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\PubEq\Excel_DB\"/>
    </mc:Choice>
  </mc:AlternateContent>
  <bookViews>
    <workbookView xWindow="0" yWindow="0" windowWidth="18780" windowHeight="9180" tabRatio="808" firstSheet="3" activeTab="3"/>
  </bookViews>
  <sheets>
    <sheet name="individHFexposureReport (2)" sheetId="10" state="hidden" r:id="rId1"/>
    <sheet name="histPerformance_report" sheetId="8" state="hidden" r:id="rId2"/>
    <sheet name="aggExposure_report" sheetId="1" state="hidden" r:id="rId3"/>
    <sheet name="HFs" sheetId="23" r:id="rId4"/>
    <sheet name="Skip" sheetId="26" r:id="rId5"/>
    <sheet name="Alpha" sheetId="17" r:id="rId6"/>
    <sheet name="Run" sheetId="19" r:id="rId7"/>
    <sheet name="Cfg" sheetId="24" r:id="rId8"/>
    <sheet name="individHFexposureReport" sheetId="4" r:id="rId9"/>
    <sheet name="rawAlphaReturns" sheetId="7" r:id="rId10"/>
    <sheet name="ReturnsRAW" sheetId="15" r:id="rId11"/>
    <sheet name="MLdata" sheetId="3" r:id="rId12"/>
    <sheet name="EH_SQL" sheetId="12" r:id="rId13"/>
    <sheet name="aggStrategyReturns" sheetId="9" state="hidden" r:id="rId14"/>
    <sheet name="bbgData" sheetId="6" state="hidden" r:id="rId15"/>
    <sheet name="liquidityData" sheetId="2" state="hidden" r:id="rId16"/>
  </sheets>
  <externalReferences>
    <externalReference r:id="rId17"/>
    <externalReference r:id="rId18"/>
  </externalReferences>
  <definedNames>
    <definedName name="_xlnm._FilterDatabase" localSheetId="8" hidden="1">individHFexposureReport!$B$1:$AA$194</definedName>
    <definedName name="_xlnm._FilterDatabase" localSheetId="0" hidden="1">'individHFexposureReport (2)'!$B$4:$AE$18</definedName>
    <definedName name="AlphaRtg_coef">Cfg!$B$5</definedName>
    <definedName name="ArpRtg_coef">Cfg!$B$6</definedName>
    <definedName name="BaseRtg_coef">Cfg!$B$4</definedName>
    <definedName name="BetaPlty_coef">Cfg!$B$7</definedName>
    <definedName name="BP_CDX">Cfg!$E$3</definedName>
    <definedName name="BP_Eq">Cfg!$D$3</definedName>
    <definedName name="BP_IR">Cfg!$G$3</definedName>
    <definedName name="BP_MBS">Cfg!$F$3</definedName>
    <definedName name="ExternalData_1" localSheetId="5" hidden="1">Alpha!$A$4:$GO$86</definedName>
    <definedName name="ExternalData_1" localSheetId="3" hidden="1">HFs!$A$2:$X$186</definedName>
    <definedName name="ExternalData_1" localSheetId="6" hidden="1">Run!$A$4:$E$14</definedName>
    <definedName name="ExternalData_1" localSheetId="4" hidden="1">Skip!$A$1:$B$7</definedName>
    <definedName name="NumLastRuns">Run!$B$2</definedName>
    <definedName name="Rtg_Expnt">Cfg!$B$1</definedName>
    <definedName name="RunId">Run!$B$1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H3" i="17" s="1"/>
  <c r="I2" i="17"/>
  <c r="J2" i="17"/>
  <c r="K2" i="17"/>
  <c r="L2" i="17"/>
  <c r="M2" i="17"/>
  <c r="N2" i="17"/>
  <c r="N3" i="17" s="1"/>
  <c r="O2" i="17"/>
  <c r="P2" i="17"/>
  <c r="Q2" i="17"/>
  <c r="R2" i="17"/>
  <c r="S2" i="17"/>
  <c r="T2" i="17"/>
  <c r="T3" i="17" s="1"/>
  <c r="U2" i="17"/>
  <c r="V2" i="17"/>
  <c r="W2" i="17"/>
  <c r="X2" i="17"/>
  <c r="Y2" i="17"/>
  <c r="Z2" i="17"/>
  <c r="Z3" i="17" s="1"/>
  <c r="AA2" i="17"/>
  <c r="AB2" i="17"/>
  <c r="AC2" i="17"/>
  <c r="AD2" i="17"/>
  <c r="AE2" i="17"/>
  <c r="AF2" i="17"/>
  <c r="AF3" i="17" s="1"/>
  <c r="AG2" i="17"/>
  <c r="AH2" i="17"/>
  <c r="AI2" i="17"/>
  <c r="AJ2" i="17"/>
  <c r="AK2" i="17"/>
  <c r="AL2" i="17"/>
  <c r="AL3" i="17" s="1"/>
  <c r="AM2" i="17"/>
  <c r="AN2" i="17"/>
  <c r="AO2" i="17"/>
  <c r="AP2" i="17"/>
  <c r="AQ2" i="17"/>
  <c r="AR2" i="17"/>
  <c r="AR3" i="17" s="1"/>
  <c r="AS2" i="17"/>
  <c r="AT2" i="17"/>
  <c r="AU2" i="17"/>
  <c r="AV2" i="17"/>
  <c r="AW2" i="17"/>
  <c r="AX2" i="17"/>
  <c r="AX3" i="17" s="1"/>
  <c r="AY2" i="17"/>
  <c r="AZ2" i="17"/>
  <c r="BA2" i="17"/>
  <c r="BB2" i="17"/>
  <c r="BC2" i="17"/>
  <c r="BD2" i="17"/>
  <c r="BD3" i="17" s="1"/>
  <c r="BE2" i="17"/>
  <c r="BF2" i="17"/>
  <c r="BG2" i="17"/>
  <c r="BH2" i="17"/>
  <c r="BI2" i="17"/>
  <c r="BJ2" i="17"/>
  <c r="BJ3" i="17" s="1"/>
  <c r="BK2" i="17"/>
  <c r="BL2" i="17"/>
  <c r="BM2" i="17"/>
  <c r="BN2" i="17"/>
  <c r="BO2" i="17"/>
  <c r="BP2" i="17"/>
  <c r="BP3" i="17" s="1"/>
  <c r="BQ2" i="17"/>
  <c r="BR2" i="17"/>
  <c r="BS2" i="17"/>
  <c r="BT2" i="17"/>
  <c r="BU2" i="17"/>
  <c r="BV2" i="17"/>
  <c r="BV3" i="17" s="1"/>
  <c r="BW2" i="17"/>
  <c r="BX2" i="17"/>
  <c r="BY2" i="17"/>
  <c r="BZ2" i="17"/>
  <c r="CA2" i="17"/>
  <c r="CB2" i="17"/>
  <c r="CB3" i="17" s="1"/>
  <c r="CC2" i="17"/>
  <c r="CD2" i="17"/>
  <c r="CE2" i="17"/>
  <c r="CF2" i="17"/>
  <c r="CG2" i="17"/>
  <c r="CH2" i="17"/>
  <c r="CH3" i="17" s="1"/>
  <c r="CI2" i="17"/>
  <c r="CJ2" i="17"/>
  <c r="CK2" i="17"/>
  <c r="CL2" i="17"/>
  <c r="CM2" i="17"/>
  <c r="CN2" i="17"/>
  <c r="CN3" i="17" s="1"/>
  <c r="CO2" i="17"/>
  <c r="CP2" i="17"/>
  <c r="CQ2" i="17"/>
  <c r="CR2" i="17"/>
  <c r="CS2" i="17"/>
  <c r="CT2" i="17"/>
  <c r="CT3" i="17" s="1"/>
  <c r="CU2" i="17"/>
  <c r="CV2" i="17"/>
  <c r="CW2" i="17"/>
  <c r="CX2" i="17"/>
  <c r="CY2" i="17"/>
  <c r="CZ2" i="17"/>
  <c r="CZ3" i="17" s="1"/>
  <c r="DA2" i="17"/>
  <c r="DB2" i="17"/>
  <c r="DC2" i="17"/>
  <c r="DD2" i="17"/>
  <c r="DE2" i="17"/>
  <c r="DF2" i="17"/>
  <c r="DF3" i="17" s="1"/>
  <c r="DG2" i="17"/>
  <c r="DH2" i="17"/>
  <c r="DI2" i="17"/>
  <c r="DJ2" i="17"/>
  <c r="DK2" i="17"/>
  <c r="DL2" i="17"/>
  <c r="DL3" i="17" s="1"/>
  <c r="DM2" i="17"/>
  <c r="DN2" i="17"/>
  <c r="DO2" i="17"/>
  <c r="DP2" i="17"/>
  <c r="DQ2" i="17"/>
  <c r="DR2" i="17"/>
  <c r="DR3" i="17" s="1"/>
  <c r="DS2" i="17"/>
  <c r="DT2" i="17"/>
  <c r="DU2" i="17"/>
  <c r="DV2" i="17"/>
  <c r="DW2" i="17"/>
  <c r="DX2" i="17"/>
  <c r="DX3" i="17" s="1"/>
  <c r="DY2" i="17"/>
  <c r="DZ2" i="17"/>
  <c r="EA2" i="17"/>
  <c r="EB2" i="17"/>
  <c r="EC2" i="17"/>
  <c r="ED2" i="17"/>
  <c r="ED3" i="17" s="1"/>
  <c r="EE2" i="17"/>
  <c r="EF2" i="17"/>
  <c r="EG2" i="17"/>
  <c r="EH2" i="17"/>
  <c r="EI2" i="17"/>
  <c r="EJ2" i="17"/>
  <c r="EJ3" i="17" s="1"/>
  <c r="EK2" i="17"/>
  <c r="EL2" i="17"/>
  <c r="EM2" i="17"/>
  <c r="EN2" i="17"/>
  <c r="EO2" i="17"/>
  <c r="EP2" i="17"/>
  <c r="EP3" i="17" s="1"/>
  <c r="EQ2" i="17"/>
  <c r="ER2" i="17"/>
  <c r="ES2" i="17"/>
  <c r="ET2" i="17"/>
  <c r="EU2" i="17"/>
  <c r="EV2" i="17"/>
  <c r="EV3" i="17" s="1"/>
  <c r="EW2" i="17"/>
  <c r="EX2" i="17"/>
  <c r="EY2" i="17"/>
  <c r="EZ2" i="17"/>
  <c r="FA2" i="17"/>
  <c r="FB2" i="17"/>
  <c r="FB3" i="17" s="1"/>
  <c r="FC2" i="17"/>
  <c r="FD2" i="17"/>
  <c r="FE2" i="17"/>
  <c r="FF2" i="17"/>
  <c r="FG2" i="17"/>
  <c r="FH2" i="17"/>
  <c r="FH3" i="17" s="1"/>
  <c r="FI2" i="17"/>
  <c r="FJ2" i="17"/>
  <c r="FK2" i="17"/>
  <c r="FL2" i="17"/>
  <c r="FM2" i="17"/>
  <c r="FN2" i="17"/>
  <c r="FN3" i="17" s="1"/>
  <c r="FO2" i="17"/>
  <c r="FP2" i="17"/>
  <c r="FQ2" i="17"/>
  <c r="FR2" i="17"/>
  <c r="FS2" i="17"/>
  <c r="FT2" i="17"/>
  <c r="FT3" i="17" s="1"/>
  <c r="FU2" i="17"/>
  <c r="FV2" i="17"/>
  <c r="FW2" i="17"/>
  <c r="FX2" i="17"/>
  <c r="FY2" i="17"/>
  <c r="FZ2" i="17"/>
  <c r="FZ3" i="17" s="1"/>
  <c r="GA2" i="17"/>
  <c r="GB2" i="17"/>
  <c r="GC2" i="17"/>
  <c r="GD2" i="17"/>
  <c r="GE2" i="17"/>
  <c r="GF2" i="17"/>
  <c r="GF3" i="17" s="1"/>
  <c r="GG2" i="17"/>
  <c r="GH2" i="17"/>
  <c r="GI2" i="17"/>
  <c r="GJ2" i="17"/>
  <c r="GK2" i="17"/>
  <c r="GL2" i="17"/>
  <c r="GL3" i="17" s="1"/>
  <c r="GM2" i="17"/>
  <c r="GN2" i="17"/>
  <c r="GO2" i="17"/>
  <c r="C3" i="17"/>
  <c r="D3" i="17"/>
  <c r="E3" i="17"/>
  <c r="F3" i="17"/>
  <c r="G3" i="17"/>
  <c r="I3" i="17"/>
  <c r="J3" i="17"/>
  <c r="K3" i="17"/>
  <c r="L3" i="17"/>
  <c r="M3" i="17"/>
  <c r="O3" i="17"/>
  <c r="P3" i="17"/>
  <c r="Q3" i="17"/>
  <c r="R3" i="17"/>
  <c r="S3" i="17"/>
  <c r="U3" i="17"/>
  <c r="V3" i="17"/>
  <c r="W3" i="17"/>
  <c r="X3" i="17"/>
  <c r="Y3" i="17"/>
  <c r="AA3" i="17"/>
  <c r="AB3" i="17"/>
  <c r="AC3" i="17"/>
  <c r="AD3" i="17"/>
  <c r="AE3" i="17"/>
  <c r="AG3" i="17"/>
  <c r="AH3" i="17"/>
  <c r="AI3" i="17"/>
  <c r="AJ3" i="17"/>
  <c r="AK3" i="17"/>
  <c r="AM3" i="17"/>
  <c r="AN3" i="17"/>
  <c r="AO3" i="17"/>
  <c r="AP3" i="17"/>
  <c r="AQ3" i="17"/>
  <c r="AS3" i="17"/>
  <c r="AT3" i="17"/>
  <c r="AU3" i="17"/>
  <c r="AV3" i="17"/>
  <c r="AW3" i="17"/>
  <c r="AY3" i="17"/>
  <c r="AZ3" i="17"/>
  <c r="BA3" i="17"/>
  <c r="BB3" i="17"/>
  <c r="BC3" i="17"/>
  <c r="BE3" i="17"/>
  <c r="BF3" i="17"/>
  <c r="BG3" i="17"/>
  <c r="BH3" i="17"/>
  <c r="BI3" i="17"/>
  <c r="BK3" i="17"/>
  <c r="BL3" i="17"/>
  <c r="BM3" i="17"/>
  <c r="BN3" i="17"/>
  <c r="BO3" i="17"/>
  <c r="BQ3" i="17"/>
  <c r="BR3" i="17"/>
  <c r="BS3" i="17"/>
  <c r="BT3" i="17"/>
  <c r="BU3" i="17"/>
  <c r="BW3" i="17"/>
  <c r="BX3" i="17"/>
  <c r="BY3" i="17"/>
  <c r="BZ3" i="17"/>
  <c r="CA3" i="17"/>
  <c r="CC3" i="17"/>
  <c r="CD3" i="17"/>
  <c r="CE3" i="17"/>
  <c r="CF3" i="17"/>
  <c r="CG3" i="17"/>
  <c r="CI3" i="17"/>
  <c r="CJ3" i="17"/>
  <c r="CK3" i="17"/>
  <c r="CL3" i="17"/>
  <c r="CM3" i="17"/>
  <c r="CO3" i="17"/>
  <c r="CP3" i="17"/>
  <c r="CQ3" i="17"/>
  <c r="CR3" i="17"/>
  <c r="CS3" i="17"/>
  <c r="CU3" i="17"/>
  <c r="CV3" i="17"/>
  <c r="CW3" i="17"/>
  <c r="CX3" i="17"/>
  <c r="CY3" i="17"/>
  <c r="DA3" i="17"/>
  <c r="DB3" i="17"/>
  <c r="DC3" i="17"/>
  <c r="DD3" i="17"/>
  <c r="DE3" i="17"/>
  <c r="DG3" i="17"/>
  <c r="DH3" i="17"/>
  <c r="DI3" i="17"/>
  <c r="DJ3" i="17"/>
  <c r="DK3" i="17"/>
  <c r="DM3" i="17"/>
  <c r="DN3" i="17"/>
  <c r="DO3" i="17"/>
  <c r="DP3" i="17"/>
  <c r="DQ3" i="17"/>
  <c r="DS3" i="17"/>
  <c r="DT3" i="17"/>
  <c r="DU3" i="17"/>
  <c r="DV3" i="17"/>
  <c r="DW3" i="17"/>
  <c r="DY3" i="17"/>
  <c r="DZ3" i="17"/>
  <c r="EA3" i="17"/>
  <c r="EB3" i="17"/>
  <c r="EC3" i="17"/>
  <c r="EE3" i="17"/>
  <c r="EF3" i="17"/>
  <c r="EG3" i="17"/>
  <c r="EH3" i="17"/>
  <c r="EI3" i="17"/>
  <c r="EK3" i="17"/>
  <c r="EL3" i="17"/>
  <c r="EM3" i="17"/>
  <c r="EN3" i="17"/>
  <c r="EO3" i="17"/>
  <c r="EQ3" i="17"/>
  <c r="ER3" i="17"/>
  <c r="ES3" i="17"/>
  <c r="ET3" i="17"/>
  <c r="EU3" i="17"/>
  <c r="EW3" i="17"/>
  <c r="EX3" i="17"/>
  <c r="EY3" i="17"/>
  <c r="EZ3" i="17"/>
  <c r="FA3" i="17"/>
  <c r="FC3" i="17"/>
  <c r="FD3" i="17"/>
  <c r="FE3" i="17"/>
  <c r="FF3" i="17"/>
  <c r="FG3" i="17"/>
  <c r="FI3" i="17"/>
  <c r="FJ3" i="17"/>
  <c r="FK3" i="17"/>
  <c r="FL3" i="17"/>
  <c r="FM3" i="17"/>
  <c r="FO3" i="17"/>
  <c r="FP3" i="17"/>
  <c r="FQ3" i="17"/>
  <c r="FR3" i="17"/>
  <c r="FS3" i="17"/>
  <c r="FU3" i="17"/>
  <c r="FV3" i="17"/>
  <c r="FW3" i="17"/>
  <c r="FX3" i="17"/>
  <c r="FY3" i="17"/>
  <c r="GA3" i="17"/>
  <c r="GB3" i="17"/>
  <c r="GC3" i="17"/>
  <c r="GD3" i="17"/>
  <c r="GE3" i="17"/>
  <c r="GG3" i="17"/>
  <c r="GH3" i="17"/>
  <c r="GI3" i="17"/>
  <c r="GJ3" i="17"/>
  <c r="GK3" i="17"/>
  <c r="GM3" i="17"/>
  <c r="GN3" i="17"/>
  <c r="GO3" i="17"/>
  <c r="B3" i="17"/>
  <c r="B2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AK1" i="17"/>
  <c r="AL1" i="17"/>
  <c r="AM1" i="17"/>
  <c r="AN1" i="17"/>
  <c r="AO1" i="17"/>
  <c r="AP1" i="17"/>
  <c r="AQ1" i="17"/>
  <c r="AR1" i="17"/>
  <c r="AS1" i="17"/>
  <c r="AT1" i="17"/>
  <c r="AU1" i="17"/>
  <c r="AV1" i="17"/>
  <c r="AW1" i="17"/>
  <c r="AX1" i="17"/>
  <c r="AY1" i="17"/>
  <c r="AZ1" i="17"/>
  <c r="BA1" i="17"/>
  <c r="BB1" i="17"/>
  <c r="BC1" i="17"/>
  <c r="BD1" i="17"/>
  <c r="BE1" i="17"/>
  <c r="BF1" i="17"/>
  <c r="BG1" i="17"/>
  <c r="BH1" i="17"/>
  <c r="BI1" i="17"/>
  <c r="BJ1" i="17"/>
  <c r="BK1" i="17"/>
  <c r="BL1" i="17"/>
  <c r="BM1" i="17"/>
  <c r="BN1" i="17"/>
  <c r="BO1" i="17"/>
  <c r="BP1" i="17"/>
  <c r="BQ1" i="17"/>
  <c r="BR1" i="17"/>
  <c r="BS1" i="17"/>
  <c r="BT1" i="17"/>
  <c r="BU1" i="17"/>
  <c r="BV1" i="17"/>
  <c r="BW1" i="17"/>
  <c r="BX1" i="17"/>
  <c r="BY1" i="17"/>
  <c r="BZ1" i="17"/>
  <c r="CA1" i="17"/>
  <c r="CB1" i="17"/>
  <c r="CC1" i="17"/>
  <c r="CD1" i="17"/>
  <c r="CE1" i="17"/>
  <c r="CF1" i="17"/>
  <c r="CG1" i="17"/>
  <c r="CH1" i="17"/>
  <c r="CI1" i="17"/>
  <c r="CJ1" i="17"/>
  <c r="CK1" i="17"/>
  <c r="CL1" i="17"/>
  <c r="CM1" i="17"/>
  <c r="CN1" i="17"/>
  <c r="CO1" i="17"/>
  <c r="CP1" i="17"/>
  <c r="CQ1" i="17"/>
  <c r="CR1" i="17"/>
  <c r="CS1" i="17"/>
  <c r="CT1" i="17"/>
  <c r="CU1" i="17"/>
  <c r="CV1" i="17"/>
  <c r="CW1" i="17"/>
  <c r="CX1" i="17"/>
  <c r="CY1" i="17"/>
  <c r="CZ1" i="17"/>
  <c r="DA1" i="17"/>
  <c r="DB1" i="17"/>
  <c r="DC1" i="17"/>
  <c r="DD1" i="17"/>
  <c r="DE1" i="17"/>
  <c r="DF1" i="17"/>
  <c r="DG1" i="17"/>
  <c r="DH1" i="17"/>
  <c r="DI1" i="17"/>
  <c r="DJ1" i="17"/>
  <c r="DK1" i="17"/>
  <c r="DL1" i="17"/>
  <c r="DM1" i="17"/>
  <c r="DN1" i="17"/>
  <c r="DO1" i="17"/>
  <c r="DP1" i="17"/>
  <c r="DQ1" i="17"/>
  <c r="DR1" i="17"/>
  <c r="DS1" i="17"/>
  <c r="DT1" i="17"/>
  <c r="DU1" i="17"/>
  <c r="DV1" i="17"/>
  <c r="DW1" i="17"/>
  <c r="DX1" i="17"/>
  <c r="DY1" i="17"/>
  <c r="DZ1" i="17"/>
  <c r="EA1" i="17"/>
  <c r="EB1" i="17"/>
  <c r="EC1" i="17"/>
  <c r="ED1" i="17"/>
  <c r="EE1" i="17"/>
  <c r="EF1" i="17"/>
  <c r="EG1" i="17"/>
  <c r="EH1" i="17"/>
  <c r="EI1" i="17"/>
  <c r="EJ1" i="17"/>
  <c r="EK1" i="17"/>
  <c r="EL1" i="17"/>
  <c r="EM1" i="17"/>
  <c r="EN1" i="17"/>
  <c r="EO1" i="17"/>
  <c r="EP1" i="17"/>
  <c r="EQ1" i="17"/>
  <c r="ER1" i="17"/>
  <c r="ES1" i="17"/>
  <c r="ET1" i="17"/>
  <c r="EU1" i="17"/>
  <c r="EV1" i="17"/>
  <c r="EW1" i="17"/>
  <c r="EX1" i="17"/>
  <c r="EY1" i="17"/>
  <c r="EZ1" i="17"/>
  <c r="FA1" i="17"/>
  <c r="FB1" i="17"/>
  <c r="FC1" i="17"/>
  <c r="FD1" i="17"/>
  <c r="FE1" i="17"/>
  <c r="FF1" i="17"/>
  <c r="FG1" i="17"/>
  <c r="FH1" i="17"/>
  <c r="FI1" i="17"/>
  <c r="FJ1" i="17"/>
  <c r="FK1" i="17"/>
  <c r="FL1" i="17"/>
  <c r="FM1" i="17"/>
  <c r="FN1" i="17"/>
  <c r="FO1" i="17"/>
  <c r="FP1" i="17"/>
  <c r="FQ1" i="17"/>
  <c r="FR1" i="17"/>
  <c r="FS1" i="17"/>
  <c r="FT1" i="17"/>
  <c r="FU1" i="17"/>
  <c r="FV1" i="17"/>
  <c r="FW1" i="17"/>
  <c r="FX1" i="17"/>
  <c r="FY1" i="17"/>
  <c r="FZ1" i="17"/>
  <c r="GA1" i="17"/>
  <c r="GB1" i="17"/>
  <c r="GC1" i="17"/>
  <c r="GD1" i="17"/>
  <c r="GE1" i="17"/>
  <c r="GF1" i="17"/>
  <c r="GG1" i="17"/>
  <c r="GH1" i="17"/>
  <c r="GI1" i="17"/>
  <c r="GJ1" i="17"/>
  <c r="GK1" i="17"/>
  <c r="GL1" i="17"/>
  <c r="GM1" i="17"/>
  <c r="GN1" i="17"/>
  <c r="GO1" i="17"/>
  <c r="B1" i="17"/>
  <c r="AA4" i="23" l="1"/>
  <c r="AB4" i="23"/>
  <c r="AC4" i="23"/>
  <c r="AA5" i="23"/>
  <c r="AB5" i="23"/>
  <c r="AC5" i="23"/>
  <c r="AA6" i="23"/>
  <c r="AB6" i="23"/>
  <c r="AC6" i="23"/>
  <c r="AA7" i="23"/>
  <c r="AB7" i="23"/>
  <c r="AC7" i="23"/>
  <c r="AA8" i="23"/>
  <c r="AB8" i="23"/>
  <c r="AC8" i="23"/>
  <c r="AA9" i="23"/>
  <c r="AB9" i="23"/>
  <c r="AC9" i="23"/>
  <c r="AA10" i="23"/>
  <c r="AB10" i="23"/>
  <c r="AC10" i="23"/>
  <c r="AA11" i="23"/>
  <c r="AB11" i="23"/>
  <c r="AC11" i="23"/>
  <c r="AA12" i="23"/>
  <c r="AB12" i="23"/>
  <c r="AC12" i="23"/>
  <c r="AA13" i="23"/>
  <c r="AB13" i="23"/>
  <c r="AC13" i="23"/>
  <c r="AA14" i="23"/>
  <c r="AB14" i="23"/>
  <c r="AC14" i="23"/>
  <c r="AA15" i="23"/>
  <c r="AB15" i="23"/>
  <c r="AC15" i="23"/>
  <c r="AA16" i="23"/>
  <c r="AB16" i="23"/>
  <c r="AC16" i="23"/>
  <c r="AA17" i="23"/>
  <c r="AB17" i="23"/>
  <c r="AC17" i="23"/>
  <c r="AA18" i="23"/>
  <c r="AB18" i="23"/>
  <c r="AC18" i="23"/>
  <c r="AA19" i="23"/>
  <c r="AB19" i="23"/>
  <c r="AC19" i="23"/>
  <c r="AA20" i="23"/>
  <c r="AB20" i="23"/>
  <c r="AC20" i="23"/>
  <c r="AA21" i="23"/>
  <c r="AB21" i="23"/>
  <c r="AC21" i="23"/>
  <c r="AA22" i="23"/>
  <c r="AB22" i="23"/>
  <c r="AC22" i="23"/>
  <c r="AA23" i="23"/>
  <c r="AB23" i="23"/>
  <c r="AC23" i="23"/>
  <c r="AA24" i="23"/>
  <c r="AB24" i="23"/>
  <c r="AC24" i="23"/>
  <c r="AA25" i="23"/>
  <c r="AB25" i="23"/>
  <c r="AC25" i="23"/>
  <c r="AA26" i="23"/>
  <c r="AB26" i="23"/>
  <c r="AC26" i="23"/>
  <c r="AA27" i="23"/>
  <c r="AB27" i="23"/>
  <c r="AC27" i="23"/>
  <c r="AA28" i="23"/>
  <c r="AB28" i="23"/>
  <c r="AC28" i="23"/>
  <c r="AA29" i="23"/>
  <c r="AB29" i="23"/>
  <c r="AC29" i="23"/>
  <c r="AA30" i="23"/>
  <c r="AB30" i="23"/>
  <c r="AC30" i="23"/>
  <c r="AA31" i="23"/>
  <c r="AB31" i="23"/>
  <c r="AC31" i="23"/>
  <c r="AA32" i="23"/>
  <c r="AB32" i="23"/>
  <c r="AC32" i="23"/>
  <c r="AA33" i="23"/>
  <c r="AB33" i="23"/>
  <c r="AC33" i="23"/>
  <c r="AA34" i="23"/>
  <c r="AB34" i="23"/>
  <c r="AC34" i="23"/>
  <c r="AA35" i="23"/>
  <c r="AB35" i="23"/>
  <c r="AC35" i="23"/>
  <c r="AA36" i="23"/>
  <c r="AB36" i="23"/>
  <c r="AC36" i="23"/>
  <c r="AA37" i="23"/>
  <c r="AB37" i="23"/>
  <c r="AC37" i="23"/>
  <c r="AA38" i="23"/>
  <c r="AB38" i="23"/>
  <c r="AC38" i="23"/>
  <c r="AA39" i="23"/>
  <c r="AB39" i="23"/>
  <c r="AC39" i="23"/>
  <c r="AA40" i="23"/>
  <c r="AB40" i="23"/>
  <c r="AC40" i="23"/>
  <c r="AA41" i="23"/>
  <c r="AB41" i="23"/>
  <c r="AC41" i="23"/>
  <c r="AA42" i="23"/>
  <c r="AB42" i="23"/>
  <c r="AC42" i="23"/>
  <c r="AA43" i="23"/>
  <c r="AB43" i="23"/>
  <c r="AC43" i="23"/>
  <c r="AA44" i="23"/>
  <c r="AB44" i="23"/>
  <c r="AC44" i="23"/>
  <c r="AA45" i="23"/>
  <c r="AB45" i="23"/>
  <c r="AC45" i="23"/>
  <c r="AA46" i="23"/>
  <c r="AB46" i="23"/>
  <c r="AC46" i="23"/>
  <c r="AA47" i="23"/>
  <c r="AB47" i="23"/>
  <c r="AC47" i="23"/>
  <c r="AA48" i="23"/>
  <c r="AB48" i="23"/>
  <c r="AC48" i="23"/>
  <c r="AA49" i="23"/>
  <c r="AB49" i="23"/>
  <c r="AC49" i="23"/>
  <c r="AA50" i="23"/>
  <c r="AB50" i="23"/>
  <c r="AC50" i="23"/>
  <c r="AA51" i="23"/>
  <c r="AB51" i="23"/>
  <c r="AC51" i="23"/>
  <c r="AA52" i="23"/>
  <c r="AB52" i="23"/>
  <c r="AC52" i="23"/>
  <c r="AA53" i="23"/>
  <c r="AB53" i="23"/>
  <c r="AC53" i="23"/>
  <c r="AA54" i="23"/>
  <c r="AB54" i="23"/>
  <c r="AC54" i="23"/>
  <c r="AA55" i="23"/>
  <c r="AB55" i="23"/>
  <c r="AC55" i="23"/>
  <c r="AA56" i="23"/>
  <c r="AB56" i="23"/>
  <c r="AC56" i="23"/>
  <c r="AA57" i="23"/>
  <c r="AB57" i="23"/>
  <c r="AC57" i="23"/>
  <c r="AA58" i="23"/>
  <c r="AB58" i="23"/>
  <c r="AC58" i="23"/>
  <c r="AA59" i="23"/>
  <c r="AB59" i="23"/>
  <c r="AC59" i="23"/>
  <c r="AA60" i="23"/>
  <c r="AB60" i="23"/>
  <c r="AC60" i="23"/>
  <c r="AA61" i="23"/>
  <c r="AB61" i="23"/>
  <c r="AC61" i="23"/>
  <c r="AA62" i="23"/>
  <c r="AB62" i="23"/>
  <c r="AC62" i="23"/>
  <c r="AA63" i="23"/>
  <c r="AB63" i="23"/>
  <c r="AC63" i="23"/>
  <c r="AA64" i="23"/>
  <c r="AB64" i="23"/>
  <c r="AC64" i="23"/>
  <c r="AA65" i="23"/>
  <c r="AB65" i="23"/>
  <c r="AC65" i="23"/>
  <c r="AA66" i="23"/>
  <c r="AB66" i="23"/>
  <c r="AC66" i="23"/>
  <c r="AA67" i="23"/>
  <c r="AB67" i="23"/>
  <c r="AC67" i="23"/>
  <c r="AA68" i="23"/>
  <c r="AB68" i="23"/>
  <c r="AC68" i="23"/>
  <c r="AA69" i="23"/>
  <c r="AB69" i="23"/>
  <c r="AC69" i="23"/>
  <c r="AA70" i="23"/>
  <c r="AB70" i="23"/>
  <c r="AC70" i="23"/>
  <c r="AA71" i="23"/>
  <c r="AB71" i="23"/>
  <c r="AC71" i="23"/>
  <c r="AA72" i="23"/>
  <c r="AB72" i="23"/>
  <c r="AC72" i="23"/>
  <c r="AA73" i="23"/>
  <c r="AB73" i="23"/>
  <c r="AC73" i="23"/>
  <c r="AA74" i="23"/>
  <c r="AB74" i="23"/>
  <c r="AC74" i="23"/>
  <c r="AA75" i="23"/>
  <c r="AB75" i="23"/>
  <c r="AC75" i="23"/>
  <c r="AA76" i="23"/>
  <c r="AB76" i="23"/>
  <c r="AC76" i="23"/>
  <c r="AA77" i="23"/>
  <c r="AB77" i="23"/>
  <c r="AC77" i="23"/>
  <c r="AA78" i="23"/>
  <c r="AB78" i="23"/>
  <c r="AC78" i="23"/>
  <c r="AA79" i="23"/>
  <c r="AB79" i="23"/>
  <c r="AC79" i="23"/>
  <c r="AA80" i="23"/>
  <c r="AB80" i="23"/>
  <c r="AC80" i="23"/>
  <c r="AA81" i="23"/>
  <c r="AB81" i="23"/>
  <c r="AC81" i="23"/>
  <c r="AA82" i="23"/>
  <c r="AB82" i="23"/>
  <c r="AC82" i="23"/>
  <c r="AA83" i="23"/>
  <c r="AB83" i="23"/>
  <c r="AC83" i="23"/>
  <c r="AA84" i="23"/>
  <c r="AB84" i="23"/>
  <c r="AC84" i="23"/>
  <c r="AA85" i="23"/>
  <c r="AB85" i="23"/>
  <c r="AC85" i="23"/>
  <c r="AA86" i="23"/>
  <c r="AB86" i="23"/>
  <c r="AC86" i="23"/>
  <c r="AA87" i="23"/>
  <c r="AB87" i="23"/>
  <c r="AC87" i="23"/>
  <c r="AA88" i="23"/>
  <c r="AB88" i="23"/>
  <c r="AC88" i="23"/>
  <c r="AA89" i="23"/>
  <c r="AB89" i="23"/>
  <c r="AC89" i="23"/>
  <c r="AA90" i="23"/>
  <c r="AB90" i="23"/>
  <c r="AC90" i="23"/>
  <c r="AA91" i="23"/>
  <c r="AB91" i="23"/>
  <c r="AC91" i="23"/>
  <c r="AA92" i="23"/>
  <c r="AB92" i="23"/>
  <c r="AC92" i="23"/>
  <c r="AA93" i="23"/>
  <c r="AB93" i="23"/>
  <c r="AC93" i="23"/>
  <c r="AA94" i="23"/>
  <c r="AB94" i="23"/>
  <c r="AC94" i="23"/>
  <c r="AA95" i="23"/>
  <c r="AB95" i="23"/>
  <c r="AC95" i="23"/>
  <c r="AA96" i="23"/>
  <c r="AB96" i="23"/>
  <c r="AC96" i="23"/>
  <c r="AA97" i="23"/>
  <c r="AB97" i="23"/>
  <c r="AC97" i="23"/>
  <c r="AA98" i="23"/>
  <c r="AB98" i="23"/>
  <c r="AC98" i="23"/>
  <c r="AA99" i="23"/>
  <c r="AB99" i="23"/>
  <c r="AC99" i="23"/>
  <c r="AA100" i="23"/>
  <c r="AB100" i="23"/>
  <c r="AC100" i="23"/>
  <c r="AA101" i="23"/>
  <c r="AB101" i="23"/>
  <c r="AC101" i="23"/>
  <c r="AA102" i="23"/>
  <c r="AB102" i="23"/>
  <c r="AC102" i="23"/>
  <c r="AA103" i="23"/>
  <c r="AB103" i="23"/>
  <c r="AC103" i="23"/>
  <c r="AA104" i="23"/>
  <c r="AB104" i="23"/>
  <c r="AC104" i="23"/>
  <c r="AA105" i="23"/>
  <c r="AB105" i="23"/>
  <c r="AC105" i="23"/>
  <c r="AA106" i="23"/>
  <c r="AB106" i="23"/>
  <c r="AC106" i="23"/>
  <c r="AA107" i="23"/>
  <c r="AB107" i="23"/>
  <c r="AC107" i="23"/>
  <c r="AA108" i="23"/>
  <c r="AB108" i="23"/>
  <c r="AC108" i="23"/>
  <c r="AA109" i="23"/>
  <c r="AB109" i="23"/>
  <c r="AC109" i="23"/>
  <c r="AA110" i="23"/>
  <c r="AB110" i="23"/>
  <c r="AC110" i="23"/>
  <c r="AA111" i="23"/>
  <c r="AB111" i="23"/>
  <c r="AC111" i="23"/>
  <c r="AA112" i="23"/>
  <c r="AB112" i="23"/>
  <c r="AC112" i="23"/>
  <c r="AA113" i="23"/>
  <c r="AB113" i="23"/>
  <c r="AC113" i="23"/>
  <c r="AA114" i="23"/>
  <c r="AB114" i="23"/>
  <c r="AC114" i="23"/>
  <c r="AA115" i="23"/>
  <c r="AB115" i="23"/>
  <c r="AC115" i="23"/>
  <c r="AA116" i="23"/>
  <c r="AB116" i="23"/>
  <c r="AC116" i="23"/>
  <c r="AA117" i="23"/>
  <c r="AB117" i="23"/>
  <c r="AC117" i="23"/>
  <c r="AA118" i="23"/>
  <c r="AB118" i="23"/>
  <c r="AC118" i="23"/>
  <c r="AA119" i="23"/>
  <c r="AB119" i="23"/>
  <c r="AC119" i="23"/>
  <c r="AA120" i="23"/>
  <c r="AB120" i="23"/>
  <c r="AC120" i="23"/>
  <c r="AA121" i="23"/>
  <c r="AB121" i="23"/>
  <c r="AC121" i="23"/>
  <c r="AA122" i="23"/>
  <c r="AB122" i="23"/>
  <c r="AC122" i="23"/>
  <c r="AA123" i="23"/>
  <c r="AB123" i="23"/>
  <c r="AC123" i="23"/>
  <c r="AA124" i="23"/>
  <c r="AB124" i="23"/>
  <c r="AC124" i="23"/>
  <c r="AA125" i="23"/>
  <c r="AB125" i="23"/>
  <c r="AC125" i="23"/>
  <c r="AA126" i="23"/>
  <c r="AB126" i="23"/>
  <c r="AC126" i="23"/>
  <c r="AA127" i="23"/>
  <c r="AB127" i="23"/>
  <c r="AC127" i="23"/>
  <c r="AA128" i="23"/>
  <c r="AB128" i="23"/>
  <c r="AC128" i="23"/>
  <c r="AA129" i="23"/>
  <c r="AB129" i="23"/>
  <c r="AC129" i="23"/>
  <c r="AA130" i="23"/>
  <c r="AB130" i="23"/>
  <c r="AC130" i="23"/>
  <c r="AA131" i="23"/>
  <c r="AB131" i="23"/>
  <c r="AC131" i="23"/>
  <c r="AA132" i="23"/>
  <c r="AB132" i="23"/>
  <c r="AC132" i="23"/>
  <c r="AA133" i="23"/>
  <c r="AB133" i="23"/>
  <c r="AC133" i="23"/>
  <c r="AA134" i="23"/>
  <c r="AB134" i="23"/>
  <c r="AC134" i="23"/>
  <c r="AA135" i="23"/>
  <c r="AB135" i="23"/>
  <c r="AC135" i="23"/>
  <c r="AA136" i="23"/>
  <c r="AB136" i="23"/>
  <c r="AC136" i="23"/>
  <c r="AA137" i="23"/>
  <c r="AB137" i="23"/>
  <c r="AC137" i="23"/>
  <c r="AA138" i="23"/>
  <c r="AB138" i="23"/>
  <c r="AC138" i="23"/>
  <c r="AA139" i="23"/>
  <c r="AB139" i="23"/>
  <c r="AC139" i="23"/>
  <c r="AA140" i="23"/>
  <c r="AB140" i="23"/>
  <c r="AC140" i="23"/>
  <c r="AA141" i="23"/>
  <c r="AB141" i="23"/>
  <c r="AC141" i="23"/>
  <c r="AA142" i="23"/>
  <c r="AB142" i="23"/>
  <c r="AC142" i="23"/>
  <c r="AA143" i="23"/>
  <c r="AB143" i="23"/>
  <c r="AC143" i="23"/>
  <c r="AA144" i="23"/>
  <c r="AB144" i="23"/>
  <c r="AC144" i="23"/>
  <c r="AA145" i="23"/>
  <c r="AB145" i="23"/>
  <c r="AC145" i="23"/>
  <c r="AA146" i="23"/>
  <c r="AB146" i="23"/>
  <c r="AC146" i="23"/>
  <c r="AA147" i="23"/>
  <c r="AB147" i="23"/>
  <c r="AC147" i="23"/>
  <c r="AA148" i="23"/>
  <c r="AB148" i="23"/>
  <c r="AC148" i="23"/>
  <c r="AA149" i="23"/>
  <c r="AB149" i="23"/>
  <c r="AC149" i="23"/>
  <c r="AA150" i="23"/>
  <c r="AB150" i="23"/>
  <c r="AC150" i="23"/>
  <c r="AA151" i="23"/>
  <c r="AB151" i="23"/>
  <c r="AC151" i="23"/>
  <c r="AA152" i="23"/>
  <c r="AB152" i="23"/>
  <c r="AC152" i="23"/>
  <c r="AA153" i="23"/>
  <c r="AB153" i="23"/>
  <c r="AC153" i="23"/>
  <c r="AA154" i="23"/>
  <c r="AB154" i="23"/>
  <c r="AC154" i="23"/>
  <c r="AA155" i="23"/>
  <c r="AB155" i="23"/>
  <c r="AC155" i="23"/>
  <c r="AA156" i="23"/>
  <c r="AB156" i="23"/>
  <c r="AC156" i="23"/>
  <c r="AA157" i="23"/>
  <c r="AB157" i="23"/>
  <c r="AC157" i="23"/>
  <c r="AA158" i="23"/>
  <c r="AB158" i="23"/>
  <c r="AC158" i="23"/>
  <c r="AA159" i="23"/>
  <c r="AB159" i="23"/>
  <c r="AC159" i="23"/>
  <c r="AA160" i="23"/>
  <c r="AB160" i="23"/>
  <c r="AC160" i="23"/>
  <c r="AA161" i="23"/>
  <c r="AB161" i="23"/>
  <c r="AC161" i="23"/>
  <c r="AA162" i="23"/>
  <c r="AB162" i="23"/>
  <c r="AC162" i="23"/>
  <c r="AA163" i="23"/>
  <c r="AB163" i="23"/>
  <c r="AC163" i="23"/>
  <c r="AA164" i="23"/>
  <c r="AB164" i="23"/>
  <c r="AC164" i="23"/>
  <c r="AA165" i="23"/>
  <c r="AB165" i="23"/>
  <c r="AC165" i="23"/>
  <c r="AA166" i="23"/>
  <c r="AB166" i="23"/>
  <c r="AC166" i="23"/>
  <c r="AA167" i="23"/>
  <c r="AB167" i="23"/>
  <c r="AC167" i="23"/>
  <c r="AA168" i="23"/>
  <c r="AB168" i="23"/>
  <c r="AC168" i="23"/>
  <c r="AA169" i="23"/>
  <c r="AB169" i="23"/>
  <c r="AC169" i="23"/>
  <c r="AA170" i="23"/>
  <c r="AB170" i="23"/>
  <c r="AC170" i="23"/>
  <c r="AA171" i="23"/>
  <c r="AB171" i="23"/>
  <c r="AC171" i="23"/>
  <c r="AA172" i="23"/>
  <c r="AB172" i="23"/>
  <c r="AC172" i="23"/>
  <c r="AA173" i="23"/>
  <c r="AB173" i="23"/>
  <c r="AC173" i="23"/>
  <c r="AA174" i="23"/>
  <c r="AB174" i="23"/>
  <c r="AC174" i="23"/>
  <c r="AA175" i="23"/>
  <c r="AB175" i="23"/>
  <c r="AC175" i="23"/>
  <c r="AA176" i="23"/>
  <c r="AB176" i="23"/>
  <c r="AC176" i="23"/>
  <c r="AA177" i="23"/>
  <c r="AB177" i="23"/>
  <c r="AC177" i="23"/>
  <c r="AA178" i="23"/>
  <c r="AB178" i="23"/>
  <c r="AC178" i="23"/>
  <c r="AA179" i="23"/>
  <c r="AB179" i="23"/>
  <c r="AC179" i="23"/>
  <c r="AA180" i="23"/>
  <c r="AB180" i="23"/>
  <c r="AC180" i="23"/>
  <c r="AA181" i="23"/>
  <c r="AB181" i="23"/>
  <c r="AC181" i="23"/>
  <c r="AA182" i="23"/>
  <c r="AB182" i="23"/>
  <c r="AC182" i="23"/>
  <c r="AA183" i="23"/>
  <c r="AB183" i="23"/>
  <c r="AC183" i="23"/>
  <c r="AA184" i="23"/>
  <c r="AB184" i="23"/>
  <c r="AC184" i="23"/>
  <c r="AA185" i="23"/>
  <c r="AB185" i="23"/>
  <c r="AC185" i="23"/>
  <c r="AA186" i="23"/>
  <c r="AB186" i="23"/>
  <c r="AC186" i="23"/>
  <c r="AA187" i="23"/>
  <c r="AB187" i="23"/>
  <c r="AC187" i="23"/>
  <c r="AA188" i="23"/>
  <c r="AB188" i="23"/>
  <c r="AC188" i="23"/>
  <c r="AA189" i="23"/>
  <c r="AB189" i="23"/>
  <c r="AC189" i="23"/>
  <c r="AA190" i="23"/>
  <c r="AB190" i="23"/>
  <c r="AC190" i="23"/>
  <c r="AA191" i="23"/>
  <c r="AB191" i="23"/>
  <c r="AC191" i="23"/>
  <c r="AA192" i="23"/>
  <c r="AB192" i="23"/>
  <c r="AC192" i="23"/>
  <c r="AC3" i="23"/>
  <c r="AB3" i="23"/>
  <c r="AA3" i="23"/>
  <c r="AE5" i="4"/>
  <c r="Z175" i="23" l="1"/>
  <c r="Z191" i="23"/>
  <c r="Z187" i="23"/>
  <c r="Z185" i="23"/>
  <c r="Z181" i="23"/>
  <c r="Z179" i="23"/>
  <c r="Z189" i="23"/>
  <c r="Z183" i="23"/>
  <c r="Z177" i="23"/>
  <c r="Z173" i="23"/>
  <c r="Z171" i="23"/>
  <c r="Z169" i="23"/>
  <c r="Z167" i="23"/>
  <c r="Z165" i="23"/>
  <c r="Z163" i="23"/>
  <c r="Z161" i="23"/>
  <c r="Z159" i="23"/>
  <c r="Z157" i="23"/>
  <c r="Z155" i="23"/>
  <c r="Z153" i="23"/>
  <c r="Z151" i="23"/>
  <c r="Z149" i="23"/>
  <c r="Z147" i="23"/>
  <c r="Z145" i="23"/>
  <c r="Z143" i="23"/>
  <c r="Z141" i="23"/>
  <c r="Z139" i="23"/>
  <c r="Z137" i="23"/>
  <c r="Z135" i="23"/>
  <c r="Z133" i="23"/>
  <c r="Z131" i="23"/>
  <c r="Z129" i="23"/>
  <c r="Z127" i="23"/>
  <c r="Z125" i="23"/>
  <c r="Z123" i="23"/>
  <c r="Z121" i="23"/>
  <c r="Z119" i="23"/>
  <c r="Z117" i="23"/>
  <c r="Z115" i="23"/>
  <c r="Z113" i="23"/>
  <c r="Z111" i="23"/>
  <c r="Z109" i="23"/>
  <c r="Z107" i="23"/>
  <c r="Z105" i="23"/>
  <c r="Z103" i="23"/>
  <c r="Z101" i="23"/>
  <c r="Z99" i="23"/>
  <c r="Z97" i="23"/>
  <c r="Z95" i="23"/>
  <c r="Z93" i="23"/>
  <c r="Z91" i="23"/>
  <c r="Z89" i="23"/>
  <c r="Z87" i="23"/>
  <c r="Z85" i="23"/>
  <c r="Z83" i="23"/>
  <c r="Z81" i="23"/>
  <c r="Z79" i="23"/>
  <c r="Z77" i="23"/>
  <c r="Z75" i="23"/>
  <c r="Z73" i="23"/>
  <c r="Z71" i="23"/>
  <c r="Z69" i="23"/>
  <c r="Z67" i="23"/>
  <c r="Z65" i="23"/>
  <c r="Z63" i="23"/>
  <c r="Z61" i="23"/>
  <c r="Z59" i="23"/>
  <c r="Z57" i="23"/>
  <c r="Z55" i="23"/>
  <c r="Z53" i="23"/>
  <c r="Z51" i="23"/>
  <c r="Z49" i="23"/>
  <c r="Z47" i="23"/>
  <c r="Z45" i="23"/>
  <c r="Z43" i="23"/>
  <c r="Z41" i="23"/>
  <c r="Z39" i="23"/>
  <c r="Z37" i="23"/>
  <c r="Z35" i="23"/>
  <c r="Z33" i="23"/>
  <c r="Z31" i="23"/>
  <c r="Z29" i="23"/>
  <c r="Z27" i="23"/>
  <c r="Z25" i="23"/>
  <c r="Z23" i="23"/>
  <c r="Z21" i="23"/>
  <c r="Z19" i="23"/>
  <c r="Z17" i="23"/>
  <c r="Z15" i="23"/>
  <c r="Z13" i="23"/>
  <c r="Z11" i="23"/>
  <c r="Z9" i="23"/>
  <c r="Z7" i="23"/>
  <c r="Z5" i="23"/>
  <c r="Z3" i="23"/>
  <c r="Z192" i="23"/>
  <c r="Z190" i="23"/>
  <c r="Z188" i="23"/>
  <c r="Z186" i="23"/>
  <c r="Z184" i="23"/>
  <c r="Z182" i="23"/>
  <c r="Z180" i="23"/>
  <c r="Z178" i="23"/>
  <c r="Z176" i="23"/>
  <c r="Z174" i="23"/>
  <c r="Z172" i="23"/>
  <c r="Z170" i="23"/>
  <c r="Z168" i="23"/>
  <c r="Z166" i="23"/>
  <c r="Z164" i="23"/>
  <c r="Z162" i="23"/>
  <c r="Z160" i="23"/>
  <c r="Z158" i="23"/>
  <c r="Z156" i="23"/>
  <c r="Z154" i="23"/>
  <c r="Z152" i="23"/>
  <c r="Z150" i="23"/>
  <c r="Z148" i="23"/>
  <c r="Z146" i="23"/>
  <c r="Z144" i="23"/>
  <c r="Z142" i="23"/>
  <c r="Z140" i="23"/>
  <c r="Z138" i="23"/>
  <c r="Z136" i="23"/>
  <c r="Z134" i="23"/>
  <c r="Z132" i="23"/>
  <c r="Z130" i="23"/>
  <c r="Z128" i="23"/>
  <c r="Z126" i="23"/>
  <c r="Z124" i="23"/>
  <c r="Z122" i="23"/>
  <c r="Z120" i="23"/>
  <c r="Z118" i="23"/>
  <c r="Z116" i="23"/>
  <c r="Z114" i="23"/>
  <c r="Z112" i="23"/>
  <c r="Z110" i="23"/>
  <c r="Z108" i="23"/>
  <c r="Z106" i="23"/>
  <c r="Z104" i="23"/>
  <c r="Z102" i="23"/>
  <c r="Z100" i="23"/>
  <c r="Z98" i="23"/>
  <c r="Z96" i="23"/>
  <c r="Z94" i="23"/>
  <c r="Z92" i="23"/>
  <c r="Z90" i="23"/>
  <c r="Z88" i="23"/>
  <c r="Z86" i="23"/>
  <c r="Z84" i="23"/>
  <c r="Z82" i="23"/>
  <c r="Z80" i="23"/>
  <c r="Z78" i="23"/>
  <c r="Z76" i="23"/>
  <c r="Z74" i="23"/>
  <c r="Z72" i="23"/>
  <c r="Z70" i="23"/>
  <c r="Z68" i="23"/>
  <c r="Z66" i="23"/>
  <c r="Z64" i="23"/>
  <c r="Z62" i="23"/>
  <c r="Z60" i="23"/>
  <c r="Z58" i="23"/>
  <c r="Z56" i="23"/>
  <c r="Z54" i="23"/>
  <c r="Z52" i="23"/>
  <c r="Z50" i="23"/>
  <c r="Z48" i="23"/>
  <c r="Z46" i="23"/>
  <c r="Z44" i="23"/>
  <c r="Z42" i="23"/>
  <c r="Z40" i="23"/>
  <c r="Z38" i="23"/>
  <c r="Z36" i="23"/>
  <c r="Z34" i="23"/>
  <c r="Z32" i="23"/>
  <c r="Z30" i="23"/>
  <c r="Z28" i="23"/>
  <c r="Z26" i="23"/>
  <c r="Z24" i="23"/>
  <c r="Z22" i="23"/>
  <c r="Z20" i="23"/>
  <c r="Z18" i="23"/>
  <c r="Z16" i="23"/>
  <c r="Z14" i="23"/>
  <c r="Z12" i="23"/>
  <c r="Z10" i="23"/>
  <c r="Z8" i="23"/>
  <c r="Z6" i="23"/>
  <c r="Z4" i="23"/>
  <c r="N198" i="4"/>
  <c r="AB192" i="3"/>
  <c r="AA192" i="3"/>
  <c r="Z192" i="3"/>
  <c r="AB144" i="3"/>
  <c r="AA144" i="3"/>
  <c r="Z144" i="3"/>
  <c r="AB74" i="3"/>
  <c r="AA74" i="3"/>
  <c r="Z74" i="3"/>
  <c r="AB63" i="3"/>
  <c r="AA63" i="3"/>
  <c r="Z63" i="3"/>
  <c r="AB55" i="3"/>
  <c r="AA55" i="3"/>
  <c r="Z55" i="3"/>
  <c r="AB32" i="3"/>
  <c r="AA32" i="3"/>
  <c r="Z32" i="3"/>
  <c r="AE5" i="6" l="1"/>
  <c r="C5" i="6"/>
  <c r="R7" i="6"/>
  <c r="AJ5" i="6"/>
  <c r="N7" i="6"/>
  <c r="Z7" i="6"/>
  <c r="K5" i="6"/>
  <c r="AR5" i="6"/>
  <c r="G5" i="6"/>
  <c r="J7" i="6"/>
  <c r="AD7" i="6"/>
  <c r="W5" i="6"/>
  <c r="AA5" i="6"/>
  <c r="AN5" i="6"/>
  <c r="AV5" i="6"/>
  <c r="O5" i="6"/>
  <c r="S5" i="6"/>
  <c r="B7" i="6"/>
  <c r="V7" i="6"/>
  <c r="F7" i="6"/>
  <c r="AQ7" i="6"/>
  <c r="AM7" i="6"/>
  <c r="AU7" i="6"/>
  <c r="AI7" i="6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D5" i="4" s="1"/>
  <c r="Q5" i="4"/>
  <c r="AC5" i="4" s="1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AD6" i="4" s="1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AD8" i="4" s="1"/>
  <c r="K8" i="4"/>
  <c r="L8" i="4"/>
  <c r="M8" i="4"/>
  <c r="N8" i="4"/>
  <c r="O8" i="4"/>
  <c r="P8" i="4"/>
  <c r="Q8" i="4"/>
  <c r="R8" i="4"/>
  <c r="AE8" i="4" s="1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AD9" i="4" s="1"/>
  <c r="Q9" i="4"/>
  <c r="AC9" i="4" s="1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AD10" i="4" s="1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C12" i="4" s="1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C13" i="4" s="1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AD14" i="4" s="1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C16" i="4" s="1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D17" i="4" s="1"/>
  <c r="Q17" i="4"/>
  <c r="AC17" i="4" s="1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D18" i="4" s="1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AC20" i="4" s="1"/>
  <c r="R20" i="4"/>
  <c r="S20" i="4"/>
  <c r="T20" i="4"/>
  <c r="U20" i="4"/>
  <c r="AE20" i="4" s="1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D21" i="4" s="1"/>
  <c r="Q21" i="4"/>
  <c r="AC21" i="4" s="1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AD22" i="4" s="1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AC24" i="4" s="1"/>
  <c r="R24" i="4"/>
  <c r="S24" i="4"/>
  <c r="T24" i="4"/>
  <c r="U24" i="4"/>
  <c r="V24" i="4"/>
  <c r="W24" i="4"/>
  <c r="X24" i="4"/>
  <c r="Y24" i="4"/>
  <c r="AD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C25" i="4" s="1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AD26" i="4" s="1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C29" i="4" s="1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AD30" i="4" s="1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AD33" i="4" s="1"/>
  <c r="Q33" i="4"/>
  <c r="AC33" i="4" s="1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AD34" i="4" s="1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AC36" i="4" s="1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AD37" i="4" s="1"/>
  <c r="Q37" i="4"/>
  <c r="AC37" i="4" s="1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AD38" i="4" s="1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C40" i="4" s="1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AD41" i="4" s="1"/>
  <c r="Q41" i="4"/>
  <c r="AC41" i="4" s="1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AD42" i="4" s="1"/>
  <c r="Q42" i="4"/>
  <c r="AC42" i="4" s="1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C44" i="4" s="1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C45" i="4" s="1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AC48" i="4" s="1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AD49" i="4" s="1"/>
  <c r="Q49" i="4"/>
  <c r="AC49" i="4" s="1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AD50" i="4" s="1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AC52" i="4" s="1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AC53" i="4" s="1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AC56" i="4" s="1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AD58" i="4" s="1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AC60" i="4" s="1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AC61" i="4" s="1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AC64" i="4" s="1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AC68" i="4" s="1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AC69" i="4" s="1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AC72" i="4" s="1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AC76" i="4" s="1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AC77" i="4" s="1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D78" i="4" s="1"/>
  <c r="Q78" i="4"/>
  <c r="R78" i="4"/>
  <c r="S78" i="4"/>
  <c r="T78" i="4"/>
  <c r="U78" i="4"/>
  <c r="V78" i="4"/>
  <c r="W78" i="4"/>
  <c r="X78" i="4"/>
  <c r="Y78" i="4"/>
  <c r="A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AC80" i="4" s="1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D82" i="4" s="1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AC84" i="4" s="1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AC85" i="4" s="1"/>
  <c r="R85" i="4"/>
  <c r="S85" i="4"/>
  <c r="T85" i="4"/>
  <c r="U85" i="4"/>
  <c r="V85" i="4"/>
  <c r="W85" i="4"/>
  <c r="X85" i="4"/>
  <c r="Y85" i="4"/>
  <c r="AD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D86" i="4" s="1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D88" i="4" s="1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D89" i="4" s="1"/>
  <c r="Q89" i="4"/>
  <c r="AC89" i="4" s="1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AC91" i="4" s="1"/>
  <c r="R91" i="4"/>
  <c r="S91" i="4"/>
  <c r="T91" i="4"/>
  <c r="U91" i="4"/>
  <c r="V91" i="4"/>
  <c r="W91" i="4"/>
  <c r="X91" i="4"/>
  <c r="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AC94" i="4" s="1"/>
  <c r="R94" i="4"/>
  <c r="S94" i="4"/>
  <c r="T94" i="4"/>
  <c r="U94" i="4"/>
  <c r="V94" i="4"/>
  <c r="W94" i="4"/>
  <c r="X94" i="4"/>
  <c r="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AC98" i="4" s="1"/>
  <c r="R98" i="4"/>
  <c r="S98" i="4"/>
  <c r="T98" i="4"/>
  <c r="U98" i="4"/>
  <c r="V98" i="4"/>
  <c r="W98" i="4"/>
  <c r="X98" i="4"/>
  <c r="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AC99" i="4" s="1"/>
  <c r="R99" i="4"/>
  <c r="S99" i="4"/>
  <c r="T99" i="4"/>
  <c r="U99" i="4"/>
  <c r="V99" i="4"/>
  <c r="W99" i="4"/>
  <c r="X99" i="4"/>
  <c r="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AC102" i="4" s="1"/>
  <c r="R102" i="4"/>
  <c r="S102" i="4"/>
  <c r="T102" i="4"/>
  <c r="U102" i="4"/>
  <c r="V102" i="4"/>
  <c r="W102" i="4"/>
  <c r="X102" i="4"/>
  <c r="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AC103" i="4" s="1"/>
  <c r="R103" i="4"/>
  <c r="S103" i="4"/>
  <c r="T103" i="4"/>
  <c r="U103" i="4"/>
  <c r="V103" i="4"/>
  <c r="W103" i="4"/>
  <c r="X103" i="4"/>
  <c r="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AC106" i="4" s="1"/>
  <c r="R106" i="4"/>
  <c r="S106" i="4"/>
  <c r="T106" i="4"/>
  <c r="U106" i="4"/>
  <c r="V106" i="4"/>
  <c r="W106" i="4"/>
  <c r="X106" i="4"/>
  <c r="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AC107" i="4" s="1"/>
  <c r="R107" i="4"/>
  <c r="S107" i="4"/>
  <c r="T107" i="4"/>
  <c r="U107" i="4"/>
  <c r="V107" i="4"/>
  <c r="W107" i="4"/>
  <c r="X107" i="4"/>
  <c r="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AC110" i="4" s="1"/>
  <c r="R110" i="4"/>
  <c r="S110" i="4"/>
  <c r="T110" i="4"/>
  <c r="U110" i="4"/>
  <c r="V110" i="4"/>
  <c r="W110" i="4"/>
  <c r="X110" i="4"/>
  <c r="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AC111" i="4" s="1"/>
  <c r="R111" i="4"/>
  <c r="S111" i="4"/>
  <c r="T111" i="4"/>
  <c r="U111" i="4"/>
  <c r="V111" i="4"/>
  <c r="W111" i="4"/>
  <c r="X111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AC114" i="4" s="1"/>
  <c r="R114" i="4"/>
  <c r="S114" i="4"/>
  <c r="T114" i="4"/>
  <c r="U114" i="4"/>
  <c r="V114" i="4"/>
  <c r="W114" i="4"/>
  <c r="X114" i="4"/>
  <c r="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AC115" i="4" s="1"/>
  <c r="R115" i="4"/>
  <c r="S115" i="4"/>
  <c r="T115" i="4"/>
  <c r="U115" i="4"/>
  <c r="V115" i="4"/>
  <c r="W115" i="4"/>
  <c r="X115" i="4"/>
  <c r="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AC118" i="4" s="1"/>
  <c r="R118" i="4"/>
  <c r="S118" i="4"/>
  <c r="T118" i="4"/>
  <c r="U118" i="4"/>
  <c r="V118" i="4"/>
  <c r="W118" i="4"/>
  <c r="X118" i="4"/>
  <c r="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AC119" i="4" s="1"/>
  <c r="R119" i="4"/>
  <c r="S119" i="4"/>
  <c r="T119" i="4"/>
  <c r="U119" i="4"/>
  <c r="V119" i="4"/>
  <c r="W119" i="4"/>
  <c r="X119" i="4"/>
  <c r="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AC122" i="4" s="1"/>
  <c r="R122" i="4"/>
  <c r="S122" i="4"/>
  <c r="T122" i="4"/>
  <c r="U122" i="4"/>
  <c r="V122" i="4"/>
  <c r="W122" i="4"/>
  <c r="X122" i="4"/>
  <c r="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AC123" i="4" s="1"/>
  <c r="R123" i="4"/>
  <c r="S123" i="4"/>
  <c r="T123" i="4"/>
  <c r="U123" i="4"/>
  <c r="V123" i="4"/>
  <c r="W123" i="4"/>
  <c r="X123" i="4"/>
  <c r="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AC126" i="4" s="1"/>
  <c r="R126" i="4"/>
  <c r="S126" i="4"/>
  <c r="T126" i="4"/>
  <c r="U126" i="4"/>
  <c r="V126" i="4"/>
  <c r="W126" i="4"/>
  <c r="X126" i="4"/>
  <c r="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AC127" i="4" s="1"/>
  <c r="R127" i="4"/>
  <c r="S127" i="4"/>
  <c r="T127" i="4"/>
  <c r="U127" i="4"/>
  <c r="V127" i="4"/>
  <c r="W127" i="4"/>
  <c r="X127" i="4"/>
  <c r="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AC130" i="4" s="1"/>
  <c r="R130" i="4"/>
  <c r="S130" i="4"/>
  <c r="T130" i="4"/>
  <c r="U130" i="4"/>
  <c r="V130" i="4"/>
  <c r="W130" i="4"/>
  <c r="X130" i="4"/>
  <c r="Y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AC131" i="4" s="1"/>
  <c r="R131" i="4"/>
  <c r="S131" i="4"/>
  <c r="T131" i="4"/>
  <c r="U131" i="4"/>
  <c r="V131" i="4"/>
  <c r="W131" i="4"/>
  <c r="X131" i="4"/>
  <c r="Y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AC134" i="4" s="1"/>
  <c r="R134" i="4"/>
  <c r="S134" i="4"/>
  <c r="T134" i="4"/>
  <c r="U134" i="4"/>
  <c r="V134" i="4"/>
  <c r="W134" i="4"/>
  <c r="X134" i="4"/>
  <c r="Y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AC135" i="4" s="1"/>
  <c r="R135" i="4"/>
  <c r="S135" i="4"/>
  <c r="T135" i="4"/>
  <c r="U135" i="4"/>
  <c r="V135" i="4"/>
  <c r="W135" i="4"/>
  <c r="X135" i="4"/>
  <c r="Y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AC138" i="4" s="1"/>
  <c r="R138" i="4"/>
  <c r="S138" i="4"/>
  <c r="T138" i="4"/>
  <c r="U138" i="4"/>
  <c r="V138" i="4"/>
  <c r="W138" i="4"/>
  <c r="X138" i="4"/>
  <c r="Y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AC139" i="4" s="1"/>
  <c r="R139" i="4"/>
  <c r="S139" i="4"/>
  <c r="T139" i="4"/>
  <c r="U139" i="4"/>
  <c r="V139" i="4"/>
  <c r="W139" i="4"/>
  <c r="X139" i="4"/>
  <c r="Y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C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AC142" i="4" s="1"/>
  <c r="R142" i="4"/>
  <c r="S142" i="4"/>
  <c r="T142" i="4"/>
  <c r="U142" i="4"/>
  <c r="V142" i="4"/>
  <c r="W142" i="4"/>
  <c r="X142" i="4"/>
  <c r="Y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AC143" i="4" s="1"/>
  <c r="R143" i="4"/>
  <c r="S143" i="4"/>
  <c r="T143" i="4"/>
  <c r="U143" i="4"/>
  <c r="V143" i="4"/>
  <c r="W143" i="4"/>
  <c r="X143" i="4"/>
  <c r="Y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AC146" i="4" s="1"/>
  <c r="R146" i="4"/>
  <c r="S146" i="4"/>
  <c r="T146" i="4"/>
  <c r="U146" i="4"/>
  <c r="V146" i="4"/>
  <c r="W146" i="4"/>
  <c r="X146" i="4"/>
  <c r="Y146" i="4"/>
  <c r="B147" i="4"/>
  <c r="C147" i="4"/>
  <c r="D147" i="4"/>
  <c r="E147" i="4"/>
  <c r="F147" i="4"/>
  <c r="G147" i="4"/>
  <c r="H147" i="4"/>
  <c r="I147" i="4"/>
  <c r="J147" i="4"/>
  <c r="AD147" i="4" s="1"/>
  <c r="K147" i="4"/>
  <c r="L147" i="4"/>
  <c r="M147" i="4"/>
  <c r="N147" i="4"/>
  <c r="O147" i="4"/>
  <c r="P147" i="4"/>
  <c r="Q147" i="4"/>
  <c r="AC147" i="4" s="1"/>
  <c r="R147" i="4"/>
  <c r="S147" i="4"/>
  <c r="T147" i="4"/>
  <c r="U147" i="4"/>
  <c r="V147" i="4"/>
  <c r="W147" i="4"/>
  <c r="X147" i="4"/>
  <c r="Y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C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AC150" i="4" s="1"/>
  <c r="R150" i="4"/>
  <c r="S150" i="4"/>
  <c r="T150" i="4"/>
  <c r="U150" i="4"/>
  <c r="V150" i="4"/>
  <c r="W150" i="4"/>
  <c r="X150" i="4"/>
  <c r="Y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AC151" i="4" s="1"/>
  <c r="R151" i="4"/>
  <c r="S151" i="4"/>
  <c r="T151" i="4"/>
  <c r="U151" i="4"/>
  <c r="V151" i="4"/>
  <c r="W151" i="4"/>
  <c r="X151" i="4"/>
  <c r="Y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AC154" i="4" s="1"/>
  <c r="R154" i="4"/>
  <c r="S154" i="4"/>
  <c r="T154" i="4"/>
  <c r="U154" i="4"/>
  <c r="V154" i="4"/>
  <c r="W154" i="4"/>
  <c r="X154" i="4"/>
  <c r="Y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AC158" i="4" s="1"/>
  <c r="R158" i="4"/>
  <c r="S158" i="4"/>
  <c r="T158" i="4"/>
  <c r="U158" i="4"/>
  <c r="V158" i="4"/>
  <c r="W158" i="4"/>
  <c r="X158" i="4"/>
  <c r="Y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AC166" i="4" s="1"/>
  <c r="R166" i="4"/>
  <c r="S166" i="4"/>
  <c r="T166" i="4"/>
  <c r="U166" i="4"/>
  <c r="V166" i="4"/>
  <c r="W166" i="4"/>
  <c r="X166" i="4"/>
  <c r="Y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AC170" i="4" s="1"/>
  <c r="R170" i="4"/>
  <c r="S170" i="4"/>
  <c r="T170" i="4"/>
  <c r="U170" i="4"/>
  <c r="V170" i="4"/>
  <c r="W170" i="4"/>
  <c r="X170" i="4"/>
  <c r="Y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AC174" i="4" s="1"/>
  <c r="R174" i="4"/>
  <c r="S174" i="4"/>
  <c r="T174" i="4"/>
  <c r="U174" i="4"/>
  <c r="V174" i="4"/>
  <c r="W174" i="4"/>
  <c r="X174" i="4"/>
  <c r="Y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AC181" i="4" s="1"/>
  <c r="R181" i="4"/>
  <c r="S181" i="4"/>
  <c r="T181" i="4"/>
  <c r="U181" i="4"/>
  <c r="V181" i="4"/>
  <c r="W181" i="4"/>
  <c r="X181" i="4"/>
  <c r="Y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AC185" i="4" s="1"/>
  <c r="R185" i="4"/>
  <c r="S185" i="4"/>
  <c r="T185" i="4"/>
  <c r="U185" i="4"/>
  <c r="V185" i="4"/>
  <c r="W185" i="4"/>
  <c r="X185" i="4"/>
  <c r="Y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AC193" i="4" s="1"/>
  <c r="R193" i="4"/>
  <c r="S193" i="4"/>
  <c r="T193" i="4"/>
  <c r="U193" i="4"/>
  <c r="V193" i="4"/>
  <c r="W193" i="4"/>
  <c r="X193" i="4"/>
  <c r="Y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C168" i="4" l="1"/>
  <c r="AC167" i="4"/>
  <c r="AC163" i="4"/>
  <c r="AC152" i="4"/>
  <c r="AA152" i="4" s="1"/>
  <c r="AD77" i="4"/>
  <c r="AD60" i="4"/>
  <c r="AD57" i="4"/>
  <c r="AD44" i="4"/>
  <c r="AC14" i="4"/>
  <c r="AD178" i="4"/>
  <c r="AE76" i="4"/>
  <c r="AD16" i="4"/>
  <c r="AC112" i="4"/>
  <c r="AC100" i="4"/>
  <c r="AD127" i="4"/>
  <c r="AD119" i="4"/>
  <c r="AE36" i="4"/>
  <c r="AE138" i="4"/>
  <c r="AC57" i="4"/>
  <c r="AC34" i="4"/>
  <c r="AD54" i="4"/>
  <c r="AD163" i="4"/>
  <c r="AD158" i="4"/>
  <c r="AD154" i="4"/>
  <c r="AD99" i="4"/>
  <c r="AD91" i="4"/>
  <c r="AD36" i="4"/>
  <c r="AD29" i="4"/>
  <c r="AC22" i="4"/>
  <c r="AE172" i="4"/>
  <c r="AE132" i="4"/>
  <c r="AC176" i="4"/>
  <c r="AC172" i="4"/>
  <c r="AD65" i="4"/>
  <c r="AC50" i="4"/>
  <c r="AD46" i="4"/>
  <c r="AC162" i="4"/>
  <c r="AC95" i="4"/>
  <c r="AC90" i="4"/>
  <c r="AC88" i="4"/>
  <c r="AE185" i="4"/>
  <c r="AE184" i="4"/>
  <c r="AE183" i="4"/>
  <c r="AE181" i="4"/>
  <c r="AE180" i="4"/>
  <c r="AE179" i="4"/>
  <c r="AC132" i="4"/>
  <c r="AC70" i="4"/>
  <c r="AC65" i="4"/>
  <c r="AC62" i="4"/>
  <c r="AC58" i="4"/>
  <c r="AC187" i="4"/>
  <c r="AC92" i="4"/>
  <c r="AE113" i="4"/>
  <c r="AE44" i="4"/>
  <c r="AE176" i="4"/>
  <c r="AC159" i="4"/>
  <c r="AE152" i="4"/>
  <c r="AC104" i="4"/>
  <c r="AC73" i="4"/>
  <c r="AE68" i="4"/>
  <c r="AE67" i="4"/>
  <c r="AD139" i="4"/>
  <c r="AC124" i="4"/>
  <c r="AC120" i="4"/>
  <c r="AE116" i="4"/>
  <c r="AE106" i="4"/>
  <c r="AD52" i="4"/>
  <c r="AD45" i="4"/>
  <c r="AD167" i="4"/>
  <c r="AE160" i="4"/>
  <c r="AE104" i="4"/>
  <c r="AE48" i="4"/>
  <c r="AE142" i="4"/>
  <c r="AC128" i="4"/>
  <c r="AE118" i="4"/>
  <c r="AE97" i="4"/>
  <c r="AC86" i="4"/>
  <c r="AD73" i="4"/>
  <c r="AC66" i="4"/>
  <c r="AD32" i="4"/>
  <c r="AD31" i="4"/>
  <c r="AD12" i="4"/>
  <c r="AD174" i="4"/>
  <c r="AD173" i="4"/>
  <c r="AE170" i="4"/>
  <c r="AE169" i="4"/>
  <c r="AE122" i="4"/>
  <c r="AE121" i="4"/>
  <c r="AD110" i="4"/>
  <c r="AD107" i="4"/>
  <c r="AE102" i="4"/>
  <c r="AE101" i="4"/>
  <c r="AC81" i="4"/>
  <c r="AC79" i="4"/>
  <c r="AD68" i="4"/>
  <c r="AA68" i="4" s="1"/>
  <c r="AE40" i="4"/>
  <c r="AD25" i="4"/>
  <c r="AC6" i="4"/>
  <c r="AD162" i="4"/>
  <c r="AD141" i="4"/>
  <c r="AE109" i="4"/>
  <c r="AE90" i="4"/>
  <c r="AE88" i="4"/>
  <c r="AD81" i="4"/>
  <c r="AD79" i="4"/>
  <c r="AD53" i="4"/>
  <c r="AC38" i="4"/>
  <c r="AE28" i="4"/>
  <c r="AD171" i="4"/>
  <c r="AD159" i="4"/>
  <c r="AE145" i="4"/>
  <c r="AE136" i="4"/>
  <c r="AE134" i="4"/>
  <c r="AE125" i="4"/>
  <c r="AD121" i="4"/>
  <c r="AD101" i="4"/>
  <c r="AE94" i="4"/>
  <c r="AE84" i="4"/>
  <c r="AE73" i="4"/>
  <c r="AE60" i="4"/>
  <c r="AE59" i="4"/>
  <c r="AD40" i="4"/>
  <c r="AD39" i="4"/>
  <c r="AC189" i="4"/>
  <c r="AD194" i="4"/>
  <c r="AD192" i="4"/>
  <c r="AD188" i="4"/>
  <c r="AD186" i="4"/>
  <c r="AD182" i="4"/>
  <c r="AD180" i="4"/>
  <c r="AC178" i="4"/>
  <c r="AD155" i="4"/>
  <c r="AE150" i="4"/>
  <c r="AE149" i="4"/>
  <c r="AE85" i="4"/>
  <c r="AA85" i="4" s="1"/>
  <c r="AE32" i="4"/>
  <c r="AD19" i="4"/>
  <c r="AE12" i="4"/>
  <c r="AE156" i="4"/>
  <c r="AD135" i="4"/>
  <c r="AE129" i="4"/>
  <c r="AD115" i="4"/>
  <c r="AD114" i="4"/>
  <c r="AE108" i="4"/>
  <c r="AD95" i="4"/>
  <c r="AD94" i="4"/>
  <c r="AD93" i="4"/>
  <c r="AD75" i="4"/>
  <c r="AD47" i="4"/>
  <c r="AC32" i="4"/>
  <c r="AC30" i="4"/>
  <c r="AC10" i="4"/>
  <c r="AD111" i="4"/>
  <c r="AD109" i="4"/>
  <c r="AD48" i="4"/>
  <c r="AA48" i="4" s="1"/>
  <c r="AC31" i="4"/>
  <c r="AD20" i="4"/>
  <c r="AC190" i="4"/>
  <c r="AC186" i="4"/>
  <c r="AE177" i="4"/>
  <c r="AC171" i="4"/>
  <c r="AE168" i="4"/>
  <c r="AC160" i="4"/>
  <c r="AC136" i="4"/>
  <c r="AE80" i="4"/>
  <c r="AC67" i="4"/>
  <c r="AE21" i="4"/>
  <c r="AA21" i="4" s="1"/>
  <c r="AD185" i="4"/>
  <c r="AD184" i="4"/>
  <c r="AD183" i="4"/>
  <c r="AD170" i="4"/>
  <c r="AD169" i="4"/>
  <c r="AD161" i="4"/>
  <c r="AD152" i="4"/>
  <c r="AD151" i="4"/>
  <c r="AD150" i="4"/>
  <c r="AD149" i="4"/>
  <c r="AD138" i="4"/>
  <c r="AD137" i="4"/>
  <c r="AD136" i="4"/>
  <c r="AD124" i="4"/>
  <c r="AD123" i="4"/>
  <c r="AE114" i="4"/>
  <c r="AE100" i="4"/>
  <c r="AC82" i="4"/>
  <c r="AD69" i="4"/>
  <c r="AC54" i="4"/>
  <c r="AE52" i="4"/>
  <c r="AC26" i="4"/>
  <c r="AE24" i="4"/>
  <c r="AD13" i="4"/>
  <c r="AE174" i="4"/>
  <c r="AE173" i="4"/>
  <c r="AE164" i="4"/>
  <c r="AE141" i="4"/>
  <c r="AE128" i="4"/>
  <c r="AC116" i="4"/>
  <c r="AD104" i="4"/>
  <c r="AD103" i="4"/>
  <c r="AE93" i="4"/>
  <c r="AD84" i="4"/>
  <c r="AA84" i="4" s="1"/>
  <c r="AD83" i="4"/>
  <c r="AD56" i="4"/>
  <c r="AD55" i="4"/>
  <c r="AC39" i="4"/>
  <c r="AD28" i="4"/>
  <c r="AD27" i="4"/>
  <c r="AD76" i="4"/>
  <c r="AC183" i="4"/>
  <c r="AA183" i="4" s="1"/>
  <c r="AC182" i="4"/>
  <c r="AC179" i="4"/>
  <c r="AE148" i="4"/>
  <c r="AE133" i="4"/>
  <c r="AE120" i="4"/>
  <c r="AD90" i="4"/>
  <c r="AA90" i="4" s="1"/>
  <c r="AD87" i="4"/>
  <c r="AD193" i="4"/>
  <c r="AD191" i="4"/>
  <c r="AD190" i="4"/>
  <c r="AA190" i="4" s="1"/>
  <c r="AD189" i="4"/>
  <c r="AD187" i="4"/>
  <c r="AC175" i="4"/>
  <c r="AC164" i="4"/>
  <c r="AC156" i="4"/>
  <c r="AC155" i="4"/>
  <c r="AE154" i="4"/>
  <c r="AE153" i="4"/>
  <c r="AC144" i="4"/>
  <c r="AE140" i="4"/>
  <c r="AD118" i="4"/>
  <c r="AD117" i="4"/>
  <c r="AC96" i="4"/>
  <c r="AD175" i="4"/>
  <c r="AD166" i="4"/>
  <c r="AD165" i="4"/>
  <c r="AD145" i="4"/>
  <c r="AD144" i="4"/>
  <c r="AD143" i="4"/>
  <c r="AD142" i="4"/>
  <c r="AD132" i="4"/>
  <c r="AD131" i="4"/>
  <c r="AD130" i="4"/>
  <c r="AC108" i="4"/>
  <c r="AD97" i="4"/>
  <c r="AD96" i="4"/>
  <c r="AE86" i="4"/>
  <c r="AC75" i="4"/>
  <c r="AC74" i="4"/>
  <c r="AD62" i="4"/>
  <c r="AD61" i="4"/>
  <c r="AC47" i="4"/>
  <c r="AC46" i="4"/>
  <c r="AC19" i="4"/>
  <c r="AC18" i="4"/>
  <c r="AE16" i="4"/>
  <c r="AD122" i="4"/>
  <c r="AD116" i="4"/>
  <c r="AE105" i="4"/>
  <c r="AE92" i="4"/>
  <c r="AE72" i="4"/>
  <c r="AE65" i="4"/>
  <c r="AA65" i="4" s="1"/>
  <c r="AE51" i="4"/>
  <c r="AE15" i="4"/>
  <c r="AD11" i="4"/>
  <c r="AD181" i="4"/>
  <c r="AA181" i="4" s="1"/>
  <c r="AE157" i="4"/>
  <c r="AD128" i="4"/>
  <c r="AE98" i="4"/>
  <c r="AC71" i="4"/>
  <c r="AD177" i="4"/>
  <c r="AE162" i="4"/>
  <c r="AE161" i="4"/>
  <c r="AD153" i="4"/>
  <c r="AD148" i="4"/>
  <c r="AD140" i="4"/>
  <c r="AE137" i="4"/>
  <c r="AD134" i="4"/>
  <c r="AD133" i="4"/>
  <c r="AD126" i="4"/>
  <c r="AA126" i="4" s="1"/>
  <c r="AE124" i="4"/>
  <c r="AD120" i="4"/>
  <c r="AE117" i="4"/>
  <c r="AD113" i="4"/>
  <c r="AE110" i="4"/>
  <c r="AD106" i="4"/>
  <c r="AD105" i="4"/>
  <c r="AD100" i="4"/>
  <c r="AA100" i="4" s="1"/>
  <c r="AD92" i="4"/>
  <c r="AE83" i="4"/>
  <c r="AD72" i="4"/>
  <c r="AA72" i="4" s="1"/>
  <c r="AD71" i="4"/>
  <c r="AC63" i="4"/>
  <c r="AE56" i="4"/>
  <c r="AD51" i="4"/>
  <c r="AC43" i="4"/>
  <c r="AC35" i="4"/>
  <c r="AE25" i="4"/>
  <c r="AD23" i="4"/>
  <c r="AD15" i="4"/>
  <c r="AC8" i="4"/>
  <c r="AA8" i="4" s="1"/>
  <c r="AC7" i="4"/>
  <c r="AD129" i="4"/>
  <c r="AE126" i="4"/>
  <c r="AD108" i="4"/>
  <c r="AD102" i="4"/>
  <c r="AA102" i="4" s="1"/>
  <c r="AD67" i="4"/>
  <c r="AC59" i="4"/>
  <c r="AE41" i="4"/>
  <c r="AA41" i="4" s="1"/>
  <c r="AD179" i="4"/>
  <c r="AC177" i="4"/>
  <c r="AE158" i="4"/>
  <c r="AA158" i="4" s="1"/>
  <c r="AE146" i="4"/>
  <c r="AE112" i="4"/>
  <c r="AD80" i="4"/>
  <c r="AE193" i="4"/>
  <c r="AE192" i="4"/>
  <c r="AE191" i="4"/>
  <c r="AC194" i="4"/>
  <c r="AC191" i="4"/>
  <c r="AE189" i="4"/>
  <c r="AE188" i="4"/>
  <c r="AE187" i="4"/>
  <c r="AE166" i="4"/>
  <c r="AE165" i="4"/>
  <c r="AD157" i="4"/>
  <c r="AD146" i="4"/>
  <c r="AE144" i="4"/>
  <c r="AE130" i="4"/>
  <c r="AD125" i="4"/>
  <c r="AD112" i="4"/>
  <c r="AD98" i="4"/>
  <c r="AE96" i="4"/>
  <c r="AE87" i="4"/>
  <c r="AC83" i="4"/>
  <c r="AE75" i="4"/>
  <c r="AD70" i="4"/>
  <c r="AD64" i="4"/>
  <c r="AD63" i="4"/>
  <c r="AC55" i="4"/>
  <c r="AD43" i="4"/>
  <c r="AD35" i="4"/>
  <c r="AC28" i="4"/>
  <c r="AA28" i="4" s="1"/>
  <c r="AC27" i="4"/>
  <c r="AE19" i="4"/>
  <c r="AE9" i="4"/>
  <c r="AA9" i="4" s="1"/>
  <c r="AD7" i="4"/>
  <c r="AC11" i="4"/>
  <c r="AE64" i="4"/>
  <c r="AD59" i="4"/>
  <c r="AA59" i="4" s="1"/>
  <c r="AC51" i="4"/>
  <c r="AE35" i="4"/>
  <c r="AC23" i="4"/>
  <c r="AC15" i="4"/>
  <c r="AA185" i="4"/>
  <c r="AA132" i="4"/>
  <c r="AE194" i="4"/>
  <c r="AC192" i="4"/>
  <c r="AE190" i="4"/>
  <c r="AC188" i="4"/>
  <c r="AE186" i="4"/>
  <c r="AC184" i="4"/>
  <c r="AE182" i="4"/>
  <c r="AC180" i="4"/>
  <c r="AA180" i="4" s="1"/>
  <c r="AE178" i="4"/>
  <c r="AD176" i="4"/>
  <c r="AD172" i="4"/>
  <c r="AA172" i="4" s="1"/>
  <c r="AD168" i="4"/>
  <c r="AA168" i="4" s="1"/>
  <c r="AD164" i="4"/>
  <c r="AD160" i="4"/>
  <c r="AA160" i="4" s="1"/>
  <c r="AD156" i="4"/>
  <c r="AA156" i="4" s="1"/>
  <c r="AA124" i="4"/>
  <c r="AA142" i="4"/>
  <c r="AA136" i="4"/>
  <c r="AE77" i="4"/>
  <c r="AA77" i="4" s="1"/>
  <c r="AE53" i="4"/>
  <c r="AA53" i="4" s="1"/>
  <c r="AE47" i="4"/>
  <c r="AE37" i="4"/>
  <c r="AA37" i="4" s="1"/>
  <c r="AE31" i="4"/>
  <c r="AA5" i="4"/>
  <c r="AE79" i="4"/>
  <c r="AD74" i="4"/>
  <c r="AA74" i="4" s="1"/>
  <c r="AE71" i="4"/>
  <c r="AE69" i="4"/>
  <c r="AD66" i="4"/>
  <c r="AE63" i="4"/>
  <c r="AE61" i="4"/>
  <c r="AE55" i="4"/>
  <c r="AE49" i="4"/>
  <c r="AA49" i="4" s="1"/>
  <c r="AE43" i="4"/>
  <c r="AE33" i="4"/>
  <c r="AA33" i="4" s="1"/>
  <c r="AE27" i="4"/>
  <c r="AE17" i="4"/>
  <c r="AA17" i="4" s="1"/>
  <c r="AE11" i="4"/>
  <c r="AE175" i="4"/>
  <c r="AC173" i="4"/>
  <c r="AE171" i="4"/>
  <c r="AC169" i="4"/>
  <c r="AA169" i="4" s="1"/>
  <c r="AE167" i="4"/>
  <c r="AC165" i="4"/>
  <c r="AE163" i="4"/>
  <c r="AC161" i="4"/>
  <c r="AE159" i="4"/>
  <c r="AC157" i="4"/>
  <c r="AE155" i="4"/>
  <c r="AC153" i="4"/>
  <c r="AE151" i="4"/>
  <c r="AC149" i="4"/>
  <c r="AE147" i="4"/>
  <c r="AA147" i="4" s="1"/>
  <c r="AC145" i="4"/>
  <c r="AE143" i="4"/>
  <c r="AA143" i="4" s="1"/>
  <c r="AC141" i="4"/>
  <c r="AE139" i="4"/>
  <c r="AC137" i="4"/>
  <c r="AE135" i="4"/>
  <c r="AC133" i="4"/>
  <c r="AE131" i="4"/>
  <c r="AA131" i="4" s="1"/>
  <c r="AC129" i="4"/>
  <c r="AE127" i="4"/>
  <c r="AA127" i="4" s="1"/>
  <c r="AC125" i="4"/>
  <c r="AE123" i="4"/>
  <c r="AC121" i="4"/>
  <c r="AA121" i="4" s="1"/>
  <c r="AE119" i="4"/>
  <c r="AC117" i="4"/>
  <c r="AE115" i="4"/>
  <c r="AA115" i="4" s="1"/>
  <c r="AC113" i="4"/>
  <c r="AE111" i="4"/>
  <c r="AC109" i="4"/>
  <c r="AE107" i="4"/>
  <c r="AA107" i="4" s="1"/>
  <c r="AC105" i="4"/>
  <c r="AE103" i="4"/>
  <c r="AC101" i="4"/>
  <c r="AE99" i="4"/>
  <c r="AA99" i="4" s="1"/>
  <c r="AC97" i="4"/>
  <c r="AA97" i="4" s="1"/>
  <c r="AE95" i="4"/>
  <c r="AA95" i="4" s="1"/>
  <c r="AC93" i="4"/>
  <c r="AE91" i="4"/>
  <c r="AA91" i="4" s="1"/>
  <c r="AA86" i="4"/>
  <c r="AE81" i="4"/>
  <c r="AE57" i="4"/>
  <c r="AA57" i="4" s="1"/>
  <c r="AE45" i="4"/>
  <c r="AE39" i="4"/>
  <c r="AE29" i="4"/>
  <c r="AA25" i="4"/>
  <c r="AE23" i="4"/>
  <c r="AA23" i="4" s="1"/>
  <c r="AE13" i="4"/>
  <c r="AE7" i="4"/>
  <c r="AA7" i="4" s="1"/>
  <c r="AE89" i="4"/>
  <c r="AA89" i="4" s="1"/>
  <c r="AC87" i="4"/>
  <c r="AA87" i="4" s="1"/>
  <c r="AE82" i="4"/>
  <c r="AE78" i="4"/>
  <c r="AA78" i="4" s="1"/>
  <c r="AA76" i="4"/>
  <c r="AE74" i="4"/>
  <c r="AE70" i="4"/>
  <c r="AA70" i="4" s="1"/>
  <c r="AE66" i="4"/>
  <c r="AE62" i="4"/>
  <c r="AA60" i="4"/>
  <c r="AE58" i="4"/>
  <c r="AA58" i="4" s="1"/>
  <c r="AA56" i="4"/>
  <c r="AE54" i="4"/>
  <c r="AE50" i="4"/>
  <c r="AA50" i="4" s="1"/>
  <c r="AE46" i="4"/>
  <c r="AA44" i="4"/>
  <c r="AE42" i="4"/>
  <c r="AA42" i="4" s="1"/>
  <c r="AE38" i="4"/>
  <c r="AA36" i="4"/>
  <c r="AE34" i="4"/>
  <c r="AA34" i="4" s="1"/>
  <c r="AE30" i="4"/>
  <c r="AA30" i="4" s="1"/>
  <c r="AE26" i="4"/>
  <c r="AA24" i="4"/>
  <c r="AE22" i="4"/>
  <c r="AA22" i="4" s="1"/>
  <c r="AA20" i="4"/>
  <c r="AE18" i="4"/>
  <c r="AA16" i="4"/>
  <c r="AE14" i="4"/>
  <c r="AA14" i="4" s="1"/>
  <c r="AE10" i="4"/>
  <c r="AE6" i="4"/>
  <c r="AA6" i="4" s="1"/>
  <c r="AA29" i="4" l="1"/>
  <c r="AA163" i="4"/>
  <c r="AA184" i="4"/>
  <c r="AA122" i="4"/>
  <c r="AA154" i="4"/>
  <c r="AA138" i="4"/>
  <c r="AA155" i="4"/>
  <c r="AA167" i="4"/>
  <c r="AA79" i="4"/>
  <c r="AA110" i="4"/>
  <c r="AA118" i="4"/>
  <c r="AA119" i="4"/>
  <c r="AA109" i="4"/>
  <c r="AA27" i="4"/>
  <c r="AA134" i="4"/>
  <c r="AA88" i="4"/>
  <c r="AA52" i="4"/>
  <c r="AA114" i="4"/>
  <c r="AA62" i="4"/>
  <c r="AA38" i="4"/>
  <c r="AA81" i="4"/>
  <c r="AA111" i="4"/>
  <c r="AA104" i="4"/>
  <c r="AA12" i="4"/>
  <c r="AA64" i="4"/>
  <c r="AA98" i="4"/>
  <c r="AA75" i="4"/>
  <c r="AA170" i="4"/>
  <c r="AA55" i="4"/>
  <c r="AA166" i="4"/>
  <c r="AA144" i="4"/>
  <c r="AA73" i="4"/>
  <c r="AA106" i="4"/>
  <c r="AA120" i="4"/>
  <c r="AA116" i="4"/>
  <c r="AA174" i="4"/>
  <c r="AA125" i="4"/>
  <c r="AA182" i="4"/>
  <c r="AA19" i="4"/>
  <c r="AA96" i="4"/>
  <c r="AA146" i="4"/>
  <c r="AA80" i="4"/>
  <c r="AA148" i="4"/>
  <c r="AA150" i="4"/>
  <c r="AA94" i="4"/>
  <c r="AA40" i="4"/>
  <c r="AA32" i="4"/>
  <c r="AA135" i="4"/>
  <c r="AA159" i="4"/>
  <c r="AA92" i="4"/>
  <c r="AA186" i="4"/>
  <c r="AA39" i="4"/>
  <c r="AA69" i="4"/>
  <c r="AA123" i="4"/>
  <c r="AA112" i="4"/>
  <c r="AA10" i="4"/>
  <c r="AA101" i="4"/>
  <c r="AA139" i="4"/>
  <c r="AA151" i="4"/>
  <c r="AA175" i="4"/>
  <c r="AA43" i="4"/>
  <c r="AA176" i="4"/>
  <c r="AA83" i="4"/>
  <c r="AA187" i="4"/>
  <c r="AA177" i="4"/>
  <c r="AA108" i="4"/>
  <c r="AA26" i="4"/>
  <c r="AA54" i="4"/>
  <c r="AA45" i="4"/>
  <c r="AA93" i="4"/>
  <c r="AA117" i="4"/>
  <c r="AA141" i="4"/>
  <c r="AA153" i="4"/>
  <c r="AA11" i="4"/>
  <c r="AA71" i="4"/>
  <c r="AA47" i="4"/>
  <c r="AA178" i="4"/>
  <c r="AA192" i="4"/>
  <c r="AA61" i="4"/>
  <c r="AA189" i="4"/>
  <c r="AA128" i="4"/>
  <c r="AA130" i="4"/>
  <c r="AA188" i="4"/>
  <c r="AA162" i="4"/>
  <c r="AA140" i="4"/>
  <c r="AA164" i="4"/>
  <c r="AA193" i="4"/>
  <c r="AA179" i="4"/>
  <c r="AA103" i="4"/>
  <c r="AA105" i="4"/>
  <c r="AA129" i="4"/>
  <c r="AA165" i="4"/>
  <c r="AA194" i="4"/>
  <c r="AA133" i="4"/>
  <c r="AA145" i="4"/>
  <c r="AA157" i="4"/>
  <c r="AA191" i="4"/>
  <c r="AA171" i="4"/>
  <c r="AA67" i="4"/>
  <c r="AA51" i="4"/>
  <c r="AA63" i="4"/>
  <c r="AA18" i="4"/>
  <c r="AA46" i="4"/>
  <c r="AA82" i="4"/>
  <c r="AA13" i="4"/>
  <c r="AA113" i="4"/>
  <c r="AA137" i="4"/>
  <c r="AA149" i="4"/>
  <c r="AA161" i="4"/>
  <c r="AA173" i="4"/>
  <c r="AA66" i="4"/>
  <c r="AA31" i="4"/>
  <c r="AA35" i="4"/>
  <c r="AA15" i="4"/>
  <c r="GN1" i="7"/>
  <c r="GO1" i="7"/>
  <c r="GP1" i="7"/>
  <c r="GN2" i="7"/>
  <c r="GN3" i="7" s="1"/>
  <c r="GO2" i="7"/>
  <c r="GP2" i="7"/>
  <c r="GO3" i="7" l="1"/>
  <c r="GP3" i="7"/>
  <c r="DU1" i="7" l="1"/>
  <c r="DU93" i="7" s="1"/>
  <c r="DV1" i="7"/>
  <c r="DV93" i="7" s="1"/>
  <c r="DW1" i="7"/>
  <c r="DW93" i="7" s="1"/>
  <c r="DX1" i="7"/>
  <c r="DX93" i="7" s="1"/>
  <c r="DY1" i="7"/>
  <c r="DY93" i="7" s="1"/>
  <c r="DZ1" i="7"/>
  <c r="DZ93" i="7" s="1"/>
  <c r="EA1" i="7"/>
  <c r="EA93" i="7" s="1"/>
  <c r="EB1" i="7"/>
  <c r="EB93" i="7" s="1"/>
  <c r="EC1" i="7"/>
  <c r="EC93" i="7" s="1"/>
  <c r="ED1" i="7"/>
  <c r="ED93" i="7" s="1"/>
  <c r="EE1" i="7"/>
  <c r="EE93" i="7" s="1"/>
  <c r="EF1" i="7"/>
  <c r="EF93" i="7" s="1"/>
  <c r="EG1" i="7"/>
  <c r="EG93" i="7" s="1"/>
  <c r="EH1" i="7"/>
  <c r="EH93" i="7" s="1"/>
  <c r="EI1" i="7"/>
  <c r="EJ1" i="7"/>
  <c r="EJ93" i="7" s="1"/>
  <c r="EK1" i="7"/>
  <c r="EK93" i="7" s="1"/>
  <c r="EL1" i="7"/>
  <c r="EL93" i="7" s="1"/>
  <c r="EM1" i="7"/>
  <c r="EM93" i="7" s="1"/>
  <c r="EN1" i="7"/>
  <c r="EN93" i="7" s="1"/>
  <c r="EO1" i="7"/>
  <c r="EO93" i="7" s="1"/>
  <c r="EP1" i="7"/>
  <c r="EP93" i="7" s="1"/>
  <c r="EQ1" i="7"/>
  <c r="ER1" i="7"/>
  <c r="ER93" i="7" s="1"/>
  <c r="ES1" i="7"/>
  <c r="ES93" i="7" s="1"/>
  <c r="ET1" i="7"/>
  <c r="ET93" i="7" s="1"/>
  <c r="EU1" i="7"/>
  <c r="EU93" i="7" s="1"/>
  <c r="EV1" i="7"/>
  <c r="EW1" i="7"/>
  <c r="EW93" i="7" s="1"/>
  <c r="EX1" i="7"/>
  <c r="EX93" i="7" s="1"/>
  <c r="EY1" i="7"/>
  <c r="EY93" i="7" s="1"/>
  <c r="EZ1" i="7"/>
  <c r="EZ93" i="7" s="1"/>
  <c r="FA1" i="7"/>
  <c r="FA93" i="7" s="1"/>
  <c r="FB1" i="7"/>
  <c r="FC1" i="7"/>
  <c r="FC93" i="7" s="1"/>
  <c r="FD1" i="7"/>
  <c r="FD93" i="7" s="1"/>
  <c r="FE1" i="7"/>
  <c r="FE93" i="7" s="1"/>
  <c r="FF1" i="7"/>
  <c r="FF93" i="7" s="1"/>
  <c r="FG1" i="7"/>
  <c r="FG93" i="7" s="1"/>
  <c r="FH1" i="7"/>
  <c r="FI1" i="7"/>
  <c r="FI93" i="7" s="1"/>
  <c r="FJ1" i="7"/>
  <c r="FJ93" i="7" s="1"/>
  <c r="FK1" i="7"/>
  <c r="FK93" i="7" s="1"/>
  <c r="FL1" i="7"/>
  <c r="FL93" i="7" s="1"/>
  <c r="FM1" i="7"/>
  <c r="FM93" i="7" s="1"/>
  <c r="FN1" i="7"/>
  <c r="FO1" i="7"/>
  <c r="FO93" i="7" s="1"/>
  <c r="FP1" i="7"/>
  <c r="FP93" i="7" s="1"/>
  <c r="FQ1" i="7"/>
  <c r="FQ93" i="7" s="1"/>
  <c r="FR1" i="7"/>
  <c r="FR93" i="7" s="1"/>
  <c r="FS1" i="7"/>
  <c r="FT1" i="7"/>
  <c r="FU1" i="7"/>
  <c r="FU93" i="7" s="1"/>
  <c r="FV1" i="7"/>
  <c r="FV93" i="7" s="1"/>
  <c r="FW1" i="7"/>
  <c r="FW93" i="7" s="1"/>
  <c r="FX1" i="7"/>
  <c r="FX93" i="7" s="1"/>
  <c r="FY1" i="7"/>
  <c r="FY93" i="7" s="1"/>
  <c r="FZ1" i="7"/>
  <c r="FZ93" i="7" s="1"/>
  <c r="GA1" i="7"/>
  <c r="GA93" i="7" s="1"/>
  <c r="GB1" i="7"/>
  <c r="GB93" i="7" s="1"/>
  <c r="GC1" i="7"/>
  <c r="GC93" i="7" s="1"/>
  <c r="GD1" i="7"/>
  <c r="GD93" i="7" s="1"/>
  <c r="GE1" i="7"/>
  <c r="GE93" i="7" s="1"/>
  <c r="GF1" i="7"/>
  <c r="GG1" i="7"/>
  <c r="GG93" i="7" s="1"/>
  <c r="GH1" i="7"/>
  <c r="GH93" i="7" s="1"/>
  <c r="GI1" i="7"/>
  <c r="GI93" i="7" s="1"/>
  <c r="GJ1" i="7"/>
  <c r="GJ93" i="7" s="1"/>
  <c r="GK1" i="7"/>
  <c r="GK93" i="7" s="1"/>
  <c r="GL1" i="7"/>
  <c r="GL93" i="7" s="1"/>
  <c r="GM1" i="7"/>
  <c r="GN93" i="7"/>
  <c r="DU2" i="7"/>
  <c r="DU94" i="7" s="1"/>
  <c r="DV2" i="7"/>
  <c r="DV94" i="7" s="1"/>
  <c r="DW2" i="7"/>
  <c r="DW94" i="7" s="1"/>
  <c r="DX2" i="7"/>
  <c r="DX94" i="7" s="1"/>
  <c r="DY2" i="7"/>
  <c r="DY94" i="7" s="1"/>
  <c r="DZ2" i="7"/>
  <c r="DZ94" i="7" s="1"/>
  <c r="EA2" i="7"/>
  <c r="EA94" i="7" s="1"/>
  <c r="EB2" i="7"/>
  <c r="EB94" i="7" s="1"/>
  <c r="EC2" i="7"/>
  <c r="EC94" i="7" s="1"/>
  <c r="ED2" i="7"/>
  <c r="EE2" i="7"/>
  <c r="EE94" i="7" s="1"/>
  <c r="EF2" i="7"/>
  <c r="EF94" i="7" s="1"/>
  <c r="EG2" i="7"/>
  <c r="EG94" i="7" s="1"/>
  <c r="EH2" i="7"/>
  <c r="EH94" i="7" s="1"/>
  <c r="EI2" i="7"/>
  <c r="EI94" i="7" s="1"/>
  <c r="EJ2" i="7"/>
  <c r="EK2" i="7"/>
  <c r="EK94" i="7" s="1"/>
  <c r="EL2" i="7"/>
  <c r="EL94" i="7" s="1"/>
  <c r="EM2" i="7"/>
  <c r="EM94" i="7" s="1"/>
  <c r="EN2" i="7"/>
  <c r="EN94" i="7" s="1"/>
  <c r="EO2" i="7"/>
  <c r="EO94" i="7" s="1"/>
  <c r="EP2" i="7"/>
  <c r="EP94" i="7" s="1"/>
  <c r="EQ2" i="7"/>
  <c r="EQ94" i="7" s="1"/>
  <c r="ER2" i="7"/>
  <c r="ER94" i="7" s="1"/>
  <c r="ES2" i="7"/>
  <c r="ES94" i="7" s="1"/>
  <c r="ET2" i="7"/>
  <c r="ET94" i="7" s="1"/>
  <c r="EU2" i="7"/>
  <c r="EV2" i="7"/>
  <c r="EV94" i="7" s="1"/>
  <c r="EW2" i="7"/>
  <c r="EW94" i="7" s="1"/>
  <c r="EX2" i="7"/>
  <c r="EX94" i="7" s="1"/>
  <c r="EY2" i="7"/>
  <c r="EY94" i="7" s="1"/>
  <c r="EZ2" i="7"/>
  <c r="FA2" i="7"/>
  <c r="FA94" i="7" s="1"/>
  <c r="FB2" i="7"/>
  <c r="FB94" i="7" s="1"/>
  <c r="FC2" i="7"/>
  <c r="FD2" i="7"/>
  <c r="FD94" i="7" s="1"/>
  <c r="FE2" i="7"/>
  <c r="FE94" i="7" s="1"/>
  <c r="FF2" i="7"/>
  <c r="FF94" i="7" s="1"/>
  <c r="FG2" i="7"/>
  <c r="FG94" i="7" s="1"/>
  <c r="FH2" i="7"/>
  <c r="FH94" i="7" s="1"/>
  <c r="FI2" i="7"/>
  <c r="FI94" i="7" s="1"/>
  <c r="FJ2" i="7"/>
  <c r="FJ94" i="7" s="1"/>
  <c r="FK2" i="7"/>
  <c r="FL2" i="7"/>
  <c r="FL94" i="7" s="1"/>
  <c r="FM2" i="7"/>
  <c r="FM94" i="7" s="1"/>
  <c r="FN2" i="7"/>
  <c r="FN94" i="7" s="1"/>
  <c r="FO2" i="7"/>
  <c r="FO94" i="7" s="1"/>
  <c r="FP2" i="7"/>
  <c r="FP94" i="7" s="1"/>
  <c r="FQ2" i="7"/>
  <c r="FQ94" i="7" s="1"/>
  <c r="FR2" i="7"/>
  <c r="FS2" i="7"/>
  <c r="FS94" i="7" s="1"/>
  <c r="FT2" i="7"/>
  <c r="FT94" i="7" s="1"/>
  <c r="FU2" i="7"/>
  <c r="FU94" i="7" s="1"/>
  <c r="FV2" i="7"/>
  <c r="FV94" i="7" s="1"/>
  <c r="FW2" i="7"/>
  <c r="FX2" i="7"/>
  <c r="FX94" i="7" s="1"/>
  <c r="FY2" i="7"/>
  <c r="FY94" i="7" s="1"/>
  <c r="FZ2" i="7"/>
  <c r="FZ94" i="7" s="1"/>
  <c r="GA2" i="7"/>
  <c r="GB2" i="7"/>
  <c r="GB94" i="7" s="1"/>
  <c r="GC2" i="7"/>
  <c r="GC94" i="7" s="1"/>
  <c r="GD2" i="7"/>
  <c r="GD94" i="7" s="1"/>
  <c r="GE2" i="7"/>
  <c r="GF2" i="7"/>
  <c r="GF94" i="7" s="1"/>
  <c r="GG2" i="7"/>
  <c r="GG94" i="7" s="1"/>
  <c r="GH2" i="7"/>
  <c r="GI2" i="7"/>
  <c r="GI94" i="7" s="1"/>
  <c r="GJ2" i="7"/>
  <c r="GJ94" i="7" s="1"/>
  <c r="GK2" i="7"/>
  <c r="GK94" i="7" s="1"/>
  <c r="GL2" i="7"/>
  <c r="GL94" i="7" s="1"/>
  <c r="GM2" i="7"/>
  <c r="GM94" i="7" s="1"/>
  <c r="GN94" i="7"/>
  <c r="DU3" i="7"/>
  <c r="DV3" i="7"/>
  <c r="DW3" i="7"/>
  <c r="EA3" i="7"/>
  <c r="EH3" i="7"/>
  <c r="EM3" i="7"/>
  <c r="EY3" i="7"/>
  <c r="FG3" i="7"/>
  <c r="GK3" i="7"/>
  <c r="DO1" i="7"/>
  <c r="DO93" i="7" s="1"/>
  <c r="DP1" i="7"/>
  <c r="DP93" i="7" s="1"/>
  <c r="DQ1" i="7"/>
  <c r="DQ93" i="7" s="1"/>
  <c r="DR1" i="7"/>
  <c r="DR93" i="7" s="1"/>
  <c r="DS1" i="7"/>
  <c r="DS93" i="7" s="1"/>
  <c r="DT1" i="7"/>
  <c r="DT93" i="7" s="1"/>
  <c r="DO2" i="7"/>
  <c r="DP2" i="7"/>
  <c r="DP94" i="7" s="1"/>
  <c r="DQ2" i="7"/>
  <c r="DQ94" i="7" s="1"/>
  <c r="DR2" i="7"/>
  <c r="DR94" i="7" s="1"/>
  <c r="DS2" i="7"/>
  <c r="DS94" i="7" s="1"/>
  <c r="DT2" i="7"/>
  <c r="DT94" i="7" s="1"/>
  <c r="GI3" i="7" l="1"/>
  <c r="GD3" i="7"/>
  <c r="DZ3" i="7"/>
  <c r="DX3" i="7"/>
  <c r="DY3" i="7"/>
  <c r="EN3" i="7"/>
  <c r="FX3" i="7"/>
  <c r="EF3" i="7"/>
  <c r="FJ3" i="7"/>
  <c r="GJ3" i="7"/>
  <c r="FL3" i="7"/>
  <c r="FZ3" i="7"/>
  <c r="FF3" i="7"/>
  <c r="EE3" i="7"/>
  <c r="FO3" i="7"/>
  <c r="ET3" i="7"/>
  <c r="ED3" i="7"/>
  <c r="ED94" i="7"/>
  <c r="FH3" i="7"/>
  <c r="FH93" i="7"/>
  <c r="GH3" i="7"/>
  <c r="GH94" i="7"/>
  <c r="DO3" i="7"/>
  <c r="DO94" i="7"/>
  <c r="GB3" i="7"/>
  <c r="EX3" i="7"/>
  <c r="EL3" i="7"/>
  <c r="GA3" i="7"/>
  <c r="GA94" i="7"/>
  <c r="FC3" i="7"/>
  <c r="FC94" i="7"/>
  <c r="GM3" i="7"/>
  <c r="GM93" i="7"/>
  <c r="EQ3" i="7"/>
  <c r="EQ93" i="7"/>
  <c r="GF3" i="7"/>
  <c r="GF93" i="7"/>
  <c r="FN3" i="7"/>
  <c r="FN93" i="7"/>
  <c r="FB3" i="7"/>
  <c r="FB93" i="7"/>
  <c r="ER3" i="7"/>
  <c r="GE3" i="7"/>
  <c r="GE94" i="7"/>
  <c r="EU3" i="7"/>
  <c r="EU94" i="7"/>
  <c r="FS3" i="7"/>
  <c r="FS93" i="7"/>
  <c r="EI3" i="7"/>
  <c r="EI93" i="7"/>
  <c r="FV3" i="7"/>
  <c r="EP3" i="7"/>
  <c r="FR3" i="7"/>
  <c r="FR94" i="7"/>
  <c r="EZ3" i="7"/>
  <c r="EZ94" i="7"/>
  <c r="EJ3" i="7"/>
  <c r="EJ94" i="7"/>
  <c r="FT3" i="7"/>
  <c r="FT93" i="7"/>
  <c r="EV3" i="7"/>
  <c r="EV93" i="7"/>
  <c r="FP3" i="7"/>
  <c r="FD3" i="7"/>
  <c r="FW3" i="7"/>
  <c r="FW94" i="7"/>
  <c r="FK3" i="7"/>
  <c r="FK94" i="7"/>
  <c r="DR3" i="7"/>
  <c r="DQ3" i="7"/>
  <c r="GC3" i="7"/>
  <c r="FQ3" i="7"/>
  <c r="FE3" i="7"/>
  <c r="ES3" i="7"/>
  <c r="EG3" i="7"/>
  <c r="GG3" i="7"/>
  <c r="FU3" i="7"/>
  <c r="FI3" i="7"/>
  <c r="EW3" i="7"/>
  <c r="EK3" i="7"/>
  <c r="FY3" i="7"/>
  <c r="FM3" i="7"/>
  <c r="FA3" i="7"/>
  <c r="EO3" i="7"/>
  <c r="EC3" i="7"/>
  <c r="GL3" i="7"/>
  <c r="EB3" i="7"/>
  <c r="DP3" i="7"/>
  <c r="DT3" i="7"/>
  <c r="DS3" i="7"/>
  <c r="Y18" i="10" l="1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Z17" i="10" s="1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AD16" i="10" s="1"/>
  <c r="I16" i="10"/>
  <c r="H16" i="10"/>
  <c r="G16" i="10"/>
  <c r="F16" i="10"/>
  <c r="E16" i="10"/>
  <c r="D16" i="10"/>
  <c r="C16" i="10"/>
  <c r="B16" i="10"/>
  <c r="Z16" i="10" s="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AD15" i="10" s="1"/>
  <c r="I15" i="10"/>
  <c r="H15" i="10"/>
  <c r="G15" i="10"/>
  <c r="F15" i="10"/>
  <c r="E15" i="10"/>
  <c r="D15" i="10"/>
  <c r="C15" i="10"/>
  <c r="B15" i="10"/>
  <c r="Z15" i="10" s="1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AD14" i="10" s="1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AD13" i="10" s="1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AD12" i="10" s="1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AD11" i="10" s="1"/>
  <c r="I11" i="10"/>
  <c r="H11" i="10"/>
  <c r="G11" i="10"/>
  <c r="F11" i="10"/>
  <c r="E11" i="10"/>
  <c r="D11" i="10"/>
  <c r="C11" i="10"/>
  <c r="B11" i="10"/>
  <c r="Z11" i="10" s="1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Z10" i="10" s="1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AD9" i="10" s="1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AD8" i="10" s="1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AD7" i="10" s="1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AD6" i="10" s="1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Z5" i="10" s="1"/>
  <c r="DI1" i="7"/>
  <c r="DI93" i="7" s="1"/>
  <c r="DJ1" i="7"/>
  <c r="DJ93" i="7" s="1"/>
  <c r="DK1" i="7"/>
  <c r="DK93" i="7" s="1"/>
  <c r="DL1" i="7"/>
  <c r="DL93" i="7" s="1"/>
  <c r="DM1" i="7"/>
  <c r="DM93" i="7" s="1"/>
  <c r="DN1" i="7"/>
  <c r="DN93" i="7" s="1"/>
  <c r="DI2" i="7"/>
  <c r="DI94" i="7" s="1"/>
  <c r="DJ2" i="7"/>
  <c r="DJ94" i="7" s="1"/>
  <c r="DK2" i="7"/>
  <c r="DK94" i="7" s="1"/>
  <c r="DL2" i="7"/>
  <c r="DL94" i="7" s="1"/>
  <c r="DM2" i="7"/>
  <c r="DM94" i="7" s="1"/>
  <c r="DN2" i="7"/>
  <c r="DN94" i="7" s="1"/>
  <c r="AD10" i="10" l="1"/>
  <c r="AD17" i="10"/>
  <c r="AD18" i="10"/>
  <c r="AC5" i="10"/>
  <c r="AC6" i="10"/>
  <c r="AC7" i="10"/>
  <c r="AC8" i="10"/>
  <c r="AC9" i="10"/>
  <c r="AC11" i="10"/>
  <c r="AC12" i="10"/>
  <c r="AC13" i="10"/>
  <c r="AC14" i="10"/>
  <c r="AC15" i="10"/>
  <c r="AC16" i="10"/>
  <c r="AC17" i="10"/>
  <c r="AC18" i="10"/>
  <c r="AD5" i="10"/>
  <c r="AD2" i="10" s="1"/>
  <c r="DK3" i="7"/>
  <c r="DJ3" i="7"/>
  <c r="DN3" i="7"/>
  <c r="DI3" i="7"/>
  <c r="DL3" i="7"/>
  <c r="DM3" i="7"/>
  <c r="AC10" i="10"/>
  <c r="AE5" i="10"/>
  <c r="AE12" i="10"/>
  <c r="AE13" i="10"/>
  <c r="AE14" i="10"/>
  <c r="AE15" i="10"/>
  <c r="AE16" i="10"/>
  <c r="AA16" i="10" s="1"/>
  <c r="AE17" i="10"/>
  <c r="AE18" i="10"/>
  <c r="AE9" i="10"/>
  <c r="AA9" i="10" s="1"/>
  <c r="AE7" i="10"/>
  <c r="AE6" i="10"/>
  <c r="AE8" i="10"/>
  <c r="AA8" i="10" s="1"/>
  <c r="AB8" i="10" s="1"/>
  <c r="AE10" i="10"/>
  <c r="Y20" i="10"/>
  <c r="W20" i="10"/>
  <c r="U20" i="10"/>
  <c r="S20" i="10"/>
  <c r="X20" i="10"/>
  <c r="T20" i="10"/>
  <c r="V20" i="10"/>
  <c r="R20" i="10"/>
  <c r="AE11" i="10"/>
  <c r="AA17" i="10" l="1"/>
  <c r="AC3" i="10"/>
  <c r="AA7" i="10"/>
  <c r="AA14" i="10"/>
  <c r="AA13" i="10"/>
  <c r="AD3" i="10"/>
  <c r="AA12" i="10"/>
  <c r="AA11" i="10"/>
  <c r="AC2" i="10"/>
  <c r="AA6" i="10"/>
  <c r="AA5" i="10"/>
  <c r="AA15" i="10"/>
  <c r="AA10" i="10"/>
  <c r="AE3" i="10"/>
  <c r="AE2" i="10"/>
  <c r="G31" i="1"/>
  <c r="F31" i="1"/>
  <c r="G30" i="1"/>
  <c r="F30" i="1"/>
  <c r="G29" i="1"/>
  <c r="F29" i="1"/>
  <c r="G28" i="1"/>
  <c r="F28" i="1"/>
  <c r="G27" i="1"/>
  <c r="F27" i="1"/>
  <c r="AA3" i="10" l="1"/>
  <c r="AA2" i="10"/>
  <c r="DH2" i="7"/>
  <c r="DH94" i="7" s="1"/>
  <c r="DG2" i="7"/>
  <c r="DG94" i="7" s="1"/>
  <c r="DF2" i="7"/>
  <c r="DF94" i="7" s="1"/>
  <c r="DE2" i="7"/>
  <c r="DE94" i="7" s="1"/>
  <c r="DD2" i="7"/>
  <c r="DD94" i="7" s="1"/>
  <c r="DC2" i="7"/>
  <c r="DC94" i="7" s="1"/>
  <c r="DB2" i="7"/>
  <c r="DB94" i="7" s="1"/>
  <c r="DA2" i="7"/>
  <c r="DA94" i="7" s="1"/>
  <c r="CZ2" i="7"/>
  <c r="CZ94" i="7" s="1"/>
  <c r="CY2" i="7"/>
  <c r="CY94" i="7" s="1"/>
  <c r="CX2" i="7"/>
  <c r="CX94" i="7" s="1"/>
  <c r="CW2" i="7"/>
  <c r="CW94" i="7" s="1"/>
  <c r="CV2" i="7"/>
  <c r="CV94" i="7" s="1"/>
  <c r="CU2" i="7"/>
  <c r="CU94" i="7" s="1"/>
  <c r="CT2" i="7"/>
  <c r="CT94" i="7" s="1"/>
  <c r="CS2" i="7"/>
  <c r="CS94" i="7" s="1"/>
  <c r="CR2" i="7"/>
  <c r="CR94" i="7" s="1"/>
  <c r="CQ2" i="7"/>
  <c r="CQ94" i="7" s="1"/>
  <c r="CP2" i="7"/>
  <c r="CP94" i="7" s="1"/>
  <c r="CO2" i="7"/>
  <c r="CO94" i="7" s="1"/>
  <c r="CN2" i="7"/>
  <c r="CN94" i="7" s="1"/>
  <c r="CM2" i="7"/>
  <c r="CM94" i="7" s="1"/>
  <c r="CL2" i="7"/>
  <c r="CL94" i="7" s="1"/>
  <c r="CK2" i="7"/>
  <c r="CK94" i="7" s="1"/>
  <c r="CJ2" i="7"/>
  <c r="CJ94" i="7" s="1"/>
  <c r="CI2" i="7"/>
  <c r="CI94" i="7" s="1"/>
  <c r="CH2" i="7"/>
  <c r="CH94" i="7" s="1"/>
  <c r="DH1" i="7"/>
  <c r="DH93" i="7" s="1"/>
  <c r="DG1" i="7"/>
  <c r="DG93" i="7" s="1"/>
  <c r="DF1" i="7"/>
  <c r="DF93" i="7" s="1"/>
  <c r="DE1" i="7"/>
  <c r="DE93" i="7" s="1"/>
  <c r="DD1" i="7"/>
  <c r="DD93" i="7" s="1"/>
  <c r="DC1" i="7"/>
  <c r="DC93" i="7" s="1"/>
  <c r="DB1" i="7"/>
  <c r="DB93" i="7" s="1"/>
  <c r="DA1" i="7"/>
  <c r="DA93" i="7" s="1"/>
  <c r="CZ1" i="7"/>
  <c r="CZ93" i="7" s="1"/>
  <c r="CY1" i="7"/>
  <c r="CY93" i="7" s="1"/>
  <c r="CX1" i="7"/>
  <c r="CX93" i="7" s="1"/>
  <c r="CW1" i="7"/>
  <c r="CW93" i="7" s="1"/>
  <c r="CV1" i="7"/>
  <c r="CV93" i="7" s="1"/>
  <c r="CU1" i="7"/>
  <c r="CU93" i="7" s="1"/>
  <c r="CT1" i="7"/>
  <c r="CT93" i="7" s="1"/>
  <c r="CS1" i="7"/>
  <c r="CS93" i="7" s="1"/>
  <c r="CR1" i="7"/>
  <c r="CR93" i="7" s="1"/>
  <c r="CQ1" i="7"/>
  <c r="CQ93" i="7" s="1"/>
  <c r="CP1" i="7"/>
  <c r="CP93" i="7" s="1"/>
  <c r="CO1" i="7"/>
  <c r="CO93" i="7" s="1"/>
  <c r="CN1" i="7"/>
  <c r="CN93" i="7" s="1"/>
  <c r="CM1" i="7"/>
  <c r="CM93" i="7" s="1"/>
  <c r="CL1" i="7"/>
  <c r="CL93" i="7" s="1"/>
  <c r="CK1" i="7"/>
  <c r="CK93" i="7" s="1"/>
  <c r="CJ1" i="7"/>
  <c r="CJ93" i="7" s="1"/>
  <c r="CI1" i="7"/>
  <c r="CI93" i="7" s="1"/>
  <c r="CH1" i="7"/>
  <c r="CH93" i="7" s="1"/>
  <c r="DA3" i="7" l="1"/>
  <c r="CZ3" i="7"/>
  <c r="DF3" i="7"/>
  <c r="CJ3" i="7"/>
  <c r="CV3" i="7"/>
  <c r="DH3" i="7"/>
  <c r="CP3" i="7"/>
  <c r="DB3" i="7"/>
  <c r="CO3" i="7"/>
  <c r="CK3" i="7"/>
  <c r="CW3" i="7"/>
  <c r="DC3" i="7"/>
  <c r="CQ3" i="7"/>
  <c r="CM3" i="7"/>
  <c r="CS3" i="7"/>
  <c r="CY3" i="7"/>
  <c r="DE3" i="7"/>
  <c r="CI3" i="7"/>
  <c r="CX3" i="7"/>
  <c r="CL3" i="7"/>
  <c r="CH3" i="7"/>
  <c r="CN3" i="7"/>
  <c r="CT3" i="7"/>
  <c r="CU3" i="7"/>
  <c r="DG3" i="7"/>
  <c r="CR3" i="7"/>
  <c r="DD3" i="7"/>
  <c r="B83" i="9" l="1"/>
  <c r="CG2" i="7" l="1"/>
  <c r="CG94" i="7" s="1"/>
  <c r="CF2" i="7"/>
  <c r="CF94" i="7" s="1"/>
  <c r="CE2" i="7"/>
  <c r="CE94" i="7" s="1"/>
  <c r="CD2" i="7"/>
  <c r="CD94" i="7" s="1"/>
  <c r="CC2" i="7"/>
  <c r="CC94" i="7" s="1"/>
  <c r="CB2" i="7"/>
  <c r="CB94" i="7" s="1"/>
  <c r="CA2" i="7"/>
  <c r="CA94" i="7" s="1"/>
  <c r="BZ2" i="7"/>
  <c r="BZ94" i="7" s="1"/>
  <c r="BY2" i="7"/>
  <c r="BY94" i="7" s="1"/>
  <c r="BX2" i="7"/>
  <c r="BX94" i="7" s="1"/>
  <c r="BW2" i="7"/>
  <c r="BW94" i="7" s="1"/>
  <c r="BV2" i="7"/>
  <c r="BV94" i="7" s="1"/>
  <c r="BU2" i="7"/>
  <c r="BU94" i="7" s="1"/>
  <c r="BT2" i="7"/>
  <c r="BT94" i="7" s="1"/>
  <c r="BS2" i="7"/>
  <c r="BS94" i="7" s="1"/>
  <c r="BR2" i="7"/>
  <c r="BR94" i="7" s="1"/>
  <c r="BQ2" i="7"/>
  <c r="BQ94" i="7" s="1"/>
  <c r="BP2" i="7"/>
  <c r="BP94" i="7" s="1"/>
  <c r="BO2" i="7"/>
  <c r="BO94" i="7" s="1"/>
  <c r="BN2" i="7"/>
  <c r="BN94" i="7" s="1"/>
  <c r="BM2" i="7"/>
  <c r="BM94" i="7" s="1"/>
  <c r="BL2" i="7"/>
  <c r="BL94" i="7" s="1"/>
  <c r="BK2" i="7"/>
  <c r="BK94" i="7" s="1"/>
  <c r="BJ2" i="7"/>
  <c r="BJ94" i="7" s="1"/>
  <c r="BI2" i="7"/>
  <c r="BI94" i="7" s="1"/>
  <c r="BH2" i="7"/>
  <c r="BH94" i="7" s="1"/>
  <c r="BG2" i="7"/>
  <c r="BG94" i="7" s="1"/>
  <c r="BF2" i="7"/>
  <c r="BF94" i="7" s="1"/>
  <c r="BE2" i="7"/>
  <c r="BE94" i="7" s="1"/>
  <c r="BD2" i="7"/>
  <c r="BD94" i="7" s="1"/>
  <c r="BC2" i="7"/>
  <c r="BC94" i="7" s="1"/>
  <c r="BB2" i="7"/>
  <c r="BB94" i="7" s="1"/>
  <c r="BA2" i="7"/>
  <c r="BA94" i="7" s="1"/>
  <c r="AZ2" i="7"/>
  <c r="AZ94" i="7" s="1"/>
  <c r="AY2" i="7"/>
  <c r="AY94" i="7" s="1"/>
  <c r="AX2" i="7"/>
  <c r="AX94" i="7" s="1"/>
  <c r="AW2" i="7"/>
  <c r="AW94" i="7" s="1"/>
  <c r="AV2" i="7"/>
  <c r="AV94" i="7" s="1"/>
  <c r="AU2" i="7"/>
  <c r="AU94" i="7" s="1"/>
  <c r="AT2" i="7"/>
  <c r="AT94" i="7" s="1"/>
  <c r="AS2" i="7"/>
  <c r="AS94" i="7" s="1"/>
  <c r="AR2" i="7"/>
  <c r="AR94" i="7" s="1"/>
  <c r="AQ2" i="7"/>
  <c r="AQ94" i="7" s="1"/>
  <c r="AP2" i="7"/>
  <c r="AP94" i="7" s="1"/>
  <c r="AO2" i="7"/>
  <c r="AO94" i="7" s="1"/>
  <c r="AN2" i="7"/>
  <c r="AN94" i="7" s="1"/>
  <c r="AM2" i="7"/>
  <c r="AM94" i="7" s="1"/>
  <c r="AL2" i="7"/>
  <c r="AL94" i="7" s="1"/>
  <c r="AK2" i="7"/>
  <c r="AK94" i="7" s="1"/>
  <c r="AJ2" i="7"/>
  <c r="AJ94" i="7" s="1"/>
  <c r="AI2" i="7"/>
  <c r="AI94" i="7" s="1"/>
  <c r="AH2" i="7"/>
  <c r="AH94" i="7" s="1"/>
  <c r="AG2" i="7"/>
  <c r="AG94" i="7" s="1"/>
  <c r="AF2" i="7"/>
  <c r="AF94" i="7" s="1"/>
  <c r="AE2" i="7"/>
  <c r="AE94" i="7" s="1"/>
  <c r="AD2" i="7"/>
  <c r="AD94" i="7" s="1"/>
  <c r="AC2" i="7"/>
  <c r="AC94" i="7" s="1"/>
  <c r="AB2" i="7"/>
  <c r="AB94" i="7" s="1"/>
  <c r="AA2" i="7"/>
  <c r="AA94" i="7" s="1"/>
  <c r="Z2" i="7"/>
  <c r="Z94" i="7" s="1"/>
  <c r="Y2" i="7"/>
  <c r="Y94" i="7" s="1"/>
  <c r="X2" i="7"/>
  <c r="X94" i="7" s="1"/>
  <c r="W2" i="7"/>
  <c r="W94" i="7" s="1"/>
  <c r="V2" i="7"/>
  <c r="V94" i="7" s="1"/>
  <c r="U2" i="7"/>
  <c r="U94" i="7" s="1"/>
  <c r="T2" i="7"/>
  <c r="T94" i="7" s="1"/>
  <c r="S2" i="7"/>
  <c r="S94" i="7" s="1"/>
  <c r="R2" i="7"/>
  <c r="R94" i="7" s="1"/>
  <c r="Q2" i="7"/>
  <c r="Q94" i="7" s="1"/>
  <c r="P2" i="7"/>
  <c r="P94" i="7" s="1"/>
  <c r="O2" i="7"/>
  <c r="O94" i="7" s="1"/>
  <c r="N2" i="7"/>
  <c r="N94" i="7" s="1"/>
  <c r="M2" i="7"/>
  <c r="M94" i="7" s="1"/>
  <c r="L2" i="7"/>
  <c r="L94" i="7" s="1"/>
  <c r="K2" i="7"/>
  <c r="K94" i="7" s="1"/>
  <c r="J2" i="7"/>
  <c r="J94" i="7" s="1"/>
  <c r="I2" i="7"/>
  <c r="I94" i="7" s="1"/>
  <c r="H2" i="7"/>
  <c r="H94" i="7" s="1"/>
  <c r="G2" i="7"/>
  <c r="G94" i="7" s="1"/>
  <c r="F2" i="7"/>
  <c r="F94" i="7" s="1"/>
  <c r="E2" i="7"/>
  <c r="E94" i="7" s="1"/>
  <c r="D2" i="7"/>
  <c r="D94" i="7" s="1"/>
  <c r="CG1" i="7"/>
  <c r="CG93" i="7" s="1"/>
  <c r="CF1" i="7"/>
  <c r="CF93" i="7" s="1"/>
  <c r="CE1" i="7"/>
  <c r="CE93" i="7" s="1"/>
  <c r="CD1" i="7"/>
  <c r="CD93" i="7" s="1"/>
  <c r="CC1" i="7"/>
  <c r="CC93" i="7" s="1"/>
  <c r="CB1" i="7"/>
  <c r="CB93" i="7" s="1"/>
  <c r="CA1" i="7"/>
  <c r="CA93" i="7" s="1"/>
  <c r="BZ1" i="7"/>
  <c r="BZ93" i="7" s="1"/>
  <c r="BY1" i="7"/>
  <c r="BY93" i="7" s="1"/>
  <c r="BX1" i="7"/>
  <c r="BX93" i="7" s="1"/>
  <c r="BW1" i="7"/>
  <c r="BW93" i="7" s="1"/>
  <c r="BV1" i="7"/>
  <c r="BV93" i="7" s="1"/>
  <c r="BU1" i="7"/>
  <c r="BU93" i="7" s="1"/>
  <c r="BT1" i="7"/>
  <c r="BT93" i="7" s="1"/>
  <c r="BS1" i="7"/>
  <c r="BS93" i="7" s="1"/>
  <c r="BR1" i="7"/>
  <c r="BR93" i="7" s="1"/>
  <c r="BQ1" i="7"/>
  <c r="BQ93" i="7" s="1"/>
  <c r="BP1" i="7"/>
  <c r="BP93" i="7" s="1"/>
  <c r="BO1" i="7"/>
  <c r="BO93" i="7" s="1"/>
  <c r="BN1" i="7"/>
  <c r="BN93" i="7" s="1"/>
  <c r="BM1" i="7"/>
  <c r="BM93" i="7" s="1"/>
  <c r="BL1" i="7"/>
  <c r="BL93" i="7" s="1"/>
  <c r="BK1" i="7"/>
  <c r="BK93" i="7" s="1"/>
  <c r="BJ1" i="7"/>
  <c r="BJ93" i="7" s="1"/>
  <c r="BI1" i="7"/>
  <c r="BI93" i="7" s="1"/>
  <c r="BH1" i="7"/>
  <c r="BH93" i="7" s="1"/>
  <c r="BG1" i="7"/>
  <c r="BG93" i="7" s="1"/>
  <c r="BF1" i="7"/>
  <c r="BF93" i="7" s="1"/>
  <c r="BE1" i="7"/>
  <c r="BE93" i="7" s="1"/>
  <c r="BD1" i="7"/>
  <c r="BD93" i="7" s="1"/>
  <c r="BC1" i="7"/>
  <c r="BC93" i="7" s="1"/>
  <c r="BB1" i="7"/>
  <c r="BB93" i="7" s="1"/>
  <c r="BA1" i="7"/>
  <c r="BA93" i="7" s="1"/>
  <c r="AZ1" i="7"/>
  <c r="AZ93" i="7" s="1"/>
  <c r="AY1" i="7"/>
  <c r="AY93" i="7" s="1"/>
  <c r="AX1" i="7"/>
  <c r="AX93" i="7" s="1"/>
  <c r="AW1" i="7"/>
  <c r="AW93" i="7" s="1"/>
  <c r="AV1" i="7"/>
  <c r="AV93" i="7" s="1"/>
  <c r="AU1" i="7"/>
  <c r="AU93" i="7" s="1"/>
  <c r="AT1" i="7"/>
  <c r="AT93" i="7" s="1"/>
  <c r="AS1" i="7"/>
  <c r="AS93" i="7" s="1"/>
  <c r="AR1" i="7"/>
  <c r="AR93" i="7" s="1"/>
  <c r="AQ1" i="7"/>
  <c r="AQ93" i="7" s="1"/>
  <c r="AP1" i="7"/>
  <c r="AP93" i="7" s="1"/>
  <c r="AO1" i="7"/>
  <c r="AO93" i="7" s="1"/>
  <c r="AN1" i="7"/>
  <c r="AN93" i="7" s="1"/>
  <c r="AM1" i="7"/>
  <c r="AM93" i="7" s="1"/>
  <c r="AL1" i="7"/>
  <c r="AL93" i="7" s="1"/>
  <c r="AK1" i="7"/>
  <c r="AK93" i="7" s="1"/>
  <c r="AJ1" i="7"/>
  <c r="AJ93" i="7" s="1"/>
  <c r="AI1" i="7"/>
  <c r="AI93" i="7" s="1"/>
  <c r="AH1" i="7"/>
  <c r="AH93" i="7" s="1"/>
  <c r="AG1" i="7"/>
  <c r="AG93" i="7" s="1"/>
  <c r="AF1" i="7"/>
  <c r="AF93" i="7" s="1"/>
  <c r="AE1" i="7"/>
  <c r="AE93" i="7" s="1"/>
  <c r="AD1" i="7"/>
  <c r="AD93" i="7" s="1"/>
  <c r="AC1" i="7"/>
  <c r="AC93" i="7" s="1"/>
  <c r="AB1" i="7"/>
  <c r="AB93" i="7" s="1"/>
  <c r="AA1" i="7"/>
  <c r="AA93" i="7" s="1"/>
  <c r="Z1" i="7"/>
  <c r="Z93" i="7" s="1"/>
  <c r="Y1" i="7"/>
  <c r="Y93" i="7" s="1"/>
  <c r="X1" i="7"/>
  <c r="X93" i="7" s="1"/>
  <c r="W1" i="7"/>
  <c r="W93" i="7" s="1"/>
  <c r="V1" i="7"/>
  <c r="V93" i="7" s="1"/>
  <c r="U1" i="7"/>
  <c r="U93" i="7" s="1"/>
  <c r="T1" i="7"/>
  <c r="T93" i="7" s="1"/>
  <c r="S1" i="7"/>
  <c r="S93" i="7" s="1"/>
  <c r="R1" i="7"/>
  <c r="R93" i="7" s="1"/>
  <c r="Q1" i="7"/>
  <c r="Q93" i="7" s="1"/>
  <c r="P1" i="7"/>
  <c r="P93" i="7" s="1"/>
  <c r="O1" i="7"/>
  <c r="O93" i="7" s="1"/>
  <c r="N1" i="7"/>
  <c r="N93" i="7" s="1"/>
  <c r="M1" i="7"/>
  <c r="M93" i="7" s="1"/>
  <c r="L1" i="7"/>
  <c r="L93" i="7" s="1"/>
  <c r="K1" i="7"/>
  <c r="K93" i="7" s="1"/>
  <c r="J1" i="7"/>
  <c r="J93" i="7" s="1"/>
  <c r="I1" i="7"/>
  <c r="I93" i="7" s="1"/>
  <c r="H1" i="7"/>
  <c r="H93" i="7" s="1"/>
  <c r="G1" i="7"/>
  <c r="G93" i="7" s="1"/>
  <c r="F1" i="7"/>
  <c r="F93" i="7" s="1"/>
  <c r="E1" i="7"/>
  <c r="E93" i="7" s="1"/>
  <c r="D1" i="7"/>
  <c r="D9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CL4" i="7" s="1"/>
  <c r="CM4" i="7" s="1"/>
  <c r="CN4" i="7" s="1"/>
  <c r="CO4" i="7" s="1"/>
  <c r="CP4" i="7" s="1"/>
  <c r="CQ4" i="7" s="1"/>
  <c r="CR4" i="7" s="1"/>
  <c r="CS4" i="7" s="1"/>
  <c r="CT4" i="7" s="1"/>
  <c r="CU4" i="7" s="1"/>
  <c r="CV4" i="7" s="1"/>
  <c r="CW4" i="7" s="1"/>
  <c r="CX4" i="7" s="1"/>
  <c r="CY4" i="7" s="1"/>
  <c r="CZ4" i="7" s="1"/>
  <c r="DA4" i="7" s="1"/>
  <c r="DB4" i="7" s="1"/>
  <c r="DC4" i="7" s="1"/>
  <c r="DD4" i="7" s="1"/>
  <c r="DE4" i="7" s="1"/>
  <c r="DF4" i="7" s="1"/>
  <c r="DG4" i="7" s="1"/>
  <c r="DH4" i="7" s="1"/>
  <c r="DI4" i="7" s="1"/>
  <c r="DJ4" i="7" s="1"/>
  <c r="DK4" i="7" s="1"/>
  <c r="DL4" i="7" s="1"/>
  <c r="DM4" i="7" s="1"/>
  <c r="DN4" i="7" s="1"/>
  <c r="DO4" i="7" s="1"/>
  <c r="DP4" i="7" s="1"/>
  <c r="DQ4" i="7" s="1"/>
  <c r="DR4" i="7" s="1"/>
  <c r="DS4" i="7" s="1"/>
  <c r="DT4" i="7" s="1"/>
  <c r="DU4" i="7" s="1"/>
  <c r="DV4" i="7" s="1"/>
  <c r="DW4" i="7" s="1"/>
  <c r="DX4" i="7" s="1"/>
  <c r="DY4" i="7" s="1"/>
  <c r="DZ4" i="7" s="1"/>
  <c r="EA4" i="7" s="1"/>
  <c r="EB4" i="7" s="1"/>
  <c r="EC4" i="7" s="1"/>
  <c r="ED4" i="7" s="1"/>
  <c r="EE4" i="7" s="1"/>
  <c r="EF4" i="7" s="1"/>
  <c r="EG4" i="7" s="1"/>
  <c r="EH4" i="7" s="1"/>
  <c r="EI4" i="7" s="1"/>
  <c r="EJ4" i="7" s="1"/>
  <c r="EK4" i="7" s="1"/>
  <c r="EL4" i="7" s="1"/>
  <c r="EM4" i="7" s="1"/>
  <c r="EN4" i="7" s="1"/>
  <c r="EO4" i="7" s="1"/>
  <c r="EP4" i="7" s="1"/>
  <c r="EQ4" i="7" s="1"/>
  <c r="ER4" i="7" s="1"/>
  <c r="ES4" i="7" s="1"/>
  <c r="ET4" i="7" s="1"/>
  <c r="EU4" i="7" s="1"/>
  <c r="EV4" i="7" s="1"/>
  <c r="EW4" i="7" s="1"/>
  <c r="EX4" i="7" s="1"/>
  <c r="EY4" i="7" s="1"/>
  <c r="EZ4" i="7" s="1"/>
  <c r="FA4" i="7" s="1"/>
  <c r="FB4" i="7" s="1"/>
  <c r="FC4" i="7" s="1"/>
  <c r="FD4" i="7" s="1"/>
  <c r="FE4" i="7" s="1"/>
  <c r="FF4" i="7" s="1"/>
  <c r="FG4" i="7" s="1"/>
  <c r="FH4" i="7" s="1"/>
  <c r="FI4" i="7" s="1"/>
  <c r="FJ4" i="7" s="1"/>
  <c r="FK4" i="7" s="1"/>
  <c r="FL4" i="7" s="1"/>
  <c r="FM4" i="7" s="1"/>
  <c r="FN4" i="7" s="1"/>
  <c r="FO4" i="7" s="1"/>
  <c r="FP4" i="7" s="1"/>
  <c r="FQ4" i="7" s="1"/>
  <c r="FR4" i="7" s="1"/>
  <c r="FS4" i="7" s="1"/>
  <c r="FT4" i="7" s="1"/>
  <c r="FU4" i="7" s="1"/>
  <c r="FV4" i="7" s="1"/>
  <c r="FW4" i="7" s="1"/>
  <c r="FX4" i="7" s="1"/>
  <c r="FY4" i="7" s="1"/>
  <c r="FZ4" i="7" s="1"/>
  <c r="GA4" i="7" s="1"/>
  <c r="GB4" i="7" s="1"/>
  <c r="GC4" i="7" s="1"/>
  <c r="GD4" i="7" s="1"/>
  <c r="GE4" i="7" s="1"/>
  <c r="GF4" i="7" s="1"/>
  <c r="GG4" i="7" s="1"/>
  <c r="GH4" i="7" s="1"/>
  <c r="GI4" i="7" s="1"/>
  <c r="GJ4" i="7" s="1"/>
  <c r="GK4" i="7" s="1"/>
  <c r="GL4" i="7" s="1"/>
  <c r="GM4" i="7" s="1"/>
  <c r="GN4" i="7" s="1"/>
  <c r="GO4" i="7" s="1"/>
  <c r="GP4" i="7" s="1"/>
  <c r="CE3" i="7" l="1"/>
  <c r="BU3" i="7"/>
  <c r="BT3" i="7"/>
  <c r="CB3" i="7"/>
  <c r="CA3" i="7"/>
  <c r="BY3" i="7"/>
  <c r="BW3" i="7"/>
  <c r="CC3" i="7"/>
  <c r="CD3" i="7"/>
  <c r="BZ3" i="7"/>
  <c r="BV3" i="7"/>
  <c r="R3" i="7"/>
  <c r="CG3" i="7"/>
  <c r="CF3" i="7"/>
  <c r="BX3" i="7"/>
  <c r="AA69" i="8" l="1"/>
  <c r="Z69" i="8"/>
  <c r="Y69" i="8"/>
  <c r="X69" i="8"/>
  <c r="AA68" i="8"/>
  <c r="Z68" i="8"/>
  <c r="Y68" i="8"/>
  <c r="X68" i="8"/>
  <c r="AA67" i="8"/>
  <c r="Z67" i="8"/>
  <c r="Y67" i="8"/>
  <c r="X67" i="8"/>
  <c r="AA66" i="8"/>
  <c r="Z66" i="8"/>
  <c r="Y66" i="8"/>
  <c r="X66" i="8"/>
  <c r="AA65" i="8"/>
  <c r="Z65" i="8"/>
  <c r="Y65" i="8"/>
  <c r="X65" i="8"/>
  <c r="AA56" i="8"/>
  <c r="Z56" i="8"/>
  <c r="Y56" i="8"/>
  <c r="X56" i="8"/>
  <c r="AA55" i="8"/>
  <c r="Z55" i="8"/>
  <c r="Y55" i="8"/>
  <c r="X55" i="8"/>
  <c r="AA54" i="8"/>
  <c r="Z54" i="8"/>
  <c r="Y54" i="8"/>
  <c r="X54" i="8"/>
  <c r="AA53" i="8"/>
  <c r="Z53" i="8"/>
  <c r="Y53" i="8"/>
  <c r="X53" i="8"/>
  <c r="AA52" i="8"/>
  <c r="Z52" i="8"/>
  <c r="Y52" i="8"/>
  <c r="X52" i="8"/>
  <c r="AH8" i="8"/>
  <c r="T23" i="8"/>
  <c r="I23" i="8" s="1"/>
  <c r="P23" i="8"/>
  <c r="T22" i="8"/>
  <c r="I22" i="8" s="1"/>
  <c r="P22" i="8"/>
  <c r="T21" i="8"/>
  <c r="I21" i="8" s="1"/>
  <c r="P21" i="8"/>
  <c r="T20" i="8"/>
  <c r="I20" i="8" s="1"/>
  <c r="P20" i="8"/>
  <c r="T19" i="8"/>
  <c r="I19" i="8" s="1"/>
  <c r="T18" i="8"/>
  <c r="I18" i="8" s="1"/>
  <c r="T17" i="8"/>
  <c r="I17" i="8" s="1"/>
  <c r="T16" i="8"/>
  <c r="I16" i="8" s="1"/>
  <c r="T14" i="8"/>
  <c r="T13" i="8"/>
  <c r="T12" i="8"/>
  <c r="T11" i="8"/>
  <c r="Q10" i="8"/>
  <c r="Q21" i="8" s="1"/>
  <c r="F21" i="8" s="1"/>
  <c r="E10" i="8"/>
  <c r="D10" i="8"/>
  <c r="E9" i="8"/>
  <c r="D9" i="8"/>
  <c r="E8" i="8"/>
  <c r="D8" i="8"/>
  <c r="AH7" i="8"/>
  <c r="E7" i="8"/>
  <c r="D7" i="8"/>
  <c r="AH6" i="8"/>
  <c r="E6" i="8"/>
  <c r="D6" i="8"/>
  <c r="AH5" i="8"/>
  <c r="E5" i="8"/>
  <c r="D5" i="8"/>
  <c r="AH4" i="8"/>
  <c r="E4" i="8"/>
  <c r="D4" i="8"/>
  <c r="Q13" i="8" l="1"/>
  <c r="Q14" i="8"/>
  <c r="Q16" i="8"/>
  <c r="F16" i="8" s="1"/>
  <c r="R10" i="8"/>
  <c r="R21" i="8" s="1"/>
  <c r="G21" i="8" s="1"/>
  <c r="Q11" i="8"/>
  <c r="F11" i="8" s="1"/>
  <c r="Q19" i="8"/>
  <c r="F19" i="8" s="1"/>
  <c r="Q12" i="8"/>
  <c r="Q17" i="8"/>
  <c r="F17" i="8" s="1"/>
  <c r="Q20" i="8"/>
  <c r="F20" i="8" s="1"/>
  <c r="Q18" i="8"/>
  <c r="F18" i="8" s="1"/>
  <c r="T15" i="8"/>
  <c r="I15" i="8" s="1"/>
  <c r="R17" i="8"/>
  <c r="G17" i="8" s="1"/>
  <c r="R13" i="8"/>
  <c r="S10" i="8"/>
  <c r="R16" i="8"/>
  <c r="Q23" i="8"/>
  <c r="F23" i="8" s="1"/>
  <c r="Q22" i="8"/>
  <c r="F22" i="8" s="1"/>
  <c r="R23" i="8"/>
  <c r="G23" i="8" s="1"/>
  <c r="R22" i="8"/>
  <c r="G22" i="8" s="1"/>
  <c r="R14" i="8"/>
  <c r="R12" i="8" l="1"/>
  <c r="R18" i="8"/>
  <c r="G18" i="8" s="1"/>
  <c r="R11" i="8"/>
  <c r="R19" i="8"/>
  <c r="G19" i="8" s="1"/>
  <c r="R20" i="8"/>
  <c r="G20" i="8" s="1"/>
  <c r="Q15" i="8"/>
  <c r="F15" i="8" s="1"/>
  <c r="AE3" i="4"/>
  <c r="AE2" i="4"/>
  <c r="AC2" i="4"/>
  <c r="G16" i="8"/>
  <c r="S22" i="8"/>
  <c r="H22" i="8" s="1"/>
  <c r="S23" i="8"/>
  <c r="H23" i="8" s="1"/>
  <c r="S11" i="8"/>
  <c r="S16" i="8"/>
  <c r="S13" i="8"/>
  <c r="S17" i="8"/>
  <c r="H17" i="8" s="1"/>
  <c r="S18" i="8"/>
  <c r="H18" i="8" s="1"/>
  <c r="S19" i="8"/>
  <c r="H19" i="8" s="1"/>
  <c r="S12" i="8"/>
  <c r="S21" i="8"/>
  <c r="H21" i="8" s="1"/>
  <c r="S14" i="8"/>
  <c r="S20" i="8"/>
  <c r="H20" i="8" s="1"/>
  <c r="R15" i="8" l="1"/>
  <c r="G15" i="8" s="1"/>
  <c r="AA3" i="4"/>
  <c r="AA2" i="4"/>
  <c r="S15" i="8"/>
  <c r="H15" i="8" s="1"/>
  <c r="H16" i="8"/>
  <c r="B44" i="2" l="1"/>
  <c r="D42" i="2" s="1"/>
  <c r="D43" i="2"/>
  <c r="B39" i="2"/>
  <c r="D34" i="2" s="1"/>
  <c r="J35" i="2"/>
  <c r="I35" i="2"/>
  <c r="H34" i="2"/>
  <c r="H33" i="2"/>
  <c r="C33" i="2"/>
  <c r="C34" i="2" s="1"/>
  <c r="C35" i="2" s="1"/>
  <c r="C36" i="2" s="1"/>
  <c r="C37" i="2" s="1"/>
  <c r="I16" i="2" s="1"/>
  <c r="H32" i="2"/>
  <c r="H31" i="2"/>
  <c r="H30" i="2"/>
  <c r="H29" i="2"/>
  <c r="B29" i="2"/>
  <c r="D28" i="2" s="1"/>
  <c r="C25" i="2"/>
  <c r="C26" i="2" s="1"/>
  <c r="C27" i="2" s="1"/>
  <c r="H24" i="2"/>
  <c r="J23" i="2" s="1"/>
  <c r="D24" i="2"/>
  <c r="I23" i="2"/>
  <c r="B21" i="2"/>
  <c r="D14" i="2" s="1"/>
  <c r="I17" i="2"/>
  <c r="C16" i="2"/>
  <c r="C17" i="2" s="1"/>
  <c r="I12" i="2"/>
  <c r="C12" i="2"/>
  <c r="I13" i="2" s="1"/>
  <c r="I11" i="2"/>
  <c r="H8" i="2"/>
  <c r="E6" i="2"/>
  <c r="B6" i="2"/>
  <c r="C5" i="2"/>
  <c r="K4" i="2"/>
  <c r="AW86" i="6"/>
  <c r="AS86" i="6"/>
  <c r="AO86" i="6"/>
  <c r="AK86" i="6"/>
  <c r="AF86" i="6"/>
  <c r="AB86" i="6"/>
  <c r="X86" i="6"/>
  <c r="T86" i="6"/>
  <c r="P86" i="6"/>
  <c r="L86" i="6"/>
  <c r="H86" i="6"/>
  <c r="D86" i="6"/>
  <c r="AW85" i="6"/>
  <c r="AS85" i="6"/>
  <c r="AO85" i="6"/>
  <c r="AK85" i="6"/>
  <c r="AF85" i="6"/>
  <c r="AB85" i="6"/>
  <c r="X85" i="6"/>
  <c r="T85" i="6"/>
  <c r="P85" i="6"/>
  <c r="L85" i="6"/>
  <c r="H85" i="6"/>
  <c r="D85" i="6"/>
  <c r="AW84" i="6"/>
  <c r="AS84" i="6"/>
  <c r="AO84" i="6"/>
  <c r="AK84" i="6"/>
  <c r="AF84" i="6"/>
  <c r="AB84" i="6"/>
  <c r="X84" i="6"/>
  <c r="T84" i="6"/>
  <c r="P84" i="6"/>
  <c r="L84" i="6"/>
  <c r="H84" i="6"/>
  <c r="D84" i="6"/>
  <c r="AW83" i="6"/>
  <c r="AS83" i="6"/>
  <c r="AO83" i="6"/>
  <c r="AK83" i="6"/>
  <c r="AF83" i="6"/>
  <c r="AB83" i="6"/>
  <c r="X83" i="6"/>
  <c r="T83" i="6"/>
  <c r="P83" i="6"/>
  <c r="L83" i="6"/>
  <c r="H83" i="6"/>
  <c r="D83" i="6"/>
  <c r="AW82" i="6"/>
  <c r="AS82" i="6"/>
  <c r="AO82" i="6"/>
  <c r="AK82" i="6"/>
  <c r="AF82" i="6"/>
  <c r="AB82" i="6"/>
  <c r="X82" i="6"/>
  <c r="T82" i="6"/>
  <c r="P82" i="6"/>
  <c r="L82" i="6"/>
  <c r="H82" i="6"/>
  <c r="D82" i="6"/>
  <c r="AW81" i="6"/>
  <c r="AS81" i="6"/>
  <c r="AO81" i="6"/>
  <c r="AK81" i="6"/>
  <c r="AF81" i="6"/>
  <c r="AB81" i="6"/>
  <c r="X81" i="6"/>
  <c r="T81" i="6"/>
  <c r="P81" i="6"/>
  <c r="L81" i="6"/>
  <c r="H81" i="6"/>
  <c r="D81" i="6"/>
  <c r="AW80" i="6"/>
  <c r="AS80" i="6"/>
  <c r="AO80" i="6"/>
  <c r="AK80" i="6"/>
  <c r="AF80" i="6"/>
  <c r="AB80" i="6"/>
  <c r="X80" i="6"/>
  <c r="T80" i="6"/>
  <c r="P80" i="6"/>
  <c r="L80" i="6"/>
  <c r="H80" i="6"/>
  <c r="D80" i="6"/>
  <c r="AW79" i="6"/>
  <c r="AS79" i="6"/>
  <c r="AO79" i="6"/>
  <c r="AK79" i="6"/>
  <c r="AF79" i="6"/>
  <c r="AB79" i="6"/>
  <c r="X79" i="6"/>
  <c r="T79" i="6"/>
  <c r="P79" i="6"/>
  <c r="L79" i="6"/>
  <c r="H79" i="6"/>
  <c r="D79" i="6"/>
  <c r="AW78" i="6"/>
  <c r="AS78" i="6"/>
  <c r="AO78" i="6"/>
  <c r="AK78" i="6"/>
  <c r="AF78" i="6"/>
  <c r="AB78" i="6"/>
  <c r="X78" i="6"/>
  <c r="T78" i="6"/>
  <c r="P78" i="6"/>
  <c r="L78" i="6"/>
  <c r="H78" i="6"/>
  <c r="D78" i="6"/>
  <c r="AW77" i="6"/>
  <c r="AS77" i="6"/>
  <c r="AO77" i="6"/>
  <c r="AK77" i="6"/>
  <c r="AF77" i="6"/>
  <c r="AB77" i="6"/>
  <c r="X77" i="6"/>
  <c r="T77" i="6"/>
  <c r="P77" i="6"/>
  <c r="L77" i="6"/>
  <c r="H77" i="6"/>
  <c r="D77" i="6"/>
  <c r="AW76" i="6"/>
  <c r="AS76" i="6"/>
  <c r="AO76" i="6"/>
  <c r="AK76" i="6"/>
  <c r="AF76" i="6"/>
  <c r="AB76" i="6"/>
  <c r="X76" i="6"/>
  <c r="T76" i="6"/>
  <c r="P76" i="6"/>
  <c r="L76" i="6"/>
  <c r="H76" i="6"/>
  <c r="D76" i="6"/>
  <c r="AW75" i="6"/>
  <c r="AS75" i="6"/>
  <c r="AO75" i="6"/>
  <c r="AK75" i="6"/>
  <c r="AF75" i="6"/>
  <c r="AB75" i="6"/>
  <c r="X75" i="6"/>
  <c r="T75" i="6"/>
  <c r="P75" i="6"/>
  <c r="L75" i="6"/>
  <c r="H75" i="6"/>
  <c r="D75" i="6"/>
  <c r="AW74" i="6"/>
  <c r="AS74" i="6"/>
  <c r="AO74" i="6"/>
  <c r="AK74" i="6"/>
  <c r="AF74" i="6"/>
  <c r="AB74" i="6"/>
  <c r="X74" i="6"/>
  <c r="T74" i="6"/>
  <c r="P74" i="6"/>
  <c r="L74" i="6"/>
  <c r="H74" i="6"/>
  <c r="D74" i="6"/>
  <c r="AW73" i="6"/>
  <c r="AS73" i="6"/>
  <c r="AO73" i="6"/>
  <c r="AK73" i="6"/>
  <c r="AF73" i="6"/>
  <c r="AB73" i="6"/>
  <c r="X73" i="6"/>
  <c r="T73" i="6"/>
  <c r="P73" i="6"/>
  <c r="L73" i="6"/>
  <c r="H73" i="6"/>
  <c r="D73" i="6"/>
  <c r="AW72" i="6"/>
  <c r="AS72" i="6"/>
  <c r="AO72" i="6"/>
  <c r="AK72" i="6"/>
  <c r="AF72" i="6"/>
  <c r="AB72" i="6"/>
  <c r="X72" i="6"/>
  <c r="T72" i="6"/>
  <c r="P72" i="6"/>
  <c r="L72" i="6"/>
  <c r="H72" i="6"/>
  <c r="D72" i="6"/>
  <c r="AW71" i="6"/>
  <c r="AS71" i="6"/>
  <c r="AO71" i="6"/>
  <c r="AK71" i="6"/>
  <c r="AF71" i="6"/>
  <c r="AB71" i="6"/>
  <c r="X71" i="6"/>
  <c r="T71" i="6"/>
  <c r="P71" i="6"/>
  <c r="L71" i="6"/>
  <c r="H71" i="6"/>
  <c r="D71" i="6"/>
  <c r="AW70" i="6"/>
  <c r="AS70" i="6"/>
  <c r="AO70" i="6"/>
  <c r="AK70" i="6"/>
  <c r="AF70" i="6"/>
  <c r="AB70" i="6"/>
  <c r="X70" i="6"/>
  <c r="T70" i="6"/>
  <c r="P70" i="6"/>
  <c r="L70" i="6"/>
  <c r="H70" i="6"/>
  <c r="D70" i="6"/>
  <c r="AW69" i="6"/>
  <c r="AS69" i="6"/>
  <c r="AO69" i="6"/>
  <c r="AK69" i="6"/>
  <c r="AF69" i="6"/>
  <c r="AB69" i="6"/>
  <c r="X69" i="6"/>
  <c r="T69" i="6"/>
  <c r="P69" i="6"/>
  <c r="L69" i="6"/>
  <c r="H69" i="6"/>
  <c r="D69" i="6"/>
  <c r="AW68" i="6"/>
  <c r="AS68" i="6"/>
  <c r="AO68" i="6"/>
  <c r="AK68" i="6"/>
  <c r="AF68" i="6"/>
  <c r="AB68" i="6"/>
  <c r="X68" i="6"/>
  <c r="T68" i="6"/>
  <c r="P68" i="6"/>
  <c r="L68" i="6"/>
  <c r="H68" i="6"/>
  <c r="D68" i="6"/>
  <c r="AW67" i="6"/>
  <c r="AS67" i="6"/>
  <c r="AO67" i="6"/>
  <c r="AK67" i="6"/>
  <c r="AF67" i="6"/>
  <c r="AB67" i="6"/>
  <c r="X67" i="6"/>
  <c r="T67" i="6"/>
  <c r="P67" i="6"/>
  <c r="L67" i="6"/>
  <c r="H67" i="6"/>
  <c r="D67" i="6"/>
  <c r="AW66" i="6"/>
  <c r="AS66" i="6"/>
  <c r="AO66" i="6"/>
  <c r="AK66" i="6"/>
  <c r="AF66" i="6"/>
  <c r="AB66" i="6"/>
  <c r="X66" i="6"/>
  <c r="T66" i="6"/>
  <c r="P66" i="6"/>
  <c r="L66" i="6"/>
  <c r="H66" i="6"/>
  <c r="D66" i="6"/>
  <c r="AW65" i="6"/>
  <c r="AS65" i="6"/>
  <c r="AO65" i="6"/>
  <c r="AK65" i="6"/>
  <c r="AF65" i="6"/>
  <c r="AB65" i="6"/>
  <c r="X65" i="6"/>
  <c r="T65" i="6"/>
  <c r="P65" i="6"/>
  <c r="L65" i="6"/>
  <c r="H65" i="6"/>
  <c r="D65" i="6"/>
  <c r="AW64" i="6"/>
  <c r="AS64" i="6"/>
  <c r="AO64" i="6"/>
  <c r="AK64" i="6"/>
  <c r="AF64" i="6"/>
  <c r="AB64" i="6"/>
  <c r="X64" i="6"/>
  <c r="T64" i="6"/>
  <c r="P64" i="6"/>
  <c r="L64" i="6"/>
  <c r="H64" i="6"/>
  <c r="D64" i="6"/>
  <c r="AW63" i="6"/>
  <c r="AS63" i="6"/>
  <c r="AO63" i="6"/>
  <c r="AK63" i="6"/>
  <c r="AF63" i="6"/>
  <c r="AB63" i="6"/>
  <c r="X63" i="6"/>
  <c r="T63" i="6"/>
  <c r="P63" i="6"/>
  <c r="L63" i="6"/>
  <c r="H63" i="6"/>
  <c r="D63" i="6"/>
  <c r="AW62" i="6"/>
  <c r="AS62" i="6"/>
  <c r="AO62" i="6"/>
  <c r="AK62" i="6"/>
  <c r="AF62" i="6"/>
  <c r="AB62" i="6"/>
  <c r="X62" i="6"/>
  <c r="T62" i="6"/>
  <c r="P62" i="6"/>
  <c r="L62" i="6"/>
  <c r="H62" i="6"/>
  <c r="D62" i="6"/>
  <c r="AW61" i="6"/>
  <c r="AS61" i="6"/>
  <c r="AO61" i="6"/>
  <c r="AK61" i="6"/>
  <c r="AF61" i="6"/>
  <c r="AB61" i="6"/>
  <c r="X61" i="6"/>
  <c r="T61" i="6"/>
  <c r="P61" i="6"/>
  <c r="L61" i="6"/>
  <c r="H61" i="6"/>
  <c r="D61" i="6"/>
  <c r="AW60" i="6"/>
  <c r="AS60" i="6"/>
  <c r="AO60" i="6"/>
  <c r="AK60" i="6"/>
  <c r="AF60" i="6"/>
  <c r="AB60" i="6"/>
  <c r="X60" i="6"/>
  <c r="T60" i="6"/>
  <c r="P60" i="6"/>
  <c r="L60" i="6"/>
  <c r="H60" i="6"/>
  <c r="D60" i="6"/>
  <c r="AW59" i="6"/>
  <c r="AS59" i="6"/>
  <c r="AO59" i="6"/>
  <c r="AK59" i="6"/>
  <c r="AF59" i="6"/>
  <c r="AB59" i="6"/>
  <c r="X59" i="6"/>
  <c r="T59" i="6"/>
  <c r="P59" i="6"/>
  <c r="L59" i="6"/>
  <c r="H59" i="6"/>
  <c r="D59" i="6"/>
  <c r="AW58" i="6"/>
  <c r="AS58" i="6"/>
  <c r="AO58" i="6"/>
  <c r="AK58" i="6"/>
  <c r="AF58" i="6"/>
  <c r="AB58" i="6"/>
  <c r="X58" i="6"/>
  <c r="T58" i="6"/>
  <c r="P58" i="6"/>
  <c r="L58" i="6"/>
  <c r="H58" i="6"/>
  <c r="D58" i="6"/>
  <c r="AW57" i="6"/>
  <c r="AS57" i="6"/>
  <c r="AO57" i="6"/>
  <c r="AK57" i="6"/>
  <c r="AF57" i="6"/>
  <c r="AB57" i="6"/>
  <c r="X57" i="6"/>
  <c r="T57" i="6"/>
  <c r="P57" i="6"/>
  <c r="L57" i="6"/>
  <c r="H57" i="6"/>
  <c r="D57" i="6"/>
  <c r="AW56" i="6"/>
  <c r="AS56" i="6"/>
  <c r="AO56" i="6"/>
  <c r="AK56" i="6"/>
  <c r="AF56" i="6"/>
  <c r="AB56" i="6"/>
  <c r="X56" i="6"/>
  <c r="T56" i="6"/>
  <c r="P56" i="6"/>
  <c r="L56" i="6"/>
  <c r="H56" i="6"/>
  <c r="D56" i="6"/>
  <c r="AW55" i="6"/>
  <c r="AS55" i="6"/>
  <c r="AO55" i="6"/>
  <c r="AK55" i="6"/>
  <c r="AF55" i="6"/>
  <c r="AB55" i="6"/>
  <c r="X55" i="6"/>
  <c r="T55" i="6"/>
  <c r="P55" i="6"/>
  <c r="L55" i="6"/>
  <c r="H55" i="6"/>
  <c r="D55" i="6"/>
  <c r="AW54" i="6"/>
  <c r="AS54" i="6"/>
  <c r="AO54" i="6"/>
  <c r="AK54" i="6"/>
  <c r="AF54" i="6"/>
  <c r="AB54" i="6"/>
  <c r="X54" i="6"/>
  <c r="T54" i="6"/>
  <c r="P54" i="6"/>
  <c r="L54" i="6"/>
  <c r="H54" i="6"/>
  <c r="D54" i="6"/>
  <c r="AW53" i="6"/>
  <c r="AS53" i="6"/>
  <c r="AO53" i="6"/>
  <c r="AK53" i="6"/>
  <c r="AF53" i="6"/>
  <c r="AB53" i="6"/>
  <c r="X53" i="6"/>
  <c r="T53" i="6"/>
  <c r="P53" i="6"/>
  <c r="L53" i="6"/>
  <c r="H53" i="6"/>
  <c r="D53" i="6"/>
  <c r="AW52" i="6"/>
  <c r="AS52" i="6"/>
  <c r="AO52" i="6"/>
  <c r="AK52" i="6"/>
  <c r="AF52" i="6"/>
  <c r="AB52" i="6"/>
  <c r="X52" i="6"/>
  <c r="T52" i="6"/>
  <c r="P52" i="6"/>
  <c r="L52" i="6"/>
  <c r="H52" i="6"/>
  <c r="D52" i="6"/>
  <c r="AW51" i="6"/>
  <c r="AS51" i="6"/>
  <c r="AO51" i="6"/>
  <c r="AK51" i="6"/>
  <c r="AF51" i="6"/>
  <c r="AB51" i="6"/>
  <c r="X51" i="6"/>
  <c r="T51" i="6"/>
  <c r="P51" i="6"/>
  <c r="L51" i="6"/>
  <c r="H51" i="6"/>
  <c r="D51" i="6"/>
  <c r="AW50" i="6"/>
  <c r="AS50" i="6"/>
  <c r="AO50" i="6"/>
  <c r="AK50" i="6"/>
  <c r="AF50" i="6"/>
  <c r="AB50" i="6"/>
  <c r="X50" i="6"/>
  <c r="T50" i="6"/>
  <c r="P50" i="6"/>
  <c r="L50" i="6"/>
  <c r="H50" i="6"/>
  <c r="D50" i="6"/>
  <c r="AW49" i="6"/>
  <c r="AS49" i="6"/>
  <c r="AO49" i="6"/>
  <c r="AK49" i="6"/>
  <c r="AF49" i="6"/>
  <c r="AB49" i="6"/>
  <c r="X49" i="6"/>
  <c r="T49" i="6"/>
  <c r="P49" i="6"/>
  <c r="L49" i="6"/>
  <c r="H49" i="6"/>
  <c r="D49" i="6"/>
  <c r="AW48" i="6"/>
  <c r="AS48" i="6"/>
  <c r="AO48" i="6"/>
  <c r="AK48" i="6"/>
  <c r="AF48" i="6"/>
  <c r="AB48" i="6"/>
  <c r="X48" i="6"/>
  <c r="T48" i="6"/>
  <c r="P48" i="6"/>
  <c r="L48" i="6"/>
  <c r="H48" i="6"/>
  <c r="D48" i="6"/>
  <c r="AW47" i="6"/>
  <c r="AS47" i="6"/>
  <c r="AO47" i="6"/>
  <c r="AK47" i="6"/>
  <c r="AF47" i="6"/>
  <c r="AB47" i="6"/>
  <c r="X47" i="6"/>
  <c r="T47" i="6"/>
  <c r="P47" i="6"/>
  <c r="L47" i="6"/>
  <c r="H47" i="6"/>
  <c r="D47" i="6"/>
  <c r="AW46" i="6"/>
  <c r="AS46" i="6"/>
  <c r="AO46" i="6"/>
  <c r="AK46" i="6"/>
  <c r="AF46" i="6"/>
  <c r="AB46" i="6"/>
  <c r="X46" i="6"/>
  <c r="T46" i="6"/>
  <c r="P46" i="6"/>
  <c r="L46" i="6"/>
  <c r="H46" i="6"/>
  <c r="D46" i="6"/>
  <c r="AW45" i="6"/>
  <c r="AS45" i="6"/>
  <c r="AO45" i="6"/>
  <c r="AK45" i="6"/>
  <c r="AF45" i="6"/>
  <c r="AB45" i="6"/>
  <c r="X45" i="6"/>
  <c r="T45" i="6"/>
  <c r="P45" i="6"/>
  <c r="L45" i="6"/>
  <c r="H45" i="6"/>
  <c r="D45" i="6"/>
  <c r="AW44" i="6"/>
  <c r="AS44" i="6"/>
  <c r="AO44" i="6"/>
  <c r="AK44" i="6"/>
  <c r="AF44" i="6"/>
  <c r="AB44" i="6"/>
  <c r="X44" i="6"/>
  <c r="T44" i="6"/>
  <c r="P44" i="6"/>
  <c r="L44" i="6"/>
  <c r="H44" i="6"/>
  <c r="D44" i="6"/>
  <c r="AW43" i="6"/>
  <c r="AS43" i="6"/>
  <c r="AO43" i="6"/>
  <c r="AK43" i="6"/>
  <c r="AF43" i="6"/>
  <c r="AB43" i="6"/>
  <c r="X43" i="6"/>
  <c r="T43" i="6"/>
  <c r="P43" i="6"/>
  <c r="L43" i="6"/>
  <c r="H43" i="6"/>
  <c r="D43" i="6"/>
  <c r="AW42" i="6"/>
  <c r="AS42" i="6"/>
  <c r="AO42" i="6"/>
  <c r="AK42" i="6"/>
  <c r="AF42" i="6"/>
  <c r="AB42" i="6"/>
  <c r="X42" i="6"/>
  <c r="T42" i="6"/>
  <c r="P42" i="6"/>
  <c r="L42" i="6"/>
  <c r="H42" i="6"/>
  <c r="D42" i="6"/>
  <c r="AW41" i="6"/>
  <c r="AS41" i="6"/>
  <c r="AO41" i="6"/>
  <c r="AK41" i="6"/>
  <c r="AF41" i="6"/>
  <c r="AB41" i="6"/>
  <c r="X41" i="6"/>
  <c r="T41" i="6"/>
  <c r="P41" i="6"/>
  <c r="L41" i="6"/>
  <c r="H41" i="6"/>
  <c r="D41" i="6"/>
  <c r="AW40" i="6"/>
  <c r="AS40" i="6"/>
  <c r="AO40" i="6"/>
  <c r="AK40" i="6"/>
  <c r="AF40" i="6"/>
  <c r="AB40" i="6"/>
  <c r="X40" i="6"/>
  <c r="T40" i="6"/>
  <c r="P40" i="6"/>
  <c r="L40" i="6"/>
  <c r="H40" i="6"/>
  <c r="D40" i="6"/>
  <c r="AW39" i="6"/>
  <c r="AS39" i="6"/>
  <c r="AO39" i="6"/>
  <c r="AK39" i="6"/>
  <c r="AF39" i="6"/>
  <c r="AB39" i="6"/>
  <c r="X39" i="6"/>
  <c r="T39" i="6"/>
  <c r="P39" i="6"/>
  <c r="L39" i="6"/>
  <c r="H39" i="6"/>
  <c r="D39" i="6"/>
  <c r="AW38" i="6"/>
  <c r="AS38" i="6"/>
  <c r="AO38" i="6"/>
  <c r="AK38" i="6"/>
  <c r="AF38" i="6"/>
  <c r="AB38" i="6"/>
  <c r="X38" i="6"/>
  <c r="T38" i="6"/>
  <c r="P38" i="6"/>
  <c r="L38" i="6"/>
  <c r="H38" i="6"/>
  <c r="D38" i="6"/>
  <c r="AW37" i="6"/>
  <c r="AS37" i="6"/>
  <c r="AO37" i="6"/>
  <c r="AK37" i="6"/>
  <c r="AF37" i="6"/>
  <c r="AB37" i="6"/>
  <c r="X37" i="6"/>
  <c r="T37" i="6"/>
  <c r="P37" i="6"/>
  <c r="L37" i="6"/>
  <c r="H37" i="6"/>
  <c r="D37" i="6"/>
  <c r="AW36" i="6"/>
  <c r="AS36" i="6"/>
  <c r="AO36" i="6"/>
  <c r="AK36" i="6"/>
  <c r="AF36" i="6"/>
  <c r="AB36" i="6"/>
  <c r="X36" i="6"/>
  <c r="T36" i="6"/>
  <c r="P36" i="6"/>
  <c r="L36" i="6"/>
  <c r="H36" i="6"/>
  <c r="D36" i="6"/>
  <c r="AW35" i="6"/>
  <c r="AS35" i="6"/>
  <c r="AO35" i="6"/>
  <c r="AK35" i="6"/>
  <c r="AF35" i="6"/>
  <c r="AB35" i="6"/>
  <c r="X35" i="6"/>
  <c r="T35" i="6"/>
  <c r="P35" i="6"/>
  <c r="L35" i="6"/>
  <c r="H35" i="6"/>
  <c r="D35" i="6"/>
  <c r="AW34" i="6"/>
  <c r="AS34" i="6"/>
  <c r="AO34" i="6"/>
  <c r="AK34" i="6"/>
  <c r="AF34" i="6"/>
  <c r="AB34" i="6"/>
  <c r="X34" i="6"/>
  <c r="T34" i="6"/>
  <c r="P34" i="6"/>
  <c r="L34" i="6"/>
  <c r="H34" i="6"/>
  <c r="D34" i="6"/>
  <c r="AW33" i="6"/>
  <c r="AS33" i="6"/>
  <c r="AO33" i="6"/>
  <c r="AK33" i="6"/>
  <c r="AF33" i="6"/>
  <c r="AB33" i="6"/>
  <c r="X33" i="6"/>
  <c r="T33" i="6"/>
  <c r="P33" i="6"/>
  <c r="L33" i="6"/>
  <c r="H33" i="6"/>
  <c r="D33" i="6"/>
  <c r="AW32" i="6"/>
  <c r="AS32" i="6"/>
  <c r="AO32" i="6"/>
  <c r="AK32" i="6"/>
  <c r="AF32" i="6"/>
  <c r="AB32" i="6"/>
  <c r="X32" i="6"/>
  <c r="T32" i="6"/>
  <c r="P32" i="6"/>
  <c r="L32" i="6"/>
  <c r="H32" i="6"/>
  <c r="D32" i="6"/>
  <c r="AW31" i="6"/>
  <c r="AS31" i="6"/>
  <c r="AO31" i="6"/>
  <c r="AK31" i="6"/>
  <c r="AF31" i="6"/>
  <c r="AB31" i="6"/>
  <c r="X31" i="6"/>
  <c r="T31" i="6"/>
  <c r="P31" i="6"/>
  <c r="L31" i="6"/>
  <c r="H31" i="6"/>
  <c r="D31" i="6"/>
  <c r="AW30" i="6"/>
  <c r="AS30" i="6"/>
  <c r="AO30" i="6"/>
  <c r="AK30" i="6"/>
  <c r="AF30" i="6"/>
  <c r="AB30" i="6"/>
  <c r="X30" i="6"/>
  <c r="T30" i="6"/>
  <c r="P30" i="6"/>
  <c r="L30" i="6"/>
  <c r="H30" i="6"/>
  <c r="D30" i="6"/>
  <c r="AW29" i="6"/>
  <c r="AS29" i="6"/>
  <c r="AO29" i="6"/>
  <c r="AK29" i="6"/>
  <c r="AF29" i="6"/>
  <c r="AB29" i="6"/>
  <c r="X29" i="6"/>
  <c r="T29" i="6"/>
  <c r="P29" i="6"/>
  <c r="L29" i="6"/>
  <c r="H29" i="6"/>
  <c r="D29" i="6"/>
  <c r="AW28" i="6"/>
  <c r="AS28" i="6"/>
  <c r="AO28" i="6"/>
  <c r="AK28" i="6"/>
  <c r="AF28" i="6"/>
  <c r="AB28" i="6"/>
  <c r="X28" i="6"/>
  <c r="T28" i="6"/>
  <c r="P28" i="6"/>
  <c r="L28" i="6"/>
  <c r="H28" i="6"/>
  <c r="D28" i="6"/>
  <c r="AW27" i="6"/>
  <c r="AS27" i="6"/>
  <c r="AO27" i="6"/>
  <c r="AK27" i="6"/>
  <c r="AF27" i="6"/>
  <c r="AB27" i="6"/>
  <c r="X27" i="6"/>
  <c r="T27" i="6"/>
  <c r="P27" i="6"/>
  <c r="L27" i="6"/>
  <c r="H27" i="6"/>
  <c r="D27" i="6"/>
  <c r="AW26" i="6"/>
  <c r="AS26" i="6"/>
  <c r="AO26" i="6"/>
  <c r="AK26" i="6"/>
  <c r="AF26" i="6"/>
  <c r="AB26" i="6"/>
  <c r="X26" i="6"/>
  <c r="T26" i="6"/>
  <c r="P26" i="6"/>
  <c r="L26" i="6"/>
  <c r="H26" i="6"/>
  <c r="D26" i="6"/>
  <c r="AW25" i="6"/>
  <c r="AS25" i="6"/>
  <c r="AO25" i="6"/>
  <c r="AK25" i="6"/>
  <c r="AF25" i="6"/>
  <c r="AB25" i="6"/>
  <c r="X25" i="6"/>
  <c r="T25" i="6"/>
  <c r="P25" i="6"/>
  <c r="L25" i="6"/>
  <c r="H25" i="6"/>
  <c r="D25" i="6"/>
  <c r="AW24" i="6"/>
  <c r="AS24" i="6"/>
  <c r="AO24" i="6"/>
  <c r="AK24" i="6"/>
  <c r="AF24" i="6"/>
  <c r="AB24" i="6"/>
  <c r="X24" i="6"/>
  <c r="T24" i="6"/>
  <c r="P24" i="6"/>
  <c r="L24" i="6"/>
  <c r="H24" i="6"/>
  <c r="D24" i="6"/>
  <c r="AW23" i="6"/>
  <c r="AS23" i="6"/>
  <c r="AO23" i="6"/>
  <c r="AK23" i="6"/>
  <c r="AF23" i="6"/>
  <c r="AB23" i="6"/>
  <c r="X23" i="6"/>
  <c r="T23" i="6"/>
  <c r="P23" i="6"/>
  <c r="L23" i="6"/>
  <c r="H23" i="6"/>
  <c r="D23" i="6"/>
  <c r="AW22" i="6"/>
  <c r="AS22" i="6"/>
  <c r="AO22" i="6"/>
  <c r="AK22" i="6"/>
  <c r="AF22" i="6"/>
  <c r="AB22" i="6"/>
  <c r="X22" i="6"/>
  <c r="T22" i="6"/>
  <c r="P22" i="6"/>
  <c r="L22" i="6"/>
  <c r="H22" i="6"/>
  <c r="D22" i="6"/>
  <c r="AW21" i="6"/>
  <c r="AS21" i="6"/>
  <c r="AO21" i="6"/>
  <c r="AK21" i="6"/>
  <c r="AF21" i="6"/>
  <c r="AB21" i="6"/>
  <c r="X21" i="6"/>
  <c r="T21" i="6"/>
  <c r="P21" i="6"/>
  <c r="L21" i="6"/>
  <c r="H21" i="6"/>
  <c r="D21" i="6"/>
  <c r="AW20" i="6"/>
  <c r="AS20" i="6"/>
  <c r="AO20" i="6"/>
  <c r="AK20" i="6"/>
  <c r="AF20" i="6"/>
  <c r="AB20" i="6"/>
  <c r="X20" i="6"/>
  <c r="T20" i="6"/>
  <c r="P20" i="6"/>
  <c r="L20" i="6"/>
  <c r="H20" i="6"/>
  <c r="D20" i="6"/>
  <c r="AW19" i="6"/>
  <c r="AS19" i="6"/>
  <c r="AO19" i="6"/>
  <c r="AK19" i="6"/>
  <c r="AF19" i="6"/>
  <c r="AB19" i="6"/>
  <c r="X19" i="6"/>
  <c r="T19" i="6"/>
  <c r="P19" i="6"/>
  <c r="L19" i="6"/>
  <c r="H19" i="6"/>
  <c r="D19" i="6"/>
  <c r="AW18" i="6"/>
  <c r="AS18" i="6"/>
  <c r="AO18" i="6"/>
  <c r="AK18" i="6"/>
  <c r="AF18" i="6"/>
  <c r="AB18" i="6"/>
  <c r="X18" i="6"/>
  <c r="T18" i="6"/>
  <c r="P18" i="6"/>
  <c r="L18" i="6"/>
  <c r="H18" i="6"/>
  <c r="D18" i="6"/>
  <c r="AW17" i="6"/>
  <c r="AS17" i="6"/>
  <c r="AO17" i="6"/>
  <c r="AK17" i="6"/>
  <c r="AF17" i="6"/>
  <c r="AB17" i="6"/>
  <c r="X17" i="6"/>
  <c r="T17" i="6"/>
  <c r="P17" i="6"/>
  <c r="L17" i="6"/>
  <c r="H17" i="6"/>
  <c r="D17" i="6"/>
  <c r="AW16" i="6"/>
  <c r="AS16" i="6"/>
  <c r="AO16" i="6"/>
  <c r="AK16" i="6"/>
  <c r="AF16" i="6"/>
  <c r="AB16" i="6"/>
  <c r="X16" i="6"/>
  <c r="T16" i="6"/>
  <c r="P16" i="6"/>
  <c r="L16" i="6"/>
  <c r="H16" i="6"/>
  <c r="D16" i="6"/>
  <c r="AW15" i="6"/>
  <c r="AS15" i="6"/>
  <c r="AO15" i="6"/>
  <c r="AK15" i="6"/>
  <c r="AF15" i="6"/>
  <c r="AB15" i="6"/>
  <c r="X15" i="6"/>
  <c r="T15" i="6"/>
  <c r="P15" i="6"/>
  <c r="L15" i="6"/>
  <c r="H15" i="6"/>
  <c r="D15" i="6"/>
  <c r="AW14" i="6"/>
  <c r="AS14" i="6"/>
  <c r="AO14" i="6"/>
  <c r="AK14" i="6"/>
  <c r="AF14" i="6"/>
  <c r="AB14" i="6"/>
  <c r="X14" i="6"/>
  <c r="T14" i="6"/>
  <c r="P14" i="6"/>
  <c r="L14" i="6"/>
  <c r="H14" i="6"/>
  <c r="D14" i="6"/>
  <c r="AW13" i="6"/>
  <c r="AS13" i="6"/>
  <c r="AO13" i="6"/>
  <c r="AK13" i="6"/>
  <c r="AF13" i="6"/>
  <c r="AB13" i="6"/>
  <c r="X13" i="6"/>
  <c r="T13" i="6"/>
  <c r="P13" i="6"/>
  <c r="L13" i="6"/>
  <c r="H13" i="6"/>
  <c r="D13" i="6"/>
  <c r="AW12" i="6"/>
  <c r="AS12" i="6"/>
  <c r="AO12" i="6"/>
  <c r="AK12" i="6"/>
  <c r="AF12" i="6"/>
  <c r="AB12" i="6"/>
  <c r="X12" i="6"/>
  <c r="T12" i="6"/>
  <c r="P12" i="6"/>
  <c r="L12" i="6"/>
  <c r="H12" i="6"/>
  <c r="D12" i="6"/>
  <c r="AW11" i="6"/>
  <c r="AS11" i="6"/>
  <c r="AO11" i="6"/>
  <c r="AK11" i="6"/>
  <c r="AF11" i="6"/>
  <c r="AB11" i="6"/>
  <c r="X11" i="6"/>
  <c r="T11" i="6"/>
  <c r="P11" i="6"/>
  <c r="L11" i="6"/>
  <c r="H11" i="6"/>
  <c r="D11" i="6"/>
  <c r="AW10" i="6"/>
  <c r="AS10" i="6"/>
  <c r="AO10" i="6"/>
  <c r="AK10" i="6"/>
  <c r="AF10" i="6"/>
  <c r="AB10" i="6"/>
  <c r="X10" i="6"/>
  <c r="T10" i="6"/>
  <c r="P10" i="6"/>
  <c r="L10" i="6"/>
  <c r="H10" i="6"/>
  <c r="D10" i="6"/>
  <c r="AW9" i="6"/>
  <c r="AS9" i="6"/>
  <c r="AO9" i="6"/>
  <c r="AK9" i="6"/>
  <c r="AF9" i="6"/>
  <c r="AB9" i="6"/>
  <c r="X9" i="6"/>
  <c r="T9" i="6"/>
  <c r="P9" i="6"/>
  <c r="L9" i="6"/>
  <c r="H9" i="6"/>
  <c r="D9" i="6"/>
  <c r="AW8" i="6"/>
  <c r="AS8" i="6"/>
  <c r="AO8" i="6"/>
  <c r="AK8" i="6"/>
  <c r="AF8" i="6"/>
  <c r="AB8" i="6"/>
  <c r="X8" i="6"/>
  <c r="T8" i="6"/>
  <c r="P8" i="6"/>
  <c r="L8" i="6"/>
  <c r="H8" i="6"/>
  <c r="D8" i="6"/>
  <c r="BN3" i="7"/>
  <c r="BL3" i="7"/>
  <c r="BJ3" i="7"/>
  <c r="BB3" i="7"/>
  <c r="AZ3" i="7"/>
  <c r="AY3" i="7"/>
  <c r="AX3" i="7"/>
  <c r="AP3" i="7"/>
  <c r="AN3" i="7"/>
  <c r="AM3" i="7"/>
  <c r="AL3" i="7"/>
  <c r="AD3" i="7"/>
  <c r="AB3" i="7"/>
  <c r="AA3" i="7"/>
  <c r="Z3" i="7"/>
  <c r="P3" i="7"/>
  <c r="O3" i="7"/>
  <c r="N3" i="7"/>
  <c r="F3" i="7"/>
  <c r="D3" i="7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1" i="1"/>
  <c r="N31" i="1"/>
  <c r="M31" i="1"/>
  <c r="L31" i="1"/>
  <c r="K31" i="1"/>
  <c r="J31" i="1"/>
  <c r="I31" i="1"/>
  <c r="H31" i="1"/>
  <c r="E31" i="1"/>
  <c r="D31" i="1"/>
  <c r="O30" i="1"/>
  <c r="N30" i="1"/>
  <c r="M30" i="1"/>
  <c r="L30" i="1"/>
  <c r="K30" i="1"/>
  <c r="J30" i="1"/>
  <c r="I30" i="1"/>
  <c r="H30" i="1"/>
  <c r="E30" i="1"/>
  <c r="D30" i="1"/>
  <c r="O29" i="1"/>
  <c r="N29" i="1"/>
  <c r="M29" i="1"/>
  <c r="L29" i="1"/>
  <c r="K29" i="1"/>
  <c r="J29" i="1"/>
  <c r="I29" i="1"/>
  <c r="H29" i="1"/>
  <c r="E29" i="1"/>
  <c r="D29" i="1"/>
  <c r="O28" i="1"/>
  <c r="N28" i="1"/>
  <c r="M28" i="1"/>
  <c r="L28" i="1"/>
  <c r="K28" i="1"/>
  <c r="J28" i="1"/>
  <c r="I28" i="1"/>
  <c r="H28" i="1"/>
  <c r="E28" i="1"/>
  <c r="D28" i="1"/>
  <c r="O27" i="1"/>
  <c r="N27" i="1"/>
  <c r="M27" i="1"/>
  <c r="L27" i="1"/>
  <c r="K27" i="1"/>
  <c r="J27" i="1"/>
  <c r="I27" i="1"/>
  <c r="H27" i="1"/>
  <c r="E27" i="1"/>
  <c r="D27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D33" i="2" l="1"/>
  <c r="D37" i="2"/>
  <c r="J21" i="2"/>
  <c r="J20" i="2"/>
  <c r="J11" i="2"/>
  <c r="T196" i="4"/>
  <c r="Y196" i="4"/>
  <c r="X196" i="4"/>
  <c r="W196" i="4"/>
  <c r="V196" i="4"/>
  <c r="U196" i="4"/>
  <c r="R196" i="4"/>
  <c r="S196" i="4"/>
  <c r="J14" i="2"/>
  <c r="J15" i="2"/>
  <c r="D18" i="2"/>
  <c r="D19" i="2"/>
  <c r="D13" i="2"/>
  <c r="D15" i="2"/>
  <c r="D16" i="2"/>
  <c r="M4" i="2"/>
  <c r="J17" i="2"/>
  <c r="J12" i="2"/>
  <c r="J18" i="2"/>
  <c r="J22" i="2"/>
  <c r="D25" i="2"/>
  <c r="D26" i="2"/>
  <c r="D32" i="2"/>
  <c r="J13" i="2"/>
  <c r="J16" i="2"/>
  <c r="J19" i="2"/>
  <c r="D27" i="2"/>
  <c r="D35" i="2"/>
  <c r="Q5" i="1"/>
  <c r="U20" i="8"/>
  <c r="J20" i="8" s="1"/>
  <c r="U12" i="8"/>
  <c r="U14" i="8"/>
  <c r="U17" i="8"/>
  <c r="J17" i="8" s="1"/>
  <c r="U11" i="8"/>
  <c r="U18" i="8"/>
  <c r="J18" i="8" s="1"/>
  <c r="U22" i="8"/>
  <c r="J22" i="8" s="1"/>
  <c r="U21" i="8"/>
  <c r="J21" i="8" s="1"/>
  <c r="U19" i="8"/>
  <c r="J19" i="8" s="1"/>
  <c r="U16" i="8"/>
  <c r="U13" i="8"/>
  <c r="U23" i="8"/>
  <c r="J23" i="8" s="1"/>
  <c r="BK3" i="7"/>
  <c r="M3" i="7"/>
  <c r="Y3" i="7"/>
  <c r="AJ3" i="7"/>
  <c r="AV3" i="7"/>
  <c r="BH3" i="7"/>
  <c r="AF3" i="7"/>
  <c r="H3" i="7"/>
  <c r="AR3" i="7"/>
  <c r="T3" i="7"/>
  <c r="BD3" i="7"/>
  <c r="BP3" i="7"/>
  <c r="BI3" i="7"/>
  <c r="AK3" i="7"/>
  <c r="AW3" i="7"/>
  <c r="AE3" i="7"/>
  <c r="AQ3" i="7"/>
  <c r="BC3" i="7"/>
  <c r="AS3" i="7"/>
  <c r="BE3" i="7"/>
  <c r="BQ3" i="7"/>
  <c r="E3" i="7"/>
  <c r="Q3" i="7"/>
  <c r="AC3" i="7"/>
  <c r="AO3" i="7"/>
  <c r="BA3" i="7"/>
  <c r="BM3" i="7"/>
  <c r="BO3" i="7"/>
  <c r="S3" i="7"/>
  <c r="U3" i="7"/>
  <c r="AG3" i="7"/>
  <c r="I3" i="7"/>
  <c r="G3" i="7"/>
  <c r="L3" i="7"/>
  <c r="X3" i="7"/>
  <c r="J3" i="7"/>
  <c r="V3" i="7"/>
  <c r="AH3" i="7"/>
  <c r="AT3" i="7"/>
  <c r="BF3" i="7"/>
  <c r="BR3" i="7"/>
  <c r="K3" i="7"/>
  <c r="W3" i="7"/>
  <c r="AI3" i="7"/>
  <c r="AU3" i="7"/>
  <c r="BG3" i="7"/>
  <c r="BS3" i="7"/>
  <c r="C18" i="2"/>
  <c r="I19" i="2"/>
  <c r="D44" i="2"/>
  <c r="C44" i="2"/>
  <c r="D12" i="2"/>
  <c r="I18" i="2"/>
  <c r="D36" i="2"/>
  <c r="C13" i="2"/>
  <c r="D38" i="2"/>
  <c r="D17" i="2"/>
  <c r="D20" i="2"/>
  <c r="D11" i="2"/>
  <c r="C39" i="2" l="1"/>
  <c r="C29" i="2"/>
  <c r="J24" i="2"/>
  <c r="D29" i="2"/>
  <c r="D21" i="2"/>
  <c r="D39" i="2"/>
  <c r="J16" i="8"/>
  <c r="U15" i="8"/>
  <c r="J15" i="8" s="1"/>
  <c r="AC3" i="4"/>
  <c r="AD3" i="4"/>
  <c r="AD2" i="4"/>
  <c r="I14" i="2"/>
  <c r="C14" i="2"/>
  <c r="I15" i="2" s="1"/>
  <c r="I20" i="2"/>
  <c r="C19" i="2"/>
  <c r="C20" i="2" l="1"/>
  <c r="I22" i="2" s="1"/>
  <c r="I21" i="2"/>
  <c r="I24" i="2" s="1"/>
  <c r="C21" i="2"/>
  <c r="C1" i="7" l="1"/>
  <c r="C93" i="7" s="1"/>
  <c r="C2" i="7"/>
  <c r="C94" i="7" s="1"/>
  <c r="C3" i="7" l="1"/>
</calcChain>
</file>

<file path=xl/connections.xml><?xml version="1.0" encoding="utf-8"?>
<connections xmlns="http://schemas.openxmlformats.org/spreadsheetml/2006/main">
  <connection id="1" keepAlive="1" name="Query - AlphaQryPivot" description="Connection to the 'AlphaQryPivot' query in the workbook." type="5" refreshedVersion="5" background="1" saveData="1">
    <dbPr connection="provider=Microsoft.Mashup.OleDb.1;data source=$EmbeddedMashup(760d69c3-7f92-4e82-a318-86fc1e625602)$;location=AlphaQryPivot;extended properties=&quot;UEsDBBQAAgAIAOuC8E6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rgvBO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4LwTjxp4czGAQAAowMAABMAHABGb3JtdWxhcy9TZWN0aW9uMS5tIKIYACigFAAAAAAAAAAAAAAAAAAAAAAAAAAAAKVSTYvbMBC9B/Y/DCoUuxjTPS85mCSHwDbJ2m72EIyRbe3arC2l+kg2hPz3jqRukoZCKdVBtufjvTfjp1itO8Eh88/7h7vR3Ui1VLIGkn7b0id5WHU7oWEMPdMjwJMaPm/wG2bvNevjiZGScf0s5FslxFsQHjcLOrAxcXWkOG0mgmusKI5f7XtvBn5fRA5qTaWHCiCnVc/ijPWoJBV7FSyNxnQEjNYtBJt1kpaL5NuswHKS0r2XBynTRnJFwhBCi58mq0m5/J6X8+kvjkwYWTPsWjZVHT8ZJg8BaRQfr0w1+1G6IUgERDlqaHQEHVe65DhEBDvaw4sUA0i6rWN7lVqVO9i3TDIXLIXRZWenII4Pz2dYmKFiMs5Fzt514MZEiqnlIeEo9Mo+kUlL+SuuOj9sGUEEv4RcUq5ehBz8smxSBX6M6Hgk0xxhNAahoZqdTme0TEiNYHZ7FzAbDG6YLMp8keVuoQi2lA2KTVTNeNPx1ytI9++xzSu5oLp48DtlBI+d0vEUr47Xt9nNmbAIcQvX9GSdPH50Z2YIRx3/M/21O709vC3Plvx/R/6jW77cmsOaYUflxSGG/8UcTtS1OT7G91IefgJQSwECLQAUAAIACADrgvBOkT/WPKsAAAD6AAAAEgAAAAAAAAAAAAAAAAAAAAAAQ29uZmlnL1BhY2thZ2UueG1sUEsBAi0AFAACAAgA64LwTg/K6aukAAAA6QAAABMAAAAAAAAAAAAAAAAA9wAAAFtDb250ZW50X1R5cGVzXS54bWxQSwECLQAUAAIACADrgvBOPGnhzMYBAACjAwAAEwAAAAAAAAAAAAAAAADoAQAARm9ybXVsYXMvU2VjdGlvbjEubVBLBQYAAAAAAwADAMIAAAD7AwAAAAA=&quot;" command="SELECT * FROM [AlphaQryPivot]"/>
  </connection>
  <connection id="2" keepAlive="1" name="Query - HFPerfPivot" description="Connection to the 'HFPerfPivot' query in the workbook." type="5" refreshedVersion="5" background="1" saveData="1">
    <dbPr connection="provider=Microsoft.Mashup.OleDb.1;data source=$EmbeddedMashup(760d69c3-7f92-4e82-a318-86fc1e625602)$;location=HFPerfPivot;extended properties=UEsDBBQAAgAIAOuC8E6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rgvBO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4LwTtdwONghAgAAQgQAABMAHABGb3JtdWxhcy9TZWN0aW9uMS5tIKIYACigFAAAAAAAAAAAAAAAAAAAAAAAAAAAAHWS327aMBTG75H6DkeeVGCKMqi0q46LAm2HNChN6DoJIeQkhxXh2MyxoRHiobYH6TPt5A9QYPNFcny+n79zfOQEQzNXEvzi37y+qFxUkheuMYKvd0PUs+F8pQy0QKCpAC3Pyl5Ee7h9DVG4Has1SvOs9CJQalGrb8YDHmOL5RybbMcdJQ0Rk00ji4WNZXPi5Fa+sjpE8nqIgtB9tKjTGosS2Rra4PbXNC/AHGAJCmoPPsJMqxg0X4Zu9pkqa6ZLWL+gRtBWTudZXwwuYWDjALU7UiN8NbW8E7LpZl6sDlT7kjAuI+BBUmOsejteKTGBTzBShosqQV+aDVrASlbpCDUEKSQmFehAyBPMCksIFReYhFgj62qf6wUa+M6FRXJxoFGHVgNMBl4BCjrUBJTUzMzKiNWLMXxgHsZqRRMvxpMwusaIBwLdQijTtWJezoZ5T4Npr8u27wwkDf2fBpmwMziv5Gw2rNpGw+nyfb/TWystomo2qGw3fWZbBw7Ekw+d7g/o3cPnVOdUkTmjbn6iDFPot/3Cq+0fI22uw3uhAi5GGnmys2o20mMuTspZkp5Hp3JfxfS2bFyUUfGp/mi5mJs0l8v4FPmm1lmcIxTD25+S8D24SjUxN2L5Uui+52S5A3BnhTgjZpQskf3LOhBvv880b5gr9D+V9p1lwalYvlZS82gv+97RUffobCHuSrrva5bSvlM3D9l2W6/M5X9e2vVfUEsBAi0AFAACAAgA64LwTpE/1jyrAAAA+gAAABIAAAAAAAAAAAAAAAAAAAAAAENvbmZpZy9QYWNrYWdlLnhtbFBLAQItABQAAgAIAOuC8E4PyumrpAAAAOkAAAATAAAAAAAAAAAAAAAAAPcAAABbQ29udGVudF9UeXBlc10ueG1sUEsBAi0AFAACAAgA64LwTtdwONghAgAAQgQAABMAAAAAAAAAAAAAAAAA6AEAAEZvcm11bGFzL1NlY3Rpb24xLm1QSwUGAAAAAAMAAwDCAAAAVgQAAAAA" command="SELECT * FROM [HFPerfPivot]"/>
  </connection>
  <connection id="3" keepAlive="1" name="Query - HFSkip" description="Connection to the 'HFSkip' query in the workbook." type="5" refreshedVersion="5" background="1" saveData="1">
    <dbPr connection="provider=Microsoft.Mashup.OleDb.1;data source=$EmbeddedMashup(760d69c3-7f92-4e82-a318-86fc1e625602)$;location=HFSkip;extended properties=UEsDBBQAAgAIAOuC8E6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rgvBO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4LwTlglcB8oAQAAlQEAABMAHABGb3JtdWxhcy9TZWN0aW9uMS5tIKIYACigFAAAAAAAAAAAAAAAAAAAAAAAAAAAAE2QPU/DMBCG90j5DycPbSJFIWGtwlKKYKB8tIKhiiLHuapRHLucbWhV8d+xAwM3+EN6/Nx7NihsrxVsfvdyEUdxZA6csIP7u83QH6ECiTYCX69OPXT+DquTQJkvHREq+65paLUekvSyW/MRKzZxrP7eLbWynqgvRThLN6qyzibVRjsS6F1PXSvyF4d0TlhnVPXs2tVHMzVgGTCD0ieDvVNdBsaeJcKe9AjEjyIPS6OdbY7wdUBCIKeaPiRkMIO1G1ukfKu3eLLJlMkLb4OVpeBTzDzGVQe8NQlj89XuU8sarmCrLZdzD91UZeEL2B+sqUOC9vwbJAPBDYbOCoTmEo3AxLvnj5wGtPDGpUOvyaBIoSrABvAaUPpHJWAYKIzF0jjqVfzvVxY/UEsBAi0AFAACAAgA64LwTpE/1jyrAAAA+gAAABIAAAAAAAAAAAAAAAAAAAAAAENvbmZpZy9QYWNrYWdlLnhtbFBLAQItABQAAgAIAOuC8E4PyumrpAAAAOkAAAATAAAAAAAAAAAAAAAAAPcAAABbQ29udGVudF9UeXBlc10ueG1sUEsBAi0AFAACAAgA64LwTlglcB8oAQAAlQEAABMAAAAAAAAAAAAAAAAA6AEAAEZvcm11bGFzL1NlY3Rpb24xLm1QSwUGAAAAAAMAAwDCAAAAXQMAAAAA" command="SELECT * FROM [HFSkip]"/>
  </connection>
  <connection id="4" keepAlive="1" name="Query - Last Runs" description="Connection to the 'Last Runs' query in the workbook." type="5" refreshedVersion="5" background="1" saveData="1">
    <dbPr connection="provider=Microsoft.Mashup.OleDb.1;data source=$EmbeddedMashup(760d69c3-7f92-4e82-a318-86fc1e625602)$;location=&quot;Last Runs&quot;;extended properties=UEsDBBQAAgAIAOuC8E6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rgvBO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4LwTvjsd69wAQAAewIAABMAHABGb3JtdWxhcy9TZWN0aW9uMS5tIKIYACigFAAAAAAAAAAAAAAAAAAAAAAAAAAAAHWQTWvCQBCG7wv+h2GFkkgI9WxzUg+Foq0GeigSNsm0ismund20SvC/d9bY2g+6h/2amWfeeS0WbmM0LLtzOOqJnrBrRVhCX94p62DRaCshgQodzJraP/k13RdYxeOGCLV7NLTNjdkGYfs0UzUmkhN98al2dXwaG+04b9Ve+3vV1Hq4igTwWpqGCmTgvMyL+KFBOgSytDq5b/Lpa3ZqIyOQ7xu3hj0oC4GwWLFcoHgQQYnaYkZKc3Mwb0gQGCr5yA9Ajc5Kxym2CH0laXgmUwOpXRH7LeMMIAg/iYMuvhfwvkZCLrhJJFz5sXOkODUp7l1wNoFFTbwyGXKGkAIufbUAeZqOVxj1Tte+HK+VfmFf08MOvaGpyiuMU9Zunw3VnS8+aIPOlaht5f10cTufZNPZJJuk3M5xHErl8Hi8kBeo2fUSOoQdXuhd5Pwf/NLg+YuZn2HupcufyJrd/EJ+J/rAhfind9R+4sKe2Oj/gKMPUEsBAi0AFAACAAgA64LwTpE/1jyrAAAA+gAAABIAAAAAAAAAAAAAAAAAAAAAAENvbmZpZy9QYWNrYWdlLnhtbFBLAQItABQAAgAIAOuC8E4PyumrpAAAAOkAAAATAAAAAAAAAAAAAAAAAPcAAABbQ29udGVudF9UeXBlc10ueG1sUEsBAi0AFAACAAgA64LwTvjsd69wAQAAewIAABMAAAAAAAAAAAAAAAAA6AEAAEZvcm11bGFzL1NlY3Rpb24xLm1QSwUGAAAAAAMAAwDCAAAApQMAAAAA" command="SELECT * FROM [Last Runs]"/>
  </connection>
  <connection id="5" name="Query - OutVar" description="Connection to the 'OutVar' query in the workbook." type="5" refreshedVersion="0" background="1">
    <dbPr connection="provider=Microsoft.Mashup.OleDb.1;data source=$EmbeddedMashup(760d69c3-7f92-4e82-a318-86fc1e625602)$;location=OutVar;extended properties=UEsDBBQAAgAIAOuC8E6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rgvBO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64LwTjrvx3DOAAAABQEAABMAHABGb3JtdWxhcy9TZWN0aW9uMS5tIKIYACigFAAAAAAAAAAAAAAAAAAAAAAAAAAAAE2OsW7CQAyG95N4B+uGKqlQVGaUCRhYAi2oDCg6XS6uiJKcW+dMqVDfnUu61IP9D78+fwO60JCHw99dLGdqpoaLZaxhJ+HdMuTQYYA38ds65s3NYZethBl9OBG3FVGbpPdzYXvM9VTT5e95RT7ERnl/GXMnvV+UcwVxDiTsMKJ2deWyV0H+SXQ9+Hwv1ebLTA/0HPSAXZSCZ/hg6oHtp8vGZUiCuVo2V/i+ICOweNOManrCx3mCQvoKOTvSEW8hmaQicT1idapS1fh/KssHUEsBAi0AFAACAAgA64LwTpE/1jyrAAAA+gAAABIAAAAAAAAAAAAAAAAAAAAAAENvbmZpZy9QYWNrYWdlLnhtbFBLAQItABQAAgAIAOuC8E4PyumrpAAAAOkAAAATAAAAAAAAAAAAAAAAAPcAAABbQ29udGVudF9UeXBlc10ueG1sUEsBAi0AFAACAAgA64LwTjrvx3DOAAAABQEAABMAAAAAAAAAAAAAAAAA6AEAAEZvcm11bGFzL1NlY3Rpb24xLm1QSwUGAAAAAAMAAwDCAAAAAwMAAAAA" command="SELECT * FROM [OutVar]"/>
  </connection>
</connections>
</file>

<file path=xl/sharedStrings.xml><?xml version="1.0" encoding="utf-8"?>
<sst xmlns="http://schemas.openxmlformats.org/spreadsheetml/2006/main" count="2119" uniqueCount="553">
  <si>
    <t>Hedge Fund Portfolio</t>
  </si>
  <si>
    <t>Event-driven</t>
  </si>
  <si>
    <t>Global macro / quant</t>
  </si>
  <si>
    <t>Opportunistic</t>
  </si>
  <si>
    <t>Side Pockets</t>
  </si>
  <si>
    <t>HFRX Index</t>
  </si>
  <si>
    <t>MSCI World</t>
  </si>
  <si>
    <t>US 10-yr</t>
  </si>
  <si>
    <t>Item</t>
  </si>
  <si>
    <t>QTD</t>
  </si>
  <si>
    <t>YTD</t>
  </si>
  <si>
    <t>Rel Wt</t>
  </si>
  <si>
    <t>N/A</t>
  </si>
  <si>
    <t>Nov '18</t>
  </si>
  <si>
    <t>E[SR]</t>
  </si>
  <si>
    <t>E[vol]</t>
  </si>
  <si>
    <t>MSCI_W</t>
  </si>
  <si>
    <t>US 10y</t>
  </si>
  <si>
    <t>Avg fees</t>
  </si>
  <si>
    <t>E[vol_α]</t>
  </si>
  <si>
    <t>E[vol_β]</t>
  </si>
  <si>
    <t>Lqty (yrs)</t>
  </si>
  <si>
    <t>US Agency MBS</t>
  </si>
  <si>
    <t>MBS</t>
  </si>
  <si>
    <t>Equity</t>
  </si>
  <si>
    <t>HFRXGL Index</t>
  </si>
  <si>
    <t>Mkt Val</t>
  </si>
  <si>
    <t>($mm)</t>
  </si>
  <si>
    <t>1.73 / 19.9</t>
  </si>
  <si>
    <t>1.63 / 19.5</t>
  </si>
  <si>
    <t>Equity L/S</t>
  </si>
  <si>
    <t>1.45 / 18.7</t>
  </si>
  <si>
    <t>2.15 / 21.4</t>
  </si>
  <si>
    <t>1.5 / 20</t>
  </si>
  <si>
    <t>Other</t>
  </si>
  <si>
    <t>Equity Long/Short</t>
  </si>
  <si>
    <t>91 to 180 days:</t>
  </si>
  <si>
    <t>181 to 365 days:</t>
  </si>
  <si>
    <t>365 +</t>
  </si>
  <si>
    <t>Event Driven</t>
  </si>
  <si>
    <t>Global Macro</t>
  </si>
  <si>
    <t>30 Days or Less</t>
  </si>
  <si>
    <t>31 to 90 days</t>
  </si>
  <si>
    <t>91 to 180 days</t>
  </si>
  <si>
    <t>181 to 365 days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</si>
  <si>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</si>
  <si>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</si>
  <si>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</si>
  <si>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</si>
  <si>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</si>
  <si>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</si>
  <si>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</si>
  <si>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</si>
  <si>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</si>
  <si>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</si>
  <si>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</si>
  <si>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</si>
  <si>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2029</t>
  </si>
  <si>
    <t>Years</t>
  </si>
  <si>
    <t>Weight</t>
  </si>
  <si>
    <t>Total Portfolio</t>
  </si>
  <si>
    <t>LUMSTRUU Index</t>
  </si>
  <si>
    <t>HFRXEH Index</t>
  </si>
  <si>
    <t>HFRXED Index</t>
  </si>
  <si>
    <t>HFRXM Index</t>
  </si>
  <si>
    <t>US 5-yr CDX IG</t>
  </si>
  <si>
    <t>US CDX</t>
  </si>
  <si>
    <t>Notes</t>
  </si>
  <si>
    <t>E[SR_α]</t>
  </si>
  <si>
    <t>Historial performance*</t>
  </si>
  <si>
    <t>Expected performance#, ##</t>
  </si>
  <si>
    <t>## Expected beta in this column only shows equity beta; other betas are suppressed; expected vol of beta includes all 4 beta components</t>
  </si>
  <si>
    <t>E[vol_ARP]</t>
  </si>
  <si>
    <t># Expected SR[alpha] is derived by cutting historical alphas in half; expected vols of alpha are set at historical levels; expected SR[beta] is assumed (less than half of recent history)</t>
  </si>
  <si>
    <t>~Expected performance and return attribution shown above IS ENTIRELY UNVETTED; think of these entries as placeholders with approximate magnitudes, not complete analytics</t>
  </si>
  <si>
    <t>Correlations to alpha</t>
  </si>
  <si>
    <t>Correlations all-in</t>
  </si>
  <si>
    <t>State Street (as source)</t>
  </si>
  <si>
    <t>1-3 mos</t>
  </si>
  <si>
    <t>3-6 mos</t>
  </si>
  <si>
    <t>6-12 mos</t>
  </si>
  <si>
    <t>12-18 mos</t>
  </si>
  <si>
    <t>18-24 mos</t>
  </si>
  <si>
    <t>&gt; 24 mos</t>
  </si>
  <si>
    <t>E[SR_β]</t>
  </si>
  <si>
    <t>ARP</t>
  </si>
  <si>
    <t>Equity Glob Value</t>
  </si>
  <si>
    <t>Equity Glob Momentum</t>
  </si>
  <si>
    <t>Equity Glob Quality</t>
  </si>
  <si>
    <t>Equity Glob Low-vol</t>
  </si>
  <si>
    <t>βs all-in</t>
  </si>
  <si>
    <t>Fund</t>
  </si>
  <si>
    <t>Value</t>
  </si>
  <si>
    <t>Mom</t>
  </si>
  <si>
    <t>Quality</t>
  </si>
  <si>
    <t>Low-vol</t>
  </si>
  <si>
    <t>E[SR_ARP]</t>
  </si>
  <si>
    <t>RelWts</t>
  </si>
  <si>
    <t>MktVal</t>
  </si>
  <si>
    <t>E_SR</t>
  </si>
  <si>
    <t>E_SR_beta</t>
  </si>
  <si>
    <t>E_SR_ARP</t>
  </si>
  <si>
    <t>E_SR_alpha</t>
  </si>
  <si>
    <t>E_vol</t>
  </si>
  <si>
    <t>E_vol_beta</t>
  </si>
  <si>
    <t>E_vol_ARP</t>
  </si>
  <si>
    <t>E_vol_alpha</t>
  </si>
  <si>
    <t>________</t>
  </si>
  <si>
    <t>__________</t>
  </si>
  <si>
    <t>_______</t>
  </si>
  <si>
    <t>_________</t>
  </si>
  <si>
    <t>___________</t>
  </si>
  <si>
    <t>FullHFportfolio</t>
  </si>
  <si>
    <t>EquityLS_HFs</t>
  </si>
  <si>
    <t>GlobMacroQuant_HFs</t>
  </si>
  <si>
    <t>EventDriven_HFs</t>
  </si>
  <si>
    <t>Opportunistic_HFs</t>
  </si>
  <si>
    <t>NaN</t>
  </si>
  <si>
    <t>eqGlobQual</t>
  </si>
  <si>
    <t>eqGlobVal</t>
  </si>
  <si>
    <t>eqGlobMom</t>
  </si>
  <si>
    <t>eqGlobLowVol</t>
  </si>
  <si>
    <t>MSCI_Wrld</t>
  </si>
  <si>
    <t>US_IG5yrCDX</t>
  </si>
  <si>
    <t>US_MBS</t>
  </si>
  <si>
    <t>US_10yr</t>
  </si>
  <si>
    <t>betaMSCI</t>
  </si>
  <si>
    <t>beta5yrCDX</t>
  </si>
  <si>
    <t>betaMBS</t>
  </si>
  <si>
    <t>beta10yr</t>
  </si>
  <si>
    <t>corrMSCI</t>
  </si>
  <si>
    <t>corr5yrCDX</t>
  </si>
  <si>
    <t>corrMBS</t>
  </si>
  <si>
    <t>corr10yr</t>
  </si>
  <si>
    <t>corrAlphMSCI</t>
  </si>
  <si>
    <t>corrAlph5yrCDX</t>
  </si>
  <si>
    <t>corrAlphMBS</t>
  </si>
  <si>
    <t>corrAlph10yr</t>
  </si>
  <si>
    <t>____________</t>
  </si>
  <si>
    <t>______________</t>
  </si>
  <si>
    <t>betaEqQual</t>
  </si>
  <si>
    <t>betaEqVal</t>
  </si>
  <si>
    <t>betaEqMom</t>
  </si>
  <si>
    <t>betaEqLowVol</t>
  </si>
  <si>
    <t>corrEqQual</t>
  </si>
  <si>
    <t>corrEqVal</t>
  </si>
  <si>
    <t>corrEqMom</t>
  </si>
  <si>
    <t>corrEqLowVol</t>
  </si>
  <si>
    <t>corrAlphEqQual</t>
  </si>
  <si>
    <t>corrAlphEqVal</t>
  </si>
  <si>
    <t>corrAlphEqMom</t>
  </si>
  <si>
    <t>corrAlphEqLowVol</t>
  </si>
  <si>
    <t>_____________</t>
  </si>
  <si>
    <t>________________</t>
  </si>
  <si>
    <t>βs</t>
  </si>
  <si>
    <t>HFRX Indices</t>
  </si>
  <si>
    <t>ARP Indices</t>
  </si>
  <si>
    <t>DBRPGEQU Index</t>
  </si>
  <si>
    <t>DBRPGEVU Index</t>
  </si>
  <si>
    <t>DBRPGENU Index</t>
  </si>
  <si>
    <t>DBRPGEBU Index</t>
  </si>
  <si>
    <t>Macro Betas</t>
  </si>
  <si>
    <t>NDDUWI Index</t>
  </si>
  <si>
    <t>LX01TRUU Index</t>
  </si>
  <si>
    <t>LGTRTRUU Index</t>
  </si>
  <si>
    <t>Dates</t>
  </si>
  <si>
    <t>PX_LAST</t>
  </si>
  <si>
    <t>Start Date</t>
  </si>
  <si>
    <t>End Date</t>
  </si>
  <si>
    <t>start date</t>
  </si>
  <si>
    <t>end date</t>
  </si>
  <si>
    <t>Global</t>
  </si>
  <si>
    <t>Macro</t>
  </si>
  <si>
    <t>Returns staging table:</t>
  </si>
  <si>
    <t>HFRX</t>
  </si>
  <si>
    <t>HFRX Equ</t>
  </si>
  <si>
    <t>HFRX ED</t>
  </si>
  <si>
    <t>HFRX Macro</t>
  </si>
  <si>
    <t>Macro / CTA</t>
  </si>
  <si>
    <t>ARP Equ</t>
  </si>
  <si>
    <t>ARP EqVal</t>
  </si>
  <si>
    <t>ARP EqMom</t>
  </si>
  <si>
    <t>ARP EqQual</t>
  </si>
  <si>
    <t>ARP EqLowVol</t>
  </si>
  <si>
    <t>Cols:</t>
  </si>
  <si>
    <t>B:C</t>
  </si>
  <si>
    <t>F:G</t>
  </si>
  <si>
    <t>J:K</t>
  </si>
  <si>
    <t>N:O</t>
  </si>
  <si>
    <t>V:W</t>
  </si>
  <si>
    <t>R:S</t>
  </si>
  <si>
    <t>Z:AA</t>
  </si>
  <si>
    <t>AD:AE</t>
  </si>
  <si>
    <t>AI:AJ</t>
  </si>
  <si>
    <t>AM:AN</t>
  </si>
  <si>
    <t>AQ:AR</t>
  </si>
  <si>
    <t>AU:AV</t>
  </si>
  <si>
    <t>low vol</t>
  </si>
  <si>
    <t>B_msciWrld</t>
  </si>
  <si>
    <t>B_usCDX</t>
  </si>
  <si>
    <t>B_us10y</t>
  </si>
  <si>
    <t>B_usMtg</t>
  </si>
  <si>
    <t>B_quality</t>
  </si>
  <si>
    <t>B_value</t>
  </si>
  <si>
    <t>B_mom</t>
  </si>
  <si>
    <t>B_lowVol</t>
  </si>
  <si>
    <t>Tybourne</t>
  </si>
  <si>
    <t>Bay Pond</t>
  </si>
  <si>
    <t>Falcon Edge</t>
  </si>
  <si>
    <t>Pelham</t>
  </si>
  <si>
    <t>Whale Rock</t>
  </si>
  <si>
    <t>Newbrook</t>
  </si>
  <si>
    <t>Luminus</t>
  </si>
  <si>
    <t>Light Street</t>
  </si>
  <si>
    <t>Janchor</t>
  </si>
  <si>
    <t>Think</t>
  </si>
  <si>
    <t>TCI</t>
  </si>
  <si>
    <t>Valueact</t>
  </si>
  <si>
    <t>Manikay</t>
  </si>
  <si>
    <t>Moab</t>
  </si>
  <si>
    <t>Pentwater</t>
  </si>
  <si>
    <t>Two Sigma Absolute</t>
  </si>
  <si>
    <t>Two Sigma Spectrum</t>
  </si>
  <si>
    <t>Myriad</t>
  </si>
  <si>
    <t>Alphadyne</t>
  </si>
  <si>
    <t>BW Pure Alpha 21 Vol</t>
  </si>
  <si>
    <t>Winton Diversified</t>
  </si>
  <si>
    <t>Appaloosa</t>
  </si>
  <si>
    <t>TSE</t>
  </si>
  <si>
    <t>Viking</t>
  </si>
  <si>
    <t>Aravt</t>
  </si>
  <si>
    <t>Southpoint</t>
  </si>
  <si>
    <t>Rokos</t>
  </si>
  <si>
    <t>Greenlight</t>
  </si>
  <si>
    <t>Kensico</t>
  </si>
  <si>
    <t>Rock Springs</t>
  </si>
  <si>
    <t>Tiger Global</t>
  </si>
  <si>
    <t>Coatue</t>
  </si>
  <si>
    <t>Parvus</t>
  </si>
  <si>
    <t>Cadian</t>
  </si>
  <si>
    <t>Lone Pine</t>
  </si>
  <si>
    <t>Nokota</t>
  </si>
  <si>
    <t>Sheffield</t>
  </si>
  <si>
    <t>Kylin</t>
  </si>
  <si>
    <t>12 West</t>
  </si>
  <si>
    <t>Two Creeks</t>
  </si>
  <si>
    <t>American Steadfast</t>
  </si>
  <si>
    <t>Darsana</t>
  </si>
  <si>
    <t>JHL</t>
  </si>
  <si>
    <t>Senator</t>
  </si>
  <si>
    <t>Blue Habour</t>
  </si>
  <si>
    <t>H Partners</t>
  </si>
  <si>
    <t>Governors Lane</t>
  </si>
  <si>
    <t>Pershing</t>
  </si>
  <si>
    <t>Lion Point</t>
  </si>
  <si>
    <t>TBC</t>
  </si>
  <si>
    <t>Luxor</t>
  </si>
  <si>
    <t>Starboard</t>
  </si>
  <si>
    <t>King Street</t>
  </si>
  <si>
    <t>Discovery</t>
  </si>
  <si>
    <t>NWI</t>
  </si>
  <si>
    <t>Spinnaker</t>
  </si>
  <si>
    <t>Q Funding</t>
  </si>
  <si>
    <t>Anchorage</t>
  </si>
  <si>
    <t>Ithan Creek</t>
  </si>
  <si>
    <t>Silver Point</t>
  </si>
  <si>
    <t>Panning</t>
  </si>
  <si>
    <t>Oaktree</t>
  </si>
  <si>
    <t>Mudrick</t>
  </si>
  <si>
    <t>Passport</t>
  </si>
  <si>
    <t>RIEF</t>
  </si>
  <si>
    <t>RIDGE</t>
  </si>
  <si>
    <t>RIDA</t>
  </si>
  <si>
    <t>Mosaic</t>
  </si>
  <si>
    <t>($)</t>
  </si>
  <si>
    <t>corr1</t>
  </si>
  <si>
    <t>corr2</t>
  </si>
  <si>
    <t>corr3</t>
  </si>
  <si>
    <t>corr4</t>
  </si>
  <si>
    <t>corr5</t>
  </si>
  <si>
    <t>corr6</t>
  </si>
  <si>
    <t>corr7</t>
  </si>
  <si>
    <t>corr8</t>
  </si>
  <si>
    <t>____</t>
  </si>
  <si>
    <t>_____</t>
  </si>
  <si>
    <t>ARP_eqGlobQual</t>
  </si>
  <si>
    <t>ARP_eqGlobVal</t>
  </si>
  <si>
    <t>ARP_eqGlobMom</t>
  </si>
  <si>
    <t>ARP_eqGlobLowVol</t>
  </si>
  <si>
    <t>perfAssTable</t>
  </si>
  <si>
    <t>expsrTable2</t>
  </si>
  <si>
    <t>expsrTable1</t>
  </si>
  <si>
    <t>expPerformanceTable1</t>
  </si>
  <si>
    <t>expPerformanceTable2</t>
  </si>
  <si>
    <t>Combined rating:</t>
  </si>
  <si>
    <t>alpha rating:</t>
  </si>
  <si>
    <t>beta penalty:</t>
  </si>
  <si>
    <t>Expected performance</t>
  </si>
  <si>
    <t>ARP rating:</t>
  </si>
  <si>
    <t>Portfolio Average:</t>
  </si>
  <si>
    <t>Date</t>
  </si>
  <si>
    <t>alphaRtns</t>
  </si>
  <si>
    <t>mean</t>
  </si>
  <si>
    <t>stdev</t>
  </si>
  <si>
    <t>IR</t>
  </si>
  <si>
    <t>Loading_MSCI_W</t>
  </si>
  <si>
    <t>Loading_US CDX</t>
  </si>
  <si>
    <t>Loading_MBS</t>
  </si>
  <si>
    <t>Loading_US 10y</t>
  </si>
  <si>
    <t>Combined Rank {Metric}</t>
  </si>
  <si>
    <t>Expected Sharpe</t>
  </si>
  <si>
    <t>Vol Implied Max Position Size</t>
  </si>
  <si>
    <t>YTD ROR</t>
  </si>
  <si>
    <t>2018 ROR</t>
  </si>
  <si>
    <t>2017 ROR</t>
  </si>
  <si>
    <t>Annualized Return (last 24 months)</t>
  </si>
  <si>
    <t>Annualized Vol (last 24 months)</t>
  </si>
  <si>
    <t>Sharpe Ratio (last 24 months)</t>
  </si>
  <si>
    <t>Expected Alpha Vol</t>
  </si>
  <si>
    <t>Inception Date</t>
  </si>
  <si>
    <t>Since Inception Annualized ROR</t>
  </si>
  <si>
    <t>Since Inception Annualized STDEV</t>
  </si>
  <si>
    <t>Since Inception Sharpe Ratio</t>
  </si>
  <si>
    <t>Residualized Recent Performance</t>
  </si>
  <si>
    <t>Residualized Historical Performance</t>
  </si>
  <si>
    <t>Exposure metrics:</t>
  </si>
  <si>
    <t>Expected Alpha Vol (last 24 months)</t>
  </si>
  <si>
    <t>Recent Performance All-in</t>
  </si>
  <si>
    <t>Historical Performance All-in</t>
  </si>
  <si>
    <t>Rating exponent:</t>
  </si>
  <si>
    <t>Strategy</t>
  </si>
  <si>
    <t>SR_alpha_Smpl</t>
  </si>
  <si>
    <t>SR_alpha_2y</t>
  </si>
  <si>
    <t>hist_vol_α</t>
  </si>
  <si>
    <t>2y_vol_α</t>
  </si>
  <si>
    <t>hist_SR_α</t>
  </si>
  <si>
    <t>2y_SR_α</t>
  </si>
  <si>
    <t>Mean:</t>
  </si>
  <si>
    <t>STD:</t>
  </si>
  <si>
    <t>E_SR_tot</t>
  </si>
  <si>
    <t>SR_tot_Smpl</t>
  </si>
  <si>
    <t>SR_tot_2y</t>
  </si>
  <si>
    <t>E_vol_tot</t>
  </si>
  <si>
    <t>alphaHist</t>
  </si>
  <si>
    <t>corrHist</t>
  </si>
  <si>
    <t>diversifyingAlpha</t>
  </si>
  <si>
    <t>alpha2y</t>
  </si>
  <si>
    <t>corr2y</t>
  </si>
  <si>
    <t>diversifyingAlpha2yr</t>
  </si>
  <si>
    <t>SR_2yr</t>
  </si>
  <si>
    <t>SR_fSmpl</t>
  </si>
  <si>
    <t>DE Shaw Composite</t>
  </si>
  <si>
    <t>DE Shaw Multi-Asset Fund</t>
  </si>
  <si>
    <t>DE Shaw Oculus</t>
  </si>
  <si>
    <t>DE Shaw Orienteer</t>
  </si>
  <si>
    <t>DE Shaw Orienteer HV</t>
  </si>
  <si>
    <t>Two Sigma RP</t>
  </si>
  <si>
    <t>aigHFbkcst</t>
  </si>
  <si>
    <t>aigHFhist</t>
  </si>
  <si>
    <t>lseqHFbkcst</t>
  </si>
  <si>
    <t>gmcroHFbkcst</t>
  </si>
  <si>
    <t>evntDrHFbkcst</t>
  </si>
  <si>
    <t>opportunHFbkcst</t>
  </si>
  <si>
    <t>Athanor</t>
  </si>
  <si>
    <t>Greenvale</t>
  </si>
  <si>
    <t>MGI Arbea</t>
  </si>
  <si>
    <t>Florin Court</t>
  </si>
  <si>
    <t>Gresham ACAR</t>
  </si>
  <si>
    <t>Gresham CMS</t>
  </si>
  <si>
    <t>Systematica ARP</t>
  </si>
  <si>
    <t>Systematica Alternative Markets</t>
  </si>
  <si>
    <t>Systematica BlueMatrix</t>
  </si>
  <si>
    <t>Systematica Macro RV</t>
  </si>
  <si>
    <t>Systematica STF</t>
  </si>
  <si>
    <t>Systematica Synergy</t>
  </si>
  <si>
    <t>Rating wts</t>
  </si>
  <si>
    <t>Two Sigma TSAR Enhanced</t>
  </si>
  <si>
    <t>Two Sigma ARM Enhanced</t>
  </si>
  <si>
    <t>Two Sigma RP Enhanced</t>
  </si>
  <si>
    <t>Systematic Trading Master Fund</t>
  </si>
  <si>
    <t>Duality Fermi Fund</t>
  </si>
  <si>
    <t>Voloridge VTAF</t>
  </si>
  <si>
    <t>Engineers Gate</t>
  </si>
  <si>
    <t>Eisler</t>
  </si>
  <si>
    <t>Armistice</t>
  </si>
  <si>
    <t>Blueshift</t>
  </si>
  <si>
    <t>Carmot</t>
  </si>
  <si>
    <t>Trinnacle</t>
  </si>
  <si>
    <t>Systematica BlueTrend</t>
  </si>
  <si>
    <t>Squarepoint Focus International Fund Limited - HYPOTHETICAL</t>
  </si>
  <si>
    <t>Squarepoint Core Master Fund</t>
  </si>
  <si>
    <t>FORT Global Trend</t>
  </si>
  <si>
    <t>FORT Global Contrarian</t>
  </si>
  <si>
    <t>FORT EMN</t>
  </si>
  <si>
    <t>FORT Global Futures</t>
  </si>
  <si>
    <t>FORT Global Diversified</t>
  </si>
  <si>
    <t>DG Partners Systematic Trading Master Fund</t>
  </si>
  <si>
    <t>Voloridge VF</t>
  </si>
  <si>
    <t>Neo Ivy</t>
  </si>
  <si>
    <t>Pura Vida</t>
  </si>
  <si>
    <t>Ping Emerging Markets Macro</t>
  </si>
  <si>
    <t>PING Exceptional Value</t>
  </si>
  <si>
    <t>Classificatio</t>
  </si>
  <si>
    <t>prospect</t>
  </si>
  <si>
    <t>-x-</t>
  </si>
  <si>
    <t>EventDriven</t>
  </si>
  <si>
    <t>GlobalMacro</t>
  </si>
  <si>
    <t>L-S_equity</t>
  </si>
  <si>
    <t>Tamarack</t>
  </si>
  <si>
    <t>Quant</t>
  </si>
  <si>
    <t>Manikay Merger</t>
  </si>
  <si>
    <t>Pentwater Merger</t>
  </si>
  <si>
    <t>Dt / Hdr</t>
  </si>
  <si>
    <t>Voleon Inst</t>
  </si>
  <si>
    <t>Voleon Investors</t>
  </si>
  <si>
    <t>Resonate</t>
  </si>
  <si>
    <t>Kirkoswald</t>
  </si>
  <si>
    <t>LFIS Vision</t>
  </si>
  <si>
    <t>Statar</t>
  </si>
  <si>
    <t>Broad Reach</t>
  </si>
  <si>
    <t>Autonomy</t>
  </si>
  <si>
    <t>Broad Reach Systematic</t>
  </si>
  <si>
    <t>Capstone</t>
  </si>
  <si>
    <t>MW Eureka Fund</t>
  </si>
  <si>
    <t>MW Global Opportunities</t>
  </si>
  <si>
    <t>MW TOPS Fund</t>
  </si>
  <si>
    <t>MWF Liquid Alpha Plus Fund</t>
  </si>
  <si>
    <t>LMR Fund</t>
  </si>
  <si>
    <t>Alcova</t>
  </si>
  <si>
    <t>Convex Asia</t>
  </si>
  <si>
    <t>Quest</t>
  </si>
  <si>
    <t>ADG Systematic Macro Fund Ltd</t>
  </si>
  <si>
    <t>AlphaQuest Original (AQO) Program</t>
  </si>
  <si>
    <t>American Beacon AHL Managed Futures Strategy Fund - Class A</t>
  </si>
  <si>
    <t>American Beacon AHL Managed Futures Strategy Fund - Class C</t>
  </si>
  <si>
    <t>American Beacon AHL Managed Futures Strategy Fund - Class Institutional</t>
  </si>
  <si>
    <t>American Beacon AHL Managed Futures Strategy Fund - Class Investor</t>
  </si>
  <si>
    <t>American Beacon AHL Managed Futures Strategy Fund - Class Y</t>
  </si>
  <si>
    <t>AQR Managed Futures Strategy Fund - Class I</t>
  </si>
  <si>
    <t>AQR Managed Futures Strategy Fund - Class N</t>
  </si>
  <si>
    <t>AQR Style Premia Alternative Fund - Class I</t>
  </si>
  <si>
    <t>AQR Style Premia Alternative Fund - Class N</t>
  </si>
  <si>
    <t>Arena Special Opportunities Fund LP</t>
  </si>
  <si>
    <t>Bridgewater Pure Alpha 12</t>
  </si>
  <si>
    <t>Bridgewater Pure Alpha 18</t>
  </si>
  <si>
    <t>Campbell Managed Futures Program</t>
  </si>
  <si>
    <t>Capula Tail Risk Fund - Class C USD</t>
  </si>
  <si>
    <t>DB Platinum IV Systematic Alpha - Class I1C-U</t>
  </si>
  <si>
    <t>DB Platinum IV Systematic Alpha - Class I5C-U</t>
  </si>
  <si>
    <t>DB Platinum IV Systematic Alpha - Class R0C-U</t>
  </si>
  <si>
    <t>DB Platinum IV Systematic Alpha - Class R1C-U</t>
  </si>
  <si>
    <t>DB Platinum IV Systematic Alpha - Class R5C-U</t>
  </si>
  <si>
    <t>DB Platinum IV Systematic Alpha - Class R6C-U</t>
  </si>
  <si>
    <t>Emso Saguaro Ltd</t>
  </si>
  <si>
    <t>FORT Global Futures Program</t>
  </si>
  <si>
    <t>FQ Balanced Risk Commodity Fund</t>
  </si>
  <si>
    <t>Graham Global Investment Fund - K4D-10V Segregated Portfolio</t>
  </si>
  <si>
    <t>Graham Global Investment Fund - K4D-15V Segregated Portfolio</t>
  </si>
  <si>
    <t>Graham Tactical Trend Capped Beta (Equities) Series A</t>
  </si>
  <si>
    <t>Graham Tactical Trend Strategy Series A</t>
  </si>
  <si>
    <t>GSA Trend Fund Ltd - Class A USD</t>
  </si>
  <si>
    <t>Nordea 1 - Alpha 10 MA Fund - Class HAC USD</t>
  </si>
  <si>
    <t>Nordea 1 - Alpha 10 MA Fund - Class HB USD</t>
  </si>
  <si>
    <t>Nordea 1 - Alpha 10 MA Fund - Class HBC USD</t>
  </si>
  <si>
    <t>Nordea 1 - Alpha 10 MA Fund - Class HBI USD</t>
  </si>
  <si>
    <t>Nordea 1 - Alpha 10 MA Fund - Class HM USD</t>
  </si>
  <si>
    <t>Paloma International Ltd</t>
  </si>
  <si>
    <t>Paloma Partners LLC</t>
  </si>
  <si>
    <t>Pictet Total Return - Diversified Alpha HI USD</t>
  </si>
  <si>
    <t>Pictet Total Return - Diversified Alpha HJ USD</t>
  </si>
  <si>
    <t>Pictet Total Return - Diversified Alpha HP USD</t>
  </si>
  <si>
    <t>PIMCO Absolute Return Strategy IV Fund</t>
  </si>
  <si>
    <t>PIMCO Absolute Return Strategy V Fund</t>
  </si>
  <si>
    <t>PIMCO Tactical Opportunities Fund</t>
  </si>
  <si>
    <t>Quantedge Global Fund</t>
  </si>
  <si>
    <t>Systematica Alternative Risk Premia Fund Ltd - Class Q USD</t>
  </si>
  <si>
    <t>Gemsstock Fund</t>
  </si>
  <si>
    <t>Graticule Asia Macro Fund Ltd - Class A</t>
  </si>
  <si>
    <t>H2O Adagio</t>
  </si>
  <si>
    <t>H2O Allegro</t>
  </si>
  <si>
    <t>H2O Moderato</t>
  </si>
  <si>
    <t>HFRX Equity</t>
  </si>
  <si>
    <t>HFRX Event</t>
  </si>
  <si>
    <t>HFRX CTA Macro</t>
  </si>
  <si>
    <t>HFRX EMN</t>
  </si>
  <si>
    <t>Bridgewater Pure Alpha 12% Volatility Strategy</t>
  </si>
  <si>
    <t>Bridgewater Pure Alpha 18% Volatility Strategy</t>
  </si>
  <si>
    <t>;</t>
  </si>
  <si>
    <t xml:space="preserve"> where 1=1</t>
  </si>
  <si>
    <t xml:space="preserve">select --* </t>
  </si>
  <si>
    <t xml:space="preserve">  from eh.stg_aum_nav ts</t>
  </si>
  <si>
    <t xml:space="preserve">  join eh.stg_fund_details f on ts.fund_id = f.fund_id</t>
  </si>
  <si>
    <t xml:space="preserve">   and f.dead='No' </t>
  </si>
  <si>
    <t xml:space="preserve">   and f.fund_size_usd&gt;1000000000</t>
  </si>
  <si>
    <t xml:space="preserve">   and CURRENCY='USD' </t>
  </si>
  <si>
    <t xml:space="preserve">   and MAIN_INVESTMENT_STRATEGY &lt;&gt; 'Long Short Equities'</t>
  </si>
  <si>
    <t xml:space="preserve">   and MAIN_INVESTMENT_STRATEGY &lt;&gt; 'Relative Value'</t>
  </si>
  <si>
    <t xml:space="preserve">   and MAIN_INVESTMENT_STRATEGY &lt;&gt; 'Fixed Income'</t>
  </si>
  <si>
    <t xml:space="preserve">   and MAIN_INVESTMENT_STRATEGY &lt;&gt; 'Distressed Debt'</t>
  </si>
  <si>
    <t xml:space="preserve">   and MAIN_INVESTMENT_STRATEGY &lt;&gt; 'Bottom-Up'</t>
  </si>
  <si>
    <t xml:space="preserve">   and MAIN_INVESTMENT_STRATEGY &lt;&gt; 'Event Driven'</t>
  </si>
  <si>
    <t xml:space="preserve">   and MAIN_INVESTMENT_STRATEGY &lt;&gt; 'Diversified Debt'</t>
  </si>
  <si>
    <t xml:space="preserve">   and MAIN_INVESTMENT_STRATEGY &lt;&gt; 'Arbitrage'</t>
  </si>
  <si>
    <t xml:space="preserve">   and SECONDARY_INVEST_STRATEGY &lt;&gt; 'Insurance Linked Securities'</t>
  </si>
  <si>
    <t xml:space="preserve">   and f.closed='No'</t>
  </si>
  <si>
    <t xml:space="preserve">       f.fund_name, ts.fund_id, ts.dt, ts.amount</t>
  </si>
  <si>
    <t xml:space="preserve">   and ts.ts_type ='Return'</t>
  </si>
  <si>
    <t xml:space="preserve">  from eh.fund_ts ts</t>
  </si>
  <si>
    <t xml:space="preserve">  join eh.fund f on ts.fund_id = f.fund_id</t>
  </si>
  <si>
    <t>Tekmerion</t>
  </si>
  <si>
    <t>Omni</t>
  </si>
  <si>
    <t>DT</t>
  </si>
  <si>
    <t xml:space="preserve">μ  </t>
  </si>
  <si>
    <t xml:space="preserve">σ  </t>
  </si>
  <si>
    <t xml:space="preserve">Sharpe Ratio  </t>
  </si>
  <si>
    <t>Run Id</t>
  </si>
  <si>
    <t>RUN_ID</t>
  </si>
  <si>
    <t xml:space="preserve">Last </t>
  </si>
  <si>
    <t xml:space="preserve"> runs</t>
  </si>
  <si>
    <t>PERIOD_END_DT</t>
  </si>
  <si>
    <t>RUN_DT</t>
  </si>
  <si>
    <t>INPUT_TYPE_CD</t>
  </si>
  <si>
    <t>IS_FOR_RELEASE</t>
  </si>
  <si>
    <t>A</t>
  </si>
  <si>
    <t>Beta</t>
  </si>
  <si>
    <t>Total</t>
  </si>
  <si>
    <t>STYLE</t>
  </si>
  <si>
    <t>'Portfolio Weight'</t>
  </si>
  <si>
    <t>'Market Value'</t>
  </si>
  <si>
    <t>'E[SR] / Total'</t>
  </si>
  <si>
    <t>'SR Full / Total'</t>
  </si>
  <si>
    <t>'SR 2yr / Total'</t>
  </si>
  <si>
    <t>FUND</t>
  </si>
  <si>
    <t>Rating Exponent</t>
  </si>
  <si>
    <t>Alpha Rtg</t>
  </si>
  <si>
    <t>ARP Rtg</t>
  </si>
  <si>
    <t>Beta Penalty</t>
  </si>
  <si>
    <t xml:space="preserve">       Beta Penalty</t>
  </si>
  <si>
    <t>Low β</t>
  </si>
  <si>
    <t>SR, full</t>
  </si>
  <si>
    <t>SR, 2yr</t>
  </si>
  <si>
    <t>.Beta</t>
  </si>
  <si>
    <t>.ARP</t>
  </si>
  <si>
    <t>.Alpha</t>
  </si>
  <si>
    <t>Rating weights</t>
  </si>
  <si>
    <t>α rating</t>
  </si>
  <si>
    <t xml:space="preserve">ARP rating </t>
  </si>
  <si>
    <t>β penalty</t>
  </si>
  <si>
    <t>Base</t>
  </si>
  <si>
    <t>Combined</t>
  </si>
  <si>
    <t>Rating</t>
  </si>
  <si>
    <t>Measures due to α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</si>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</sst>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%"/>
    <numFmt numFmtId="167" formatCode="_(&quot;$&quot;* #,##0_);_(&quot;$&quot;* \(#,##0\);_(&quot;$&quot;* &quot;-&quot;??_);_(@_)"/>
    <numFmt numFmtId="168" formatCode="[$-409]d\-mmm\-yy;@"/>
    <numFmt numFmtId="169" formatCode="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929A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" fontId="2" fillId="3" borderId="3" xfId="0" quotePrefix="1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9" fontId="0" fillId="0" borderId="4" xfId="0" applyNumberFormat="1" applyBorder="1"/>
    <xf numFmtId="9" fontId="0" fillId="0" borderId="4" xfId="2" applyFont="1" applyBorder="1"/>
    <xf numFmtId="0" fontId="2" fillId="3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2" fontId="0" fillId="0" borderId="0" xfId="0" applyNumberFormat="1"/>
    <xf numFmtId="0" fontId="7" fillId="0" borderId="0" xfId="0" applyFont="1"/>
    <xf numFmtId="165" fontId="7" fillId="0" borderId="0" xfId="0" applyNumberFormat="1" applyFont="1"/>
    <xf numFmtId="2" fontId="7" fillId="0" borderId="0" xfId="0" applyNumberFormat="1" applyFont="1"/>
    <xf numFmtId="9" fontId="7" fillId="0" borderId="0" xfId="0" applyNumberFormat="1" applyFont="1"/>
    <xf numFmtId="9" fontId="7" fillId="0" borderId="0" xfId="2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9" fontId="0" fillId="2" borderId="4" xfId="2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8" fillId="2" borderId="0" xfId="0" applyFont="1" applyFill="1" applyAlignment="1">
      <alignment vertical="top"/>
    </xf>
    <xf numFmtId="2" fontId="0" fillId="0" borderId="0" xfId="0" applyNumberFormat="1" applyBorder="1"/>
    <xf numFmtId="0" fontId="3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0" fontId="0" fillId="0" borderId="0" xfId="2" applyNumberFormat="1" applyFont="1"/>
    <xf numFmtId="9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0" fontId="0" fillId="0" borderId="0" xfId="0" applyNumberFormat="1"/>
    <xf numFmtId="2" fontId="0" fillId="0" borderId="2" xfId="0" applyNumberFormat="1" applyBorder="1"/>
    <xf numFmtId="0" fontId="0" fillId="2" borderId="6" xfId="0" applyFill="1" applyBorder="1"/>
    <xf numFmtId="9" fontId="0" fillId="2" borderId="6" xfId="0" applyNumberFormat="1" applyFill="1" applyBorder="1" applyAlignment="1">
      <alignment horizontal="center"/>
    </xf>
    <xf numFmtId="164" fontId="1" fillId="2" borderId="6" xfId="1" applyNumberFormat="1" applyFon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0" fillId="0" borderId="6" xfId="0" applyNumberFormat="1" applyBorder="1"/>
    <xf numFmtId="0" fontId="3" fillId="0" borderId="7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Border="1"/>
    <xf numFmtId="2" fontId="0" fillId="2" borderId="0" xfId="0" applyNumberFormat="1" applyFill="1"/>
    <xf numFmtId="2" fontId="7" fillId="2" borderId="0" xfId="0" applyNumberFormat="1" applyFont="1" applyFill="1"/>
    <xf numFmtId="165" fontId="0" fillId="0" borderId="4" xfId="0" applyNumberFormat="1" applyBorder="1"/>
    <xf numFmtId="2" fontId="0" fillId="0" borderId="4" xfId="0" applyNumberFormat="1" applyBorder="1"/>
    <xf numFmtId="165" fontId="0" fillId="2" borderId="0" xfId="0" applyNumberFormat="1" applyFill="1"/>
    <xf numFmtId="165" fontId="0" fillId="2" borderId="4" xfId="0" applyNumberFormat="1" applyFill="1" applyBorder="1"/>
    <xf numFmtId="2" fontId="0" fillId="2" borderId="4" xfId="0" applyNumberFormat="1" applyFill="1" applyBorder="1"/>
    <xf numFmtId="0" fontId="7" fillId="2" borderId="0" xfId="0" applyFont="1" applyFill="1"/>
    <xf numFmtId="165" fontId="7" fillId="2" borderId="0" xfId="0" applyNumberFormat="1" applyFont="1" applyFill="1"/>
    <xf numFmtId="9" fontId="7" fillId="2" borderId="0" xfId="0" applyNumberFormat="1" applyFont="1" applyFill="1"/>
    <xf numFmtId="9" fontId="0" fillId="2" borderId="0" xfId="0" applyNumberFormat="1" applyFill="1"/>
    <xf numFmtId="167" fontId="1" fillId="2" borderId="8" xfId="3" applyNumberFormat="1" applyFont="1" applyFill="1" applyBorder="1" applyAlignment="1">
      <alignment horizontal="center"/>
    </xf>
    <xf numFmtId="167" fontId="0" fillId="0" borderId="0" xfId="3" applyNumberFormat="1" applyFont="1"/>
    <xf numFmtId="167" fontId="0" fillId="0" borderId="4" xfId="3" applyNumberFormat="1" applyFont="1" applyBorder="1"/>
    <xf numFmtId="167" fontId="7" fillId="2" borderId="0" xfId="3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8" xfId="0" applyFill="1" applyBorder="1"/>
    <xf numFmtId="9" fontId="0" fillId="2" borderId="8" xfId="0" applyNumberFormat="1" applyFill="1" applyBorder="1" applyAlignment="1">
      <alignment horizontal="center"/>
    </xf>
    <xf numFmtId="164" fontId="1" fillId="2" borderId="8" xfId="1" applyNumberFormat="1" applyFont="1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0" fontId="0" fillId="2" borderId="2" xfId="2" applyNumberFormat="1" applyFont="1" applyFill="1" applyBorder="1"/>
    <xf numFmtId="10" fontId="0" fillId="2" borderId="0" xfId="2" applyNumberFormat="1" applyFont="1" applyFill="1" applyBorder="1"/>
    <xf numFmtId="9" fontId="0" fillId="2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1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0" fontId="0" fillId="0" borderId="7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66" fontId="0" fillId="0" borderId="6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0" borderId="4" xfId="2" applyNumberFormat="1" applyFont="1" applyFill="1" applyBorder="1" applyAlignment="1">
      <alignment horizontal="center"/>
    </xf>
    <xf numFmtId="2" fontId="0" fillId="0" borderId="5" xfId="0" applyNumberFormat="1" applyBorder="1"/>
    <xf numFmtId="14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64" fontId="0" fillId="2" borderId="0" xfId="1" applyNumberFormat="1" applyFont="1" applyFill="1"/>
    <xf numFmtId="164" fontId="2" fillId="3" borderId="0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6" fontId="0" fillId="2" borderId="0" xfId="2" applyNumberFormat="1" applyFont="1" applyFill="1" applyBorder="1"/>
    <xf numFmtId="164" fontId="0" fillId="2" borderId="0" xfId="1" applyNumberFormat="1" applyFont="1" applyFill="1" applyBorder="1" applyAlignment="1">
      <alignment horizontal="center"/>
    </xf>
    <xf numFmtId="2" fontId="0" fillId="2" borderId="2" xfId="2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9" fillId="0" borderId="0" xfId="0" applyFont="1" applyAlignment="1">
      <alignment wrapText="1"/>
    </xf>
    <xf numFmtId="166" fontId="0" fillId="2" borderId="0" xfId="2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wrapText="1"/>
    </xf>
    <xf numFmtId="10" fontId="0" fillId="2" borderId="0" xfId="2" applyNumberFormat="1" applyFont="1" applyFill="1" applyBorder="1" applyAlignment="1">
      <alignment horizontal="center"/>
    </xf>
    <xf numFmtId="0" fontId="0" fillId="0" borderId="0" xfId="0" applyFill="1" applyBorder="1"/>
    <xf numFmtId="9" fontId="0" fillId="0" borderId="0" xfId="2" applyFont="1" applyAlignment="1">
      <alignment horizontal="center"/>
    </xf>
    <xf numFmtId="168" fontId="0" fillId="0" borderId="0" xfId="0" applyNumberFormat="1"/>
    <xf numFmtId="0" fontId="10" fillId="2" borderId="0" xfId="0" applyFont="1" applyFill="1"/>
    <xf numFmtId="0" fontId="2" fillId="3" borderId="13" xfId="0" applyFont="1" applyFill="1" applyBorder="1"/>
    <xf numFmtId="0" fontId="2" fillId="3" borderId="16" xfId="0" applyFon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66" fontId="0" fillId="2" borderId="13" xfId="2" applyNumberFormat="1" applyFont="1" applyFill="1" applyBorder="1" applyAlignment="1">
      <alignment horizontal="center"/>
    </xf>
    <xf numFmtId="10" fontId="0" fillId="2" borderId="13" xfId="2" applyNumberFormat="1" applyFont="1" applyFill="1" applyBorder="1" applyAlignment="1">
      <alignment horizontal="center"/>
    </xf>
    <xf numFmtId="0" fontId="0" fillId="0" borderId="17" xfId="0" applyBorder="1"/>
    <xf numFmtId="166" fontId="0" fillId="2" borderId="0" xfId="2" applyNumberFormat="1" applyFont="1" applyFill="1"/>
    <xf numFmtId="0" fontId="0" fillId="2" borderId="0" xfId="0" applyFill="1" applyAlignment="1">
      <alignment horizontal="right"/>
    </xf>
    <xf numFmtId="4" fontId="0" fillId="0" borderId="0" xfId="0" applyNumberFormat="1"/>
    <xf numFmtId="166" fontId="0" fillId="0" borderId="0" xfId="0" applyNumberFormat="1"/>
    <xf numFmtId="9" fontId="0" fillId="0" borderId="0" xfId="2" applyNumberFormat="1" applyFont="1"/>
    <xf numFmtId="0" fontId="0" fillId="4" borderId="0" xfId="0" applyFill="1"/>
    <xf numFmtId="0" fontId="0" fillId="4" borderId="0" xfId="0" applyFill="1" applyBorder="1"/>
    <xf numFmtId="166" fontId="0" fillId="4" borderId="0" xfId="2" applyNumberFormat="1" applyFont="1" applyFill="1" applyBorder="1"/>
    <xf numFmtId="164" fontId="0" fillId="4" borderId="0" xfId="1" applyNumberFormat="1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166" fontId="0" fillId="4" borderId="0" xfId="2" applyNumberFormat="1" applyFont="1" applyFill="1" applyBorder="1" applyAlignment="1">
      <alignment horizontal="center"/>
    </xf>
    <xf numFmtId="166" fontId="0" fillId="4" borderId="13" xfId="2" applyNumberFormat="1" applyFont="1" applyFill="1" applyBorder="1" applyAlignment="1">
      <alignment horizontal="center"/>
    </xf>
    <xf numFmtId="2" fontId="0" fillId="4" borderId="2" xfId="2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4" borderId="0" xfId="2" applyNumberFormat="1" applyFont="1" applyFill="1"/>
    <xf numFmtId="2" fontId="0" fillId="4" borderId="0" xfId="0" applyNumberFormat="1" applyFill="1"/>
    <xf numFmtId="0" fontId="0" fillId="5" borderId="0" xfId="0" applyFill="1"/>
    <xf numFmtId="0" fontId="0" fillId="5" borderId="0" xfId="0" applyFill="1" applyBorder="1"/>
    <xf numFmtId="166" fontId="0" fillId="5" borderId="0" xfId="2" applyNumberFormat="1" applyFont="1" applyFill="1" applyBorder="1"/>
    <xf numFmtId="164" fontId="0" fillId="5" borderId="0" xfId="1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166" fontId="0" fillId="5" borderId="0" xfId="2" applyNumberFormat="1" applyFont="1" applyFill="1" applyBorder="1" applyAlignment="1">
      <alignment horizontal="center"/>
    </xf>
    <xf numFmtId="166" fontId="0" fillId="5" borderId="13" xfId="2" applyNumberFormat="1" applyFont="1" applyFill="1" applyBorder="1" applyAlignment="1">
      <alignment horizontal="center"/>
    </xf>
    <xf numFmtId="2" fontId="0" fillId="5" borderId="2" xfId="2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2" applyNumberFormat="1" applyFont="1" applyFill="1"/>
    <xf numFmtId="2" fontId="0" fillId="5" borderId="0" xfId="0" applyNumberFormat="1" applyFill="1"/>
    <xf numFmtId="9" fontId="0" fillId="2" borderId="0" xfId="0" applyNumberFormat="1" applyFill="1" applyBorder="1"/>
    <xf numFmtId="14" fontId="0" fillId="6" borderId="0" xfId="0" applyNumberFormat="1" applyFill="1"/>
    <xf numFmtId="0" fontId="0" fillId="6" borderId="0" xfId="0" applyFill="1"/>
    <xf numFmtId="11" fontId="0" fillId="6" borderId="0" xfId="0" applyNumberFormat="1" applyFill="1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22" fontId="0" fillId="0" borderId="0" xfId="0" applyNumberFormat="1" applyAlignment="1"/>
    <xf numFmtId="0" fontId="7" fillId="0" borderId="0" xfId="0" applyFont="1" applyAlignment="1">
      <alignment horizontal="right"/>
    </xf>
    <xf numFmtId="0" fontId="0" fillId="7" borderId="18" xfId="0" applyNumberFormat="1" applyFill="1" applyBorder="1" applyAlignment="1"/>
    <xf numFmtId="169" fontId="0" fillId="0" borderId="0" xfId="0" applyNumberFormat="1"/>
    <xf numFmtId="170" fontId="0" fillId="0" borderId="0" xfId="0" applyNumberFormat="1"/>
    <xf numFmtId="170" fontId="0" fillId="2" borderId="2" xfId="2" applyNumberFormat="1" applyFon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170" fontId="0" fillId="2" borderId="0" xfId="0" applyNumberFormat="1" applyFill="1" applyBorder="1" applyAlignment="1">
      <alignment horizontal="center"/>
    </xf>
    <xf numFmtId="164" fontId="0" fillId="0" borderId="0" xfId="1" applyNumberFormat="1" applyFont="1" applyAlignment="1"/>
    <xf numFmtId="10" fontId="0" fillId="0" borderId="0" xfId="2" applyNumberFormat="1" applyFont="1" applyAlignment="1"/>
    <xf numFmtId="169" fontId="2" fillId="12" borderId="0" xfId="0" applyNumberFormat="1" applyFont="1" applyFill="1"/>
    <xf numFmtId="169" fontId="2" fillId="12" borderId="0" xfId="0" applyNumberFormat="1" applyFont="1" applyFill="1" applyAlignment="1">
      <alignment horizontal="center"/>
    </xf>
    <xf numFmtId="169" fontId="2" fillId="11" borderId="0" xfId="0" applyNumberFormat="1" applyFont="1" applyFill="1"/>
    <xf numFmtId="169" fontId="2" fillId="11" borderId="0" xfId="0" applyNumberFormat="1" applyFont="1" applyFill="1" applyAlignment="1">
      <alignment horizontal="center"/>
    </xf>
    <xf numFmtId="169" fontId="2" fillId="10" borderId="0" xfId="0" applyNumberFormat="1" applyFont="1" applyFill="1" applyAlignment="1">
      <alignment horizontal="center" vertical="center"/>
    </xf>
    <xf numFmtId="169" fontId="2" fillId="8" borderId="0" xfId="0" applyNumberFormat="1" applyFont="1" applyFill="1"/>
    <xf numFmtId="169" fontId="2" fillId="9" borderId="0" xfId="0" applyNumberFormat="1" applyFont="1" applyFill="1"/>
    <xf numFmtId="169" fontId="2" fillId="9" borderId="0" xfId="0" applyNumberFormat="1" applyFont="1" applyFill="1" applyAlignment="1">
      <alignment horizontal="right"/>
    </xf>
    <xf numFmtId="169" fontId="0" fillId="0" borderId="0" xfId="0" applyNumberFormat="1" applyAlignment="1"/>
    <xf numFmtId="169" fontId="0" fillId="0" borderId="0" xfId="0" quotePrefix="1" applyNumberFormat="1" applyAlignment="1"/>
    <xf numFmtId="0" fontId="0" fillId="0" borderId="0" xfId="0" applyFont="1"/>
    <xf numFmtId="169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9" fontId="2" fillId="10" borderId="0" xfId="0" applyNumberFormat="1" applyFont="1" applyFill="1" applyAlignment="1">
      <alignment horizontal="left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4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9" formatCode="0.000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41"/>
      <tableStyleElement type="headerRow" dxfId="240"/>
      <tableStyleElement type="firstRowStripe" dxfId="239"/>
    </tableStyle>
    <tableStyle name="TableStyleQueryResult" pivot="0" count="3">
      <tableStyleElement type="wholeTable" dxfId="238"/>
      <tableStyleElement type="headerRow" dxfId="237"/>
      <tableStyleElement type="firstRowStripe" dxfId="236"/>
    </tableStyle>
  </tableStyles>
  <colors>
    <mruColors>
      <color rgb="FF0929AF"/>
      <color rgb="FFB8004A"/>
      <color rgb="FF6600CC"/>
      <color rgb="FF1DB4FF"/>
      <color rgb="FF0099E6"/>
      <color rgb="FF009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[RAPC_new.xlsx]bbgData!R5C3</stp>
        <stp>PX_LAST</stp>
        <tr r="C5" s="6"/>
      </tp>
      <tp t="e">
        <v>#N/A</v>
        <stp/>
        <stp>##V3_BFIELDINFOV12</stp>
        <stp>[RAPC_new.xlsx]bbgData!R5C7</stp>
        <stp>PX_LAST</stp>
        <tr r="G5" s="6"/>
      </tp>
      <tp t="e">
        <v>#N/A</v>
        <stp/>
        <stp>##V3_BDHV12</stp>
        <stp>LGTRTRUU Index</stp>
        <stp>PX_LAST</stp>
        <stp>12/31/2015</stp>
        <stp/>
        <stp>[RAPC_new.xlsx]bbgData!R7C43</stp>
        <stp>Dir=V</stp>
        <stp>Per=M</stp>
        <stp>Dts=S</stp>
        <stp>cols=2;rows=43</stp>
        <tr r="AQ7" s="6"/>
      </tp>
      <tp t="e">
        <v>#N/A</v>
        <stp/>
        <stp>##V3_BFIELDINFOV12</stp>
        <stp>[RAPC_new.xlsx]bbgData!R5C15</stp>
        <stp>PX_LAST</stp>
        <tr r="O5" s="6"/>
      </tp>
      <tp t="e">
        <v>#N/A</v>
        <stp/>
        <stp>##V3_BFIELDINFOV12</stp>
        <stp>[RAPC_new.xlsx]bbgData!R5C11</stp>
        <stp>PX_LAST</stp>
        <tr r="K5" s="6"/>
      </tp>
      <tp t="e">
        <v>#N/A</v>
        <stp/>
        <stp>##V3_BFIELDINFOV12</stp>
        <stp>[RAPC_new.xlsx]bbgData!R5C19</stp>
        <stp>PX_LAST</stp>
        <tr r="S5" s="6"/>
      </tp>
      <tp t="e">
        <v>#N/A</v>
        <stp/>
        <stp>##V3_BFIELDINFOV12</stp>
        <stp>[RAPC_new.xlsx]bbgData!R5C36</stp>
        <stp>PX_LAST</stp>
        <tr r="AJ5" s="6"/>
      </tp>
      <tp t="e">
        <v>#N/A</v>
        <stp/>
        <stp>##V3_BFIELDINFOV12</stp>
        <stp>[RAPC_new.xlsx]bbgData!R5C31</stp>
        <stp>PX_LAST</stp>
        <tr r="AE5" s="6"/>
      </tp>
      <tp t="e">
        <v>#N/A</v>
        <stp/>
        <stp>##V3_BFIELDINFOV12</stp>
        <stp>[RAPC_new.xlsx]bbgData!R5C27</stp>
        <stp>PX_LAST</stp>
        <tr r="AA5" s="6"/>
      </tp>
      <tp t="e">
        <v>#N/A</v>
        <stp/>
        <stp>##V3_BFIELDINFOV12</stp>
        <stp>[RAPC_new.xlsx]bbgData!R5C23</stp>
        <stp>PX_LAST</stp>
        <tr r="W5" s="6"/>
      </tp>
      <tp t="e">
        <v>#N/A</v>
        <stp/>
        <stp>##V3_BFIELDINFOV12</stp>
        <stp>[RAPC_new.xlsx]bbgData!R5C44</stp>
        <stp>PX_LAST</stp>
        <tr r="AR5" s="6"/>
      </tp>
      <tp t="e">
        <v>#N/A</v>
        <stp/>
        <stp>##V3_BFIELDINFOV12</stp>
        <stp>[RAPC_new.xlsx]bbgData!R5C40</stp>
        <stp>PX_LAST</stp>
        <tr r="AN5" s="6"/>
      </tp>
      <tp t="e">
        <v>#N/A</v>
        <stp/>
        <stp>##V3_BFIELDINFOV12</stp>
        <stp>[RAPC_new.xlsx]bbgData!R5C48</stp>
        <stp>PX_LAST</stp>
        <tr r="AV5" s="6"/>
      </tp>
      <tp t="e">
        <v>#N/A</v>
        <stp/>
        <stp>##V3_BDHV12</stp>
        <stp>LUMSTRUU Index</stp>
        <stp>PX_LAST</stp>
        <stp>12/31/2015</stp>
        <stp/>
        <stp>[RAPC_new.xlsx]bbgData!R7C47</stp>
        <stp>Dir=V</stp>
        <stp>Per=M</stp>
        <stp>Dts=S</stp>
        <stp>cols=2;rows=43</stp>
        <tr r="AU7" s="6"/>
      </tp>
      <tp t="e">
        <v>#N/A</v>
        <stp/>
        <stp>##V3_BDHV12</stp>
        <stp>HFRXED Index</stp>
        <stp>PX_LAST</stp>
        <stp>12/31/2015</stp>
        <stp/>
        <stp>[RAPC_new.xlsx]bbgData!R7C10</stp>
        <stp>Dir=V</stp>
        <stp>Per=M</stp>
        <stp>Dts=S</stp>
        <stp>cols=2;rows=43</stp>
        <tr r="J7" s="6"/>
      </tp>
      <tp t="e">
        <v>#N/A</v>
        <stp/>
        <stp>##V3_BDHV12</stp>
        <stp>DBRPGEQU Index</stp>
        <stp>PX_LAST</stp>
        <stp>12/31/2015</stp>
        <stp/>
        <stp>[RAPC_new.xlsx]bbgData!R7C18</stp>
        <stp>Dir=V</stp>
        <stp>Per=M</stp>
        <stp>Dts=S</stp>
        <stp>cols=2;rows=43</stp>
        <tr r="R7" s="6"/>
      </tp>
      <tp t="e">
        <v>#N/A</v>
        <stp/>
        <stp>##V3_BDHV12</stp>
        <stp>DBRPGENU Index</stp>
        <stp>PX_LAST</stp>
        <stp>12/31/2015</stp>
        <stp/>
        <stp>[RAPC_new.xlsx]bbgData!R7C26</stp>
        <stp>Dir=V</stp>
        <stp>Per=M</stp>
        <stp>Dts=S</stp>
        <stp>cols=2;rows=43</stp>
        <tr r="Z7" s="6"/>
      </tp>
      <tp t="e">
        <v>#N/A</v>
        <stp/>
        <stp>##V3_BDHV12</stp>
        <stp>DBRPGEVU Index</stp>
        <stp>PX_LAST</stp>
        <stp>12/31/2015</stp>
        <stp/>
        <stp>[RAPC_new.xlsx]bbgData!R7C22</stp>
        <stp>Dir=V</stp>
        <stp>Per=M</stp>
        <stp>Dts=S</stp>
        <stp>cols=2;rows=43</stp>
        <tr r="V7" s="6"/>
      </tp>
      <tp t="e">
        <v>#N/A</v>
        <stp/>
        <stp>##V3_BDHV12</stp>
        <stp>DBRPGEBU Index</stp>
        <stp>PX_LAST</stp>
        <stp>12/31/2015</stp>
        <stp/>
        <stp>[RAPC_new.xlsx]bbgData!R7C30</stp>
        <stp>Dir=V</stp>
        <stp>Per=M</stp>
        <stp>Dts=S</stp>
        <stp>cols=2;rows=43</stp>
        <tr r="AD7" s="6"/>
      </tp>
      <tp t="e">
        <v>#N/A</v>
        <stp/>
        <stp>##V3_BDHV12</stp>
        <stp>LX01TRUU Index</stp>
        <stp>PX_LAST</stp>
        <stp>12/31/2015</stp>
        <stp/>
        <stp>[RAPC_new.xlsx]bbgData!R7C39</stp>
        <stp>Dir=V</stp>
        <stp>Per=M</stp>
        <stp>Dts=S</stp>
        <stp>cols=2;rows=43</stp>
        <tr r="AM7" s="6"/>
      </tp>
      <tp t="e">
        <v>#N/A</v>
        <stp/>
        <stp>##V3_BDHV12</stp>
        <stp>HFRXM Index</stp>
        <stp>PX_LAST</stp>
        <stp>12/31/2015</stp>
        <stp/>
        <stp>[RAPC_new.xlsx]bbgData!R7C14</stp>
        <stp>Dir=V</stp>
        <stp>Per=M</stp>
        <stp>Dts=S</stp>
        <stp>cols=2;rows=43</stp>
        <tr r="N7" s="6"/>
      </tp>
      <tp t="e">
        <v>#N/A</v>
        <stp/>
        <stp>##V3_BDHV12</stp>
        <stp>HFRXEH Index</stp>
        <stp>PX_LAST</stp>
        <stp>12/31/2015</stp>
        <stp/>
        <stp>[RAPC_new.xlsx]bbgData!R7C6</stp>
        <stp>Dir=V</stp>
        <stp>Per=M</stp>
        <stp>Dts=S</stp>
        <stp>cols=2;rows=43</stp>
        <tr r="F7" s="6"/>
      </tp>
      <tp t="e">
        <v>#N/A</v>
        <stp/>
        <stp>##V3_BDHV12</stp>
        <stp>HFRXGL Index</stp>
        <stp>PX_LAST</stp>
        <stp>12/31/2015</stp>
        <stp/>
        <stp>[RAPC_new.xlsx]bbgData!R7C2</stp>
        <stp>Dir=V</stp>
        <stp>Per=M</stp>
        <stp>Dts=S</stp>
        <stp>cols=2;rows=43</stp>
        <tr r="B7" s="6"/>
      </tp>
      <tp t="e">
        <v>#N/A</v>
        <stp/>
        <stp>##V3_BDHV12</stp>
        <stp>NDDUWI Index</stp>
        <stp>PX_LAST</stp>
        <stp>12/31/2015</stp>
        <stp/>
        <stp>[RAPC_new.xlsx]bbgData!R7C35</stp>
        <stp>Dir=V</stp>
        <stp>Per=M</stp>
        <stp>Dts=S</stp>
        <stp>cols=2;rows=43</stp>
        <tr r="AI7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anager%20of%20Managers\Hedge\Coordinated%20Data\HF%20Portfolio%20Data\Historical%20Returns\matlabDataCopyFinal_feb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HFattributionTables_28feb2019_replaceWithTh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returns"/>
      <sheetName val="Market Value"/>
      <sheetName val="marketValueGI"/>
      <sheetName val="reference"/>
      <sheetName val="factorReturns"/>
    </sheetNames>
    <sheetDataSet>
      <sheetData sheetId="0"/>
      <sheetData sheetId="1"/>
      <sheetData sheetId="2"/>
      <sheetData sheetId="3">
        <row r="4">
          <cell r="D4" t="str">
            <v>RAPC Names</v>
          </cell>
          <cell r="E4" t="str">
            <v>Style</v>
          </cell>
          <cell r="F4" t="str">
            <v>bbgID</v>
          </cell>
          <cell r="G4" t="str">
            <v>Notes</v>
          </cell>
        </row>
        <row r="5">
          <cell r="D5" t="str">
            <v>'aigHFhist'</v>
          </cell>
          <cell r="E5" t="str">
            <v>hfIndex</v>
          </cell>
          <cell r="F5" t="str">
            <v>NA</v>
          </cell>
          <cell r="G5" t="str">
            <v>Portfolio</v>
          </cell>
        </row>
        <row r="6">
          <cell r="D6" t="str">
            <v>'Tybourne'</v>
          </cell>
          <cell r="E6" t="str">
            <v>L-S_equity</v>
          </cell>
          <cell r="F6" t="str">
            <v>NA</v>
          </cell>
          <cell r="G6" t="str">
            <v>invested</v>
          </cell>
        </row>
        <row r="7">
          <cell r="D7" t="str">
            <v>'Bay Pond'</v>
          </cell>
          <cell r="E7" t="str">
            <v>L-S_equity</v>
          </cell>
          <cell r="F7" t="str">
            <v>NA</v>
          </cell>
          <cell r="G7" t="str">
            <v>redeemed</v>
          </cell>
        </row>
        <row r="8">
          <cell r="D8" t="str">
            <v>'Falcon Edge'</v>
          </cell>
          <cell r="E8" t="str">
            <v>L-S_equity</v>
          </cell>
          <cell r="F8" t="str">
            <v>NA</v>
          </cell>
          <cell r="G8" t="str">
            <v>invested</v>
          </cell>
        </row>
        <row r="9">
          <cell r="D9" t="str">
            <v>'Pelham'</v>
          </cell>
          <cell r="E9" t="str">
            <v>L-S_equity</v>
          </cell>
          <cell r="F9" t="str">
            <v>NA</v>
          </cell>
          <cell r="G9" t="str">
            <v>redeemed</v>
          </cell>
        </row>
        <row r="10">
          <cell r="D10" t="str">
            <v>'Whale Rock'</v>
          </cell>
          <cell r="E10" t="str">
            <v>L-S_equity</v>
          </cell>
          <cell r="F10" t="str">
            <v>NA</v>
          </cell>
          <cell r="G10" t="str">
            <v>invested</v>
          </cell>
        </row>
        <row r="11">
          <cell r="D11" t="str">
            <v>'Newbrook'</v>
          </cell>
          <cell r="E11" t="str">
            <v>L-S_equity</v>
          </cell>
          <cell r="F11" t="str">
            <v>NA</v>
          </cell>
          <cell r="G11" t="str">
            <v>redeemed</v>
          </cell>
        </row>
        <row r="12">
          <cell r="D12" t="str">
            <v>'Luminus'</v>
          </cell>
          <cell r="E12" t="str">
            <v>L-S_equity</v>
          </cell>
          <cell r="F12" t="str">
            <v>NA</v>
          </cell>
          <cell r="G12" t="str">
            <v>invested</v>
          </cell>
        </row>
        <row r="13">
          <cell r="D13" t="str">
            <v>'Light Street'</v>
          </cell>
          <cell r="E13" t="str">
            <v>L-S_equity</v>
          </cell>
          <cell r="F13" t="str">
            <v>NA</v>
          </cell>
          <cell r="G13" t="str">
            <v>invested</v>
          </cell>
        </row>
        <row r="14">
          <cell r="D14" t="str">
            <v>'Janchor'</v>
          </cell>
          <cell r="E14" t="str">
            <v>L-S_equity</v>
          </cell>
          <cell r="F14" t="str">
            <v>NA</v>
          </cell>
          <cell r="G14" t="str">
            <v>invested</v>
          </cell>
        </row>
        <row r="15">
          <cell r="D15" t="str">
            <v>'Think'</v>
          </cell>
          <cell r="E15" t="str">
            <v>L-S_equity</v>
          </cell>
          <cell r="F15" t="str">
            <v>NA</v>
          </cell>
          <cell r="G15" t="str">
            <v>invested</v>
          </cell>
        </row>
        <row r="16">
          <cell r="D16" t="str">
            <v>'TCI'</v>
          </cell>
          <cell r="E16" t="str">
            <v>EventDriven</v>
          </cell>
          <cell r="F16" t="str">
            <v>NA</v>
          </cell>
          <cell r="G16" t="str">
            <v>invested</v>
          </cell>
        </row>
        <row r="17">
          <cell r="D17" t="str">
            <v>'Valueact'</v>
          </cell>
          <cell r="E17" t="str">
            <v>EventDriven</v>
          </cell>
          <cell r="F17" t="str">
            <v>NA</v>
          </cell>
          <cell r="G17" t="str">
            <v>redeemed</v>
          </cell>
        </row>
        <row r="18">
          <cell r="D18" t="str">
            <v>'Manikay'</v>
          </cell>
          <cell r="E18" t="str">
            <v>EventDriven</v>
          </cell>
          <cell r="F18" t="str">
            <v>NA</v>
          </cell>
          <cell r="G18" t="str">
            <v>invested</v>
          </cell>
        </row>
        <row r="19">
          <cell r="D19" t="str">
            <v>'Moab'</v>
          </cell>
          <cell r="E19" t="str">
            <v>EventDriven</v>
          </cell>
          <cell r="F19" t="str">
            <v>NA</v>
          </cell>
          <cell r="G19" t="str">
            <v>invested</v>
          </cell>
        </row>
        <row r="20">
          <cell r="D20" t="str">
            <v>'Pentwater'</v>
          </cell>
          <cell r="E20" t="str">
            <v>EventDriven</v>
          </cell>
          <cell r="F20" t="str">
            <v>NA</v>
          </cell>
          <cell r="G20" t="str">
            <v>invested</v>
          </cell>
        </row>
        <row r="21">
          <cell r="D21" t="str">
            <v>'Two Sigma Absolute'</v>
          </cell>
          <cell r="E21" t="str">
            <v>Quant</v>
          </cell>
          <cell r="F21" t="str">
            <v>NA</v>
          </cell>
          <cell r="G21" t="str">
            <v>invested</v>
          </cell>
        </row>
        <row r="22">
          <cell r="D22" t="str">
            <v>'Two Sigma Spectrum'</v>
          </cell>
          <cell r="E22" t="str">
            <v>Quant</v>
          </cell>
          <cell r="F22" t="str">
            <v>NA</v>
          </cell>
          <cell r="G22" t="str">
            <v>invested</v>
          </cell>
        </row>
        <row r="23">
          <cell r="D23" t="str">
            <v>'Myriad'</v>
          </cell>
          <cell r="E23" t="str">
            <v>GlobalMacro</v>
          </cell>
          <cell r="F23" t="str">
            <v>NA</v>
          </cell>
          <cell r="G23" t="str">
            <v>invested</v>
          </cell>
        </row>
        <row r="24">
          <cell r="D24" t="str">
            <v>'Alphadyne'</v>
          </cell>
          <cell r="E24" t="str">
            <v>GlobalMacro</v>
          </cell>
          <cell r="F24" t="str">
            <v>NA</v>
          </cell>
          <cell r="G24" t="str">
            <v>invested</v>
          </cell>
        </row>
        <row r="25">
          <cell r="D25" t="str">
            <v>'BW Pure Alpha 21 Vol'</v>
          </cell>
          <cell r="E25" t="str">
            <v>GlobalMacro</v>
          </cell>
          <cell r="F25" t="str">
            <v>NA</v>
          </cell>
          <cell r="G25" t="str">
            <v>invested</v>
          </cell>
        </row>
        <row r="26">
          <cell r="D26" t="str">
            <v>'Winton Diversified'</v>
          </cell>
          <cell r="E26" t="str">
            <v>Quant</v>
          </cell>
          <cell r="F26" t="str">
            <v>NA</v>
          </cell>
          <cell r="G26" t="str">
            <v>invested</v>
          </cell>
        </row>
        <row r="27">
          <cell r="D27" t="str">
            <v>'Appaloosa'</v>
          </cell>
          <cell r="E27" t="str">
            <v>L-S_equity</v>
          </cell>
          <cell r="F27" t="str">
            <v>NA</v>
          </cell>
          <cell r="G27" t="str">
            <v>redeemed</v>
          </cell>
        </row>
        <row r="28">
          <cell r="D28" t="str">
            <v>'TSE'</v>
          </cell>
          <cell r="E28" t="str">
            <v>GlobalMacro</v>
          </cell>
          <cell r="F28" t="str">
            <v>NA</v>
          </cell>
          <cell r="G28" t="str">
            <v>invested</v>
          </cell>
        </row>
        <row r="29">
          <cell r="D29" t="str">
            <v>'Viking'</v>
          </cell>
          <cell r="E29" t="str">
            <v>Opportunistic</v>
          </cell>
          <cell r="F29" t="str">
            <v>NA</v>
          </cell>
          <cell r="G29" t="str">
            <v>invested</v>
          </cell>
        </row>
        <row r="30">
          <cell r="D30" t="str">
            <v>'Aravt'</v>
          </cell>
          <cell r="E30" t="str">
            <v>L-S_equity</v>
          </cell>
          <cell r="F30" t="str">
            <v>NA</v>
          </cell>
          <cell r="G30" t="str">
            <v>approved, not funded</v>
          </cell>
        </row>
        <row r="31">
          <cell r="D31" t="str">
            <v>'Southpoint'</v>
          </cell>
          <cell r="E31" t="str">
            <v>L-S_equity</v>
          </cell>
          <cell r="F31" t="str">
            <v>NA</v>
          </cell>
          <cell r="G31" t="str">
            <v>invested</v>
          </cell>
        </row>
        <row r="32">
          <cell r="D32" t="str">
            <v>'Rokos'</v>
          </cell>
          <cell r="E32" t="str">
            <v>GlobalMacro</v>
          </cell>
          <cell r="F32" t="str">
            <v>NA</v>
          </cell>
          <cell r="G32" t="str">
            <v>prospect</v>
          </cell>
        </row>
        <row r="33">
          <cell r="D33" t="str">
            <v>Greenlight'</v>
          </cell>
          <cell r="E33" t="str">
            <v>L-S_equity</v>
          </cell>
          <cell r="F33" t="str">
            <v>NA</v>
          </cell>
          <cell r="G33" t="str">
            <v>redeemed</v>
          </cell>
        </row>
        <row r="34">
          <cell r="D34" t="str">
            <v>Kensico'</v>
          </cell>
          <cell r="E34" t="str">
            <v>L-S_equity</v>
          </cell>
          <cell r="F34" t="str">
            <v>NA</v>
          </cell>
          <cell r="G34" t="str">
            <v>redeemed</v>
          </cell>
        </row>
        <row r="35">
          <cell r="D35" t="str">
            <v>Rock Springs'</v>
          </cell>
          <cell r="E35" t="str">
            <v>L-S_equity</v>
          </cell>
          <cell r="F35" t="str">
            <v>NA</v>
          </cell>
          <cell r="G35" t="str">
            <v>redeemed</v>
          </cell>
        </row>
        <row r="36">
          <cell r="D36" t="str">
            <v>Tiger Global'</v>
          </cell>
          <cell r="E36" t="str">
            <v>L-S_equity</v>
          </cell>
          <cell r="F36" t="str">
            <v>NA</v>
          </cell>
          <cell r="G36" t="str">
            <v>redeemed</v>
          </cell>
        </row>
        <row r="37">
          <cell r="D37" t="str">
            <v>Coatue'</v>
          </cell>
          <cell r="E37" t="str">
            <v>L-S_equity</v>
          </cell>
          <cell r="F37" t="str">
            <v>NA</v>
          </cell>
          <cell r="G37" t="str">
            <v>redeemed</v>
          </cell>
        </row>
        <row r="38">
          <cell r="D38" t="str">
            <v>Parvus'</v>
          </cell>
          <cell r="E38" t="str">
            <v>L-S_equity</v>
          </cell>
          <cell r="F38" t="str">
            <v>NA</v>
          </cell>
          <cell r="G38" t="str">
            <v>redeemed</v>
          </cell>
        </row>
        <row r="39">
          <cell r="D39" t="str">
            <v>Cadian'</v>
          </cell>
          <cell r="E39" t="str">
            <v>L-S_equity</v>
          </cell>
          <cell r="F39" t="str">
            <v>NA</v>
          </cell>
          <cell r="G39" t="str">
            <v>redeemed</v>
          </cell>
        </row>
        <row r="40">
          <cell r="D40" t="str">
            <v>Lone Pine'</v>
          </cell>
          <cell r="E40" t="str">
            <v>L-S_equity</v>
          </cell>
          <cell r="F40" t="str">
            <v>NA</v>
          </cell>
          <cell r="G40" t="str">
            <v>redeemed</v>
          </cell>
        </row>
        <row r="41">
          <cell r="D41" t="str">
            <v>Nokota'</v>
          </cell>
          <cell r="E41" t="str">
            <v>L-S_equity</v>
          </cell>
          <cell r="F41" t="str">
            <v>NA</v>
          </cell>
          <cell r="G41" t="str">
            <v>redeemed</v>
          </cell>
        </row>
        <row r="42">
          <cell r="D42" t="str">
            <v>Sheffield'</v>
          </cell>
          <cell r="E42" t="str">
            <v>L-S_equity</v>
          </cell>
          <cell r="F42" t="str">
            <v>NA</v>
          </cell>
          <cell r="G42" t="str">
            <v>redeemed</v>
          </cell>
        </row>
        <row r="43">
          <cell r="D43" t="str">
            <v>Kylin'</v>
          </cell>
          <cell r="E43" t="str">
            <v>L-S_equity</v>
          </cell>
          <cell r="F43" t="str">
            <v>NA</v>
          </cell>
          <cell r="G43" t="str">
            <v>redeemed</v>
          </cell>
        </row>
        <row r="44">
          <cell r="D44" t="str">
            <v>12 West'</v>
          </cell>
          <cell r="E44" t="str">
            <v>L-S_equity</v>
          </cell>
          <cell r="F44" t="str">
            <v>NA</v>
          </cell>
          <cell r="G44" t="str">
            <v>redeemed</v>
          </cell>
        </row>
        <row r="45">
          <cell r="D45" t="str">
            <v>Two Creeks'</v>
          </cell>
          <cell r="E45" t="str">
            <v>L-S_equity</v>
          </cell>
          <cell r="F45" t="str">
            <v>NA</v>
          </cell>
          <cell r="G45" t="str">
            <v>redeemed</v>
          </cell>
        </row>
        <row r="46">
          <cell r="D46" t="str">
            <v>American Steadfast'</v>
          </cell>
          <cell r="E46" t="str">
            <v>L-S_equity</v>
          </cell>
          <cell r="F46" t="str">
            <v>NA</v>
          </cell>
          <cell r="G46" t="str">
            <v>redeemed</v>
          </cell>
        </row>
        <row r="47">
          <cell r="D47" t="str">
            <v>Darsana'</v>
          </cell>
          <cell r="E47" t="str">
            <v>L-S_equity</v>
          </cell>
          <cell r="F47" t="str">
            <v>NA</v>
          </cell>
          <cell r="G47" t="str">
            <v>redeemed</v>
          </cell>
        </row>
        <row r="48">
          <cell r="D48" t="str">
            <v>JHL'</v>
          </cell>
          <cell r="E48" t="str">
            <v>EventDriven</v>
          </cell>
          <cell r="F48" t="str">
            <v>NA</v>
          </cell>
          <cell r="G48" t="str">
            <v>redeemed</v>
          </cell>
        </row>
        <row r="49">
          <cell r="D49" t="str">
            <v>Senator'</v>
          </cell>
          <cell r="E49" t="str">
            <v>EventDriven</v>
          </cell>
          <cell r="F49" t="str">
            <v>NA</v>
          </cell>
          <cell r="G49" t="str">
            <v>redeemed</v>
          </cell>
        </row>
        <row r="50">
          <cell r="D50" t="str">
            <v>Blue Habour'</v>
          </cell>
          <cell r="E50" t="str">
            <v>EventDriven</v>
          </cell>
          <cell r="F50" t="str">
            <v>NA</v>
          </cell>
          <cell r="G50" t="str">
            <v>redeemed</v>
          </cell>
        </row>
        <row r="51">
          <cell r="D51" t="str">
            <v>H Partners'</v>
          </cell>
          <cell r="E51" t="str">
            <v>EventDriven</v>
          </cell>
          <cell r="F51" t="str">
            <v>NA</v>
          </cell>
          <cell r="G51" t="str">
            <v>redeemed</v>
          </cell>
        </row>
        <row r="52">
          <cell r="D52" t="str">
            <v>Governors Lane'</v>
          </cell>
          <cell r="E52" t="str">
            <v>EventDriven</v>
          </cell>
          <cell r="F52" t="str">
            <v>NA</v>
          </cell>
          <cell r="G52" t="str">
            <v>redeemed</v>
          </cell>
        </row>
        <row r="53">
          <cell r="D53" t="str">
            <v>Pershing'</v>
          </cell>
          <cell r="E53" t="str">
            <v>EventDriven</v>
          </cell>
          <cell r="F53" t="str">
            <v>NA</v>
          </cell>
          <cell r="G53" t="str">
            <v>redeemed</v>
          </cell>
        </row>
        <row r="54">
          <cell r="D54" t="str">
            <v>Lion Point'</v>
          </cell>
          <cell r="E54" t="str">
            <v>EventDriven</v>
          </cell>
          <cell r="F54" t="str">
            <v>NA</v>
          </cell>
          <cell r="G54" t="str">
            <v>redeemed</v>
          </cell>
        </row>
        <row r="55">
          <cell r="D55" t="str">
            <v>TBC'</v>
          </cell>
          <cell r="E55" t="str">
            <v>EventDriven</v>
          </cell>
          <cell r="F55" t="str">
            <v>NA</v>
          </cell>
          <cell r="G55" t="str">
            <v>redeemed</v>
          </cell>
        </row>
        <row r="56">
          <cell r="D56" t="str">
            <v>Luxor'</v>
          </cell>
          <cell r="E56" t="str">
            <v>EventDriven</v>
          </cell>
          <cell r="F56" t="str">
            <v>NA</v>
          </cell>
          <cell r="G56" t="str">
            <v>redeemed</v>
          </cell>
        </row>
        <row r="57">
          <cell r="D57" t="str">
            <v>Starboard'</v>
          </cell>
          <cell r="E57" t="str">
            <v>EventDriven</v>
          </cell>
          <cell r="F57" t="str">
            <v>NA</v>
          </cell>
          <cell r="G57" t="str">
            <v>redeemed</v>
          </cell>
        </row>
        <row r="58">
          <cell r="D58" t="str">
            <v>King Street'</v>
          </cell>
          <cell r="E58" t="str">
            <v>EventDriven</v>
          </cell>
          <cell r="F58" t="str">
            <v>NA</v>
          </cell>
          <cell r="G58" t="str">
            <v>redeemed</v>
          </cell>
        </row>
        <row r="59">
          <cell r="D59" t="str">
            <v>Discovery'</v>
          </cell>
          <cell r="E59" t="str">
            <v>GlobalMacro</v>
          </cell>
          <cell r="F59" t="str">
            <v>NA</v>
          </cell>
          <cell r="G59" t="str">
            <v>redeemed</v>
          </cell>
        </row>
        <row r="60">
          <cell r="D60" t="str">
            <v>NWI'</v>
          </cell>
          <cell r="E60" t="str">
            <v>GlobalMacro</v>
          </cell>
          <cell r="F60" t="str">
            <v>NA</v>
          </cell>
          <cell r="G60" t="str">
            <v>redeemed</v>
          </cell>
        </row>
        <row r="61">
          <cell r="D61" t="str">
            <v>Spinnaker'</v>
          </cell>
          <cell r="E61" t="str">
            <v>GlobalMacro</v>
          </cell>
          <cell r="F61" t="str">
            <v>NA</v>
          </cell>
          <cell r="G61" t="str">
            <v>redeemed</v>
          </cell>
        </row>
        <row r="62">
          <cell r="D62" t="str">
            <v>Q Funding'</v>
          </cell>
          <cell r="E62" t="str">
            <v>Opportunistic</v>
          </cell>
          <cell r="F62" t="str">
            <v>NA</v>
          </cell>
          <cell r="G62" t="str">
            <v>redeemed</v>
          </cell>
        </row>
        <row r="63">
          <cell r="D63" t="str">
            <v>Anchorage'</v>
          </cell>
          <cell r="E63" t="str">
            <v>Opportunistic</v>
          </cell>
          <cell r="F63" t="str">
            <v>NA</v>
          </cell>
          <cell r="G63" t="str">
            <v>redeemed</v>
          </cell>
        </row>
        <row r="64">
          <cell r="D64" t="str">
            <v>Ithan Creek'</v>
          </cell>
          <cell r="E64" t="str">
            <v>Opportunistic</v>
          </cell>
          <cell r="F64" t="str">
            <v>NA</v>
          </cell>
          <cell r="G64" t="str">
            <v>redeemed</v>
          </cell>
        </row>
        <row r="65">
          <cell r="D65" t="str">
            <v>Silver Point'</v>
          </cell>
          <cell r="E65" t="str">
            <v>Opportunistic</v>
          </cell>
          <cell r="F65" t="str">
            <v>NA</v>
          </cell>
          <cell r="G65" t="str">
            <v>redeemed</v>
          </cell>
        </row>
        <row r="66">
          <cell r="D66" t="str">
            <v>Panning'</v>
          </cell>
          <cell r="E66" t="str">
            <v>Opportunistic</v>
          </cell>
          <cell r="F66" t="str">
            <v>NA</v>
          </cell>
          <cell r="G66" t="str">
            <v>redeemed</v>
          </cell>
        </row>
        <row r="67">
          <cell r="D67" t="str">
            <v>Oaktree'</v>
          </cell>
          <cell r="E67" t="str">
            <v>Opportunistic</v>
          </cell>
          <cell r="F67" t="str">
            <v>NA</v>
          </cell>
          <cell r="G67" t="str">
            <v>redeemed</v>
          </cell>
        </row>
        <row r="68">
          <cell r="D68" t="str">
            <v>Mudrick'</v>
          </cell>
          <cell r="E68" t="str">
            <v>Opportunistic</v>
          </cell>
          <cell r="F68" t="str">
            <v>NA</v>
          </cell>
          <cell r="G68" t="str">
            <v>redeemed</v>
          </cell>
        </row>
        <row r="69">
          <cell r="D69" t="str">
            <v>Passport'</v>
          </cell>
          <cell r="E69" t="str">
            <v>Opportunistic</v>
          </cell>
          <cell r="F69" t="str">
            <v>NA</v>
          </cell>
          <cell r="G69" t="str">
            <v>invested</v>
          </cell>
        </row>
        <row r="70">
          <cell r="D70" t="str">
            <v>RIEF</v>
          </cell>
          <cell r="E70" t="str">
            <v>Quant</v>
          </cell>
          <cell r="F70" t="str">
            <v>NA</v>
          </cell>
          <cell r="G70" t="str">
            <v>prospect</v>
          </cell>
        </row>
        <row r="71">
          <cell r="D71" t="str">
            <v>RIDGE</v>
          </cell>
          <cell r="E71" t="str">
            <v>Quant</v>
          </cell>
          <cell r="F71" t="str">
            <v>NA</v>
          </cell>
          <cell r="G71" t="str">
            <v>prospect</v>
          </cell>
        </row>
        <row r="72">
          <cell r="D72" t="str">
            <v>RIDA</v>
          </cell>
          <cell r="E72" t="str">
            <v>Quant</v>
          </cell>
          <cell r="F72" t="str">
            <v>NA</v>
          </cell>
          <cell r="G72" t="str">
            <v>prospect</v>
          </cell>
        </row>
        <row r="73">
          <cell r="D73" t="str">
            <v>Mosaic</v>
          </cell>
          <cell r="E73" t="str">
            <v>Quant</v>
          </cell>
          <cell r="F73" t="str">
            <v>NA</v>
          </cell>
          <cell r="G73" t="str">
            <v>prospect</v>
          </cell>
        </row>
        <row r="74">
          <cell r="D74" t="str">
            <v>Voleon_Inst</v>
          </cell>
          <cell r="E74" t="str">
            <v>Quant</v>
          </cell>
          <cell r="F74" t="str">
            <v>NA</v>
          </cell>
          <cell r="G74" t="str">
            <v>prospect</v>
          </cell>
        </row>
        <row r="75">
          <cell r="D75" t="str">
            <v>Two Sigma TSAR Enhanced</v>
          </cell>
          <cell r="E75" t="str">
            <v>Quant</v>
          </cell>
          <cell r="F75" t="str">
            <v>NA</v>
          </cell>
          <cell r="G75" t="str">
            <v>prospect</v>
          </cell>
        </row>
        <row r="76">
          <cell r="D76" t="str">
            <v>Two Sigma ARM Enhanced</v>
          </cell>
          <cell r="E76" t="str">
            <v>Quant</v>
          </cell>
          <cell r="F76" t="str">
            <v>NA</v>
          </cell>
          <cell r="G76" t="str">
            <v>prospect</v>
          </cell>
        </row>
        <row r="77">
          <cell r="D77" t="str">
            <v>Two Sigma RP Enhanced</v>
          </cell>
          <cell r="E77" t="str">
            <v>Quant</v>
          </cell>
          <cell r="F77" t="str">
            <v>NA</v>
          </cell>
          <cell r="G77" t="str">
            <v>prospect</v>
          </cell>
        </row>
        <row r="78">
          <cell r="D78" t="str">
            <v>DE Shaw Composite</v>
          </cell>
          <cell r="E78" t="str">
            <v>Quant</v>
          </cell>
          <cell r="F78" t="str">
            <v>NA</v>
          </cell>
          <cell r="G78" t="str">
            <v>prospect</v>
          </cell>
        </row>
        <row r="79">
          <cell r="D79" t="str">
            <v>DE Shaw Oculus</v>
          </cell>
          <cell r="E79" t="str">
            <v>Quant</v>
          </cell>
          <cell r="F79" t="str">
            <v>NA</v>
          </cell>
          <cell r="G79" t="str">
            <v>prospect</v>
          </cell>
        </row>
        <row r="80">
          <cell r="D80" t="str">
            <v>DE Shaw Multi-Asset Fund</v>
          </cell>
          <cell r="E80" t="str">
            <v>Quant</v>
          </cell>
          <cell r="F80" t="str">
            <v>NA</v>
          </cell>
          <cell r="G80" t="str">
            <v>prospect</v>
          </cell>
        </row>
        <row r="81">
          <cell r="D81" t="str">
            <v>DE Shaw Orienteer</v>
          </cell>
          <cell r="E81" t="str">
            <v>Quant</v>
          </cell>
          <cell r="F81" t="str">
            <v>NA</v>
          </cell>
          <cell r="G81" t="str">
            <v>prospect</v>
          </cell>
        </row>
        <row r="82">
          <cell r="D82" t="str">
            <v>DE Shaw Orienteer HV</v>
          </cell>
          <cell r="E82" t="str">
            <v>Quant</v>
          </cell>
          <cell r="F82" t="str">
            <v>NA</v>
          </cell>
          <cell r="G82" t="str">
            <v>prospect</v>
          </cell>
        </row>
        <row r="83">
          <cell r="D83" t="str">
            <v>Systematica BlueMatrix</v>
          </cell>
          <cell r="E83" t="str">
            <v>Quant</v>
          </cell>
          <cell r="F83" t="str">
            <v>NA</v>
          </cell>
          <cell r="G83" t="str">
            <v>prospect</v>
          </cell>
        </row>
        <row r="84">
          <cell r="D84" t="str">
            <v>Systematica ARP</v>
          </cell>
          <cell r="E84" t="str">
            <v>Quant</v>
          </cell>
          <cell r="F84" t="str">
            <v>NA</v>
          </cell>
          <cell r="G84" t="str">
            <v>prospect</v>
          </cell>
        </row>
        <row r="85">
          <cell r="D85" t="str">
            <v>Systematic Trading Master Fund</v>
          </cell>
          <cell r="E85" t="str">
            <v>Quant</v>
          </cell>
          <cell r="F85" t="str">
            <v>NA</v>
          </cell>
          <cell r="G85" t="str">
            <v>prospect</v>
          </cell>
        </row>
        <row r="86">
          <cell r="D86" t="str">
            <v>Systematica BlueTrend</v>
          </cell>
          <cell r="E86" t="str">
            <v>Quant</v>
          </cell>
          <cell r="F86" t="str">
            <v>NA</v>
          </cell>
          <cell r="G86" t="str">
            <v>prospect</v>
          </cell>
        </row>
        <row r="87">
          <cell r="D87" t="str">
            <v>Systematica Alternative Markets</v>
          </cell>
          <cell r="E87" t="str">
            <v>Quant</v>
          </cell>
          <cell r="F87" t="str">
            <v>NA</v>
          </cell>
          <cell r="G87" t="str">
            <v>prospect</v>
          </cell>
        </row>
        <row r="88">
          <cell r="D88" t="str">
            <v>Systematica Macro RV</v>
          </cell>
          <cell r="E88" t="str">
            <v>Quant</v>
          </cell>
          <cell r="F88" t="str">
            <v>NA</v>
          </cell>
          <cell r="G88" t="str">
            <v>prospect</v>
          </cell>
        </row>
        <row r="89">
          <cell r="D89" t="str">
            <v>Systematica Synergy</v>
          </cell>
          <cell r="E89" t="str">
            <v>Quant</v>
          </cell>
          <cell r="F89" t="str">
            <v>NA</v>
          </cell>
          <cell r="G89" t="str">
            <v>prospect</v>
          </cell>
        </row>
        <row r="90">
          <cell r="D90" t="str">
            <v>Systematica STF</v>
          </cell>
          <cell r="E90" t="str">
            <v>Quant</v>
          </cell>
          <cell r="F90" t="str">
            <v>NA</v>
          </cell>
          <cell r="G90" t="str">
            <v>prospect</v>
          </cell>
        </row>
        <row r="91">
          <cell r="D91" t="str">
            <v>Squarepoint Focus International Fund Limited - HYPOTHETICAL</v>
          </cell>
          <cell r="E91" t="str">
            <v>Quant</v>
          </cell>
          <cell r="F91" t="str">
            <v>NA</v>
          </cell>
          <cell r="G91" t="str">
            <v>prospect</v>
          </cell>
        </row>
        <row r="92">
          <cell r="D92" t="str">
            <v>Squarepoint Core Master Fund</v>
          </cell>
          <cell r="E92" t="str">
            <v>Quant</v>
          </cell>
          <cell r="F92" t="str">
            <v>NA</v>
          </cell>
          <cell r="G92" t="str">
            <v>prospect</v>
          </cell>
        </row>
        <row r="93">
          <cell r="D93" t="str">
            <v>FORT Global Trend</v>
          </cell>
          <cell r="E93" t="str">
            <v>Quant</v>
          </cell>
          <cell r="F93" t="str">
            <v>NA</v>
          </cell>
          <cell r="G93" t="str">
            <v>prospect</v>
          </cell>
        </row>
        <row r="94">
          <cell r="D94" t="str">
            <v>FORT Global Contrarian</v>
          </cell>
          <cell r="E94" t="str">
            <v>GlobalMacro</v>
          </cell>
          <cell r="F94" t="str">
            <v>NA</v>
          </cell>
          <cell r="G94" t="str">
            <v>prospect</v>
          </cell>
        </row>
        <row r="95">
          <cell r="D95" t="str">
            <v>FORT EMN</v>
          </cell>
          <cell r="E95" t="str">
            <v>GlobalMacro</v>
          </cell>
          <cell r="F95" t="str">
            <v>NA</v>
          </cell>
          <cell r="G95" t="str">
            <v>prospect</v>
          </cell>
        </row>
        <row r="96">
          <cell r="D96" t="str">
            <v>FORT Global Futures</v>
          </cell>
          <cell r="E96" t="str">
            <v>GlobalMacro</v>
          </cell>
          <cell r="F96" t="str">
            <v>NA</v>
          </cell>
          <cell r="G96" t="str">
            <v>prospect</v>
          </cell>
        </row>
        <row r="97">
          <cell r="D97" t="str">
            <v>FORT Global Diversified</v>
          </cell>
          <cell r="E97" t="str">
            <v>GlobalMacro</v>
          </cell>
          <cell r="F97" t="str">
            <v>NA</v>
          </cell>
          <cell r="G97" t="str">
            <v>prospect</v>
          </cell>
        </row>
        <row r="98">
          <cell r="D98" t="str">
            <v>DG Partners Systematic Trading Master Fund</v>
          </cell>
          <cell r="E98" t="str">
            <v>GlobalMacro</v>
          </cell>
          <cell r="F98" t="str">
            <v>NA</v>
          </cell>
          <cell r="G98" t="str">
            <v>prospect</v>
          </cell>
        </row>
        <row r="99">
          <cell r="D99" t="str">
            <v>Athanor</v>
          </cell>
          <cell r="E99" t="str">
            <v>GlobalMacro</v>
          </cell>
          <cell r="F99" t="str">
            <v>NA</v>
          </cell>
          <cell r="G99" t="str">
            <v>prospect</v>
          </cell>
        </row>
        <row r="100">
          <cell r="D100" t="str">
            <v>MGI Arbea</v>
          </cell>
          <cell r="E100" t="str">
            <v>GlobalMacro</v>
          </cell>
          <cell r="F100" t="str">
            <v>NA</v>
          </cell>
          <cell r="G100" t="str">
            <v>prospect</v>
          </cell>
        </row>
        <row r="101">
          <cell r="D101" t="str">
            <v>Gresham CMS</v>
          </cell>
          <cell r="E101" t="str">
            <v>Quant</v>
          </cell>
          <cell r="F101" t="str">
            <v>NA</v>
          </cell>
          <cell r="G101" t="str">
            <v>prospect</v>
          </cell>
        </row>
        <row r="102">
          <cell r="D102" t="str">
            <v>Gresham ACAR</v>
          </cell>
          <cell r="E102" t="str">
            <v>Quant</v>
          </cell>
          <cell r="F102" t="str">
            <v>NA</v>
          </cell>
          <cell r="G102" t="str">
            <v>prospect</v>
          </cell>
        </row>
        <row r="103">
          <cell r="D103" t="str">
            <v>Florin Court</v>
          </cell>
          <cell r="E103" t="str">
            <v>Quant</v>
          </cell>
          <cell r="F103" t="str">
            <v>NA</v>
          </cell>
          <cell r="G103" t="str">
            <v>prospect</v>
          </cell>
        </row>
        <row r="104">
          <cell r="D104" t="str">
            <v>Greenvale</v>
          </cell>
          <cell r="E104" t="str">
            <v>L-S_equity</v>
          </cell>
          <cell r="F104" t="str">
            <v>NA</v>
          </cell>
          <cell r="G104" t="str">
            <v>prospect</v>
          </cell>
        </row>
        <row r="105">
          <cell r="D105" t="str">
            <v>Duality Fermi Fund</v>
          </cell>
          <cell r="E105" t="str">
            <v>Quant</v>
          </cell>
          <cell r="F105" t="str">
            <v>NA</v>
          </cell>
          <cell r="G105" t="str">
            <v>prospect</v>
          </cell>
        </row>
        <row r="106">
          <cell r="D106" t="str">
            <v>Voloridge VTAF</v>
          </cell>
          <cell r="E106" t="str">
            <v>Quant</v>
          </cell>
          <cell r="F106" t="str">
            <v>NA</v>
          </cell>
          <cell r="G106" t="str">
            <v>prospect</v>
          </cell>
        </row>
        <row r="107">
          <cell r="D107" t="str">
            <v>Voloridge VF</v>
          </cell>
          <cell r="E107" t="str">
            <v>Quant</v>
          </cell>
          <cell r="F107" t="str">
            <v>NA</v>
          </cell>
          <cell r="G107" t="str">
            <v>prospect</v>
          </cell>
        </row>
        <row r="108">
          <cell r="D108" t="str">
            <v>Engineers Gate</v>
          </cell>
          <cell r="E108" t="str">
            <v>Quant</v>
          </cell>
          <cell r="F108" t="str">
            <v>NA</v>
          </cell>
          <cell r="G108" t="str">
            <v>prospect</v>
          </cell>
        </row>
        <row r="109">
          <cell r="D109" t="str">
            <v>Voleon_Investors</v>
          </cell>
          <cell r="E109" t="str">
            <v>Quant</v>
          </cell>
          <cell r="F109" t="str">
            <v>NA</v>
          </cell>
          <cell r="G109" t="str">
            <v>prospect</v>
          </cell>
        </row>
        <row r="110">
          <cell r="D110" t="str">
            <v>Two Sigma ARM</v>
          </cell>
          <cell r="E110" t="str">
            <v>Quant</v>
          </cell>
          <cell r="F110" t="str">
            <v>NA</v>
          </cell>
          <cell r="G110" t="str">
            <v>prospect</v>
          </cell>
        </row>
        <row r="111">
          <cell r="D111" t="str">
            <v>Two Sigma RP</v>
          </cell>
          <cell r="E111" t="str">
            <v>Quant</v>
          </cell>
          <cell r="F111" t="str">
            <v>NA</v>
          </cell>
          <cell r="G111" t="str">
            <v>prospect</v>
          </cell>
        </row>
        <row r="112">
          <cell r="D112" t="str">
            <v>Blueshift</v>
          </cell>
          <cell r="E112" t="str">
            <v>Quant</v>
          </cell>
          <cell r="F112" t="str">
            <v>NA</v>
          </cell>
          <cell r="G112" t="str">
            <v>prospect</v>
          </cell>
        </row>
        <row r="113">
          <cell r="D113" t="str">
            <v>Eisler</v>
          </cell>
          <cell r="E113" t="str">
            <v>GlobalMacro</v>
          </cell>
          <cell r="F113" t="str">
            <v>NA</v>
          </cell>
          <cell r="G113" t="str">
            <v>prospect</v>
          </cell>
        </row>
        <row r="114">
          <cell r="D114" t="str">
            <v>Armistice</v>
          </cell>
          <cell r="E114" t="str">
            <v>L-S_equity</v>
          </cell>
          <cell r="F114" t="str">
            <v>NA</v>
          </cell>
          <cell r="G114" t="str">
            <v>prospect</v>
          </cell>
        </row>
        <row r="115">
          <cell r="D115" t="str">
            <v>Neo Ivy</v>
          </cell>
          <cell r="E115" t="str">
            <v>Quant</v>
          </cell>
          <cell r="F115" t="str">
            <v>NA</v>
          </cell>
          <cell r="G115" t="str">
            <v>prospect</v>
          </cell>
        </row>
        <row r="116">
          <cell r="D116" t="str">
            <v>Carmot</v>
          </cell>
          <cell r="E116" t="str">
            <v>Quant</v>
          </cell>
          <cell r="F116" t="str">
            <v>NA</v>
          </cell>
          <cell r="G116" t="str">
            <v>prospect</v>
          </cell>
        </row>
        <row r="117">
          <cell r="D117" t="str">
            <v>Pura Vida</v>
          </cell>
          <cell r="E117" t="str">
            <v>L-S_equity</v>
          </cell>
          <cell r="F117" t="str">
            <v>NA</v>
          </cell>
          <cell r="G117" t="str">
            <v>prospect</v>
          </cell>
        </row>
        <row r="118">
          <cell r="D118" t="str">
            <v>Ping Emerging Markets Macro</v>
          </cell>
          <cell r="E118" t="str">
            <v>GlobalMacro</v>
          </cell>
          <cell r="F118" t="str">
            <v>NA</v>
          </cell>
          <cell r="G118" t="str">
            <v>prospect</v>
          </cell>
        </row>
        <row r="119">
          <cell r="D119" t="str">
            <v>PING Exceptional Value</v>
          </cell>
          <cell r="E119" t="str">
            <v>GlobalMacro</v>
          </cell>
          <cell r="F119" t="str">
            <v>NA</v>
          </cell>
          <cell r="G119" t="str">
            <v>prospect</v>
          </cell>
        </row>
        <row r="120">
          <cell r="D120" t="str">
            <v>Trinnacle</v>
          </cell>
          <cell r="E120" t="str">
            <v>Quant</v>
          </cell>
          <cell r="F120" t="str">
            <v>NA</v>
          </cell>
          <cell r="G120" t="str">
            <v>prospect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Performance_report"/>
      <sheetName val="aggExposure_report"/>
      <sheetName val="individHFexposureReport"/>
      <sheetName val="MLdata"/>
      <sheetName val="rawAlphaReturns"/>
      <sheetName val="bbgData"/>
      <sheetName val="liquidityData"/>
    </sheetNames>
    <sheetDataSet>
      <sheetData sheetId="0" refreshError="1"/>
      <sheetData sheetId="1" refreshError="1"/>
      <sheetData sheetId="2">
        <row r="5">
          <cell r="AA5">
            <v>-0.14094371670907097</v>
          </cell>
        </row>
        <row r="43">
          <cell r="AA43">
            <v>-7.759071852706706E-2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FUND" tableColumnId="145"/>
      <queryTableField id="2" name="STYLE" tableColumnId="146"/>
      <queryTableField id="3" name="'Portfolio Weight'" tableColumnId="147"/>
      <queryTableField id="4" name="'Market Value'" tableColumnId="148"/>
      <queryTableField id="5" name="'E[SR] / Total'" tableColumnId="149"/>
      <queryTableField id="6" name="'SR Full / Total'" tableColumnId="150"/>
      <queryTableField id="7" name="'SR 2yr / Total'" tableColumnId="151"/>
      <queryTableField id="8" name=".Beta" tableColumnId="152"/>
      <queryTableField id="9" name=".ARP" tableColumnId="153"/>
      <queryTableField id="10" name=".Alpha" tableColumnId="154"/>
      <queryTableField id="11" name="SR, full" tableColumnId="155"/>
      <queryTableField id="12" name="SR, 2yr" tableColumnId="156"/>
      <queryTableField id="13" name="Total" tableColumnId="157"/>
      <queryTableField id="14" name="Beta" tableColumnId="158"/>
      <queryTableField id="15" name="ARP" tableColumnId="159"/>
      <queryTableField id="16" name="α" tableColumnId="160"/>
      <queryTableField id="17" name="MSCI_W" tableColumnId="161"/>
      <queryTableField id="18" name="US CDX" tableColumnId="162"/>
      <queryTableField id="19" name="MBS" tableColumnId="163"/>
      <queryTableField id="20" name="US 10y" tableColumnId="164"/>
      <queryTableField id="21" name="Value" tableColumnId="165"/>
      <queryTableField id="22" name="Mom" tableColumnId="166"/>
      <queryTableField id="23" name="Quality" tableColumnId="167"/>
      <queryTableField id="24" name="Low β" tableColumnId="168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FUND" tableColumnId="4"/>
      <queryTableField id="2" name="STYLE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8">
    <queryTableFields count="197">
      <queryTableField id="1" name="DT" tableColumnId="198"/>
      <queryTableField id="2" name="12 West" tableColumnId="199"/>
      <queryTableField id="3" name="ADG Systematic Macro Fund Ltd" tableColumnId="200"/>
      <queryTableField id="4" name="AQR Managed Futures Strategy Fund - Class I" tableColumnId="201"/>
      <queryTableField id="5" name="AQR Managed Futures Strategy Fund - Class N" tableColumnId="202"/>
      <queryTableField id="6" name="AQR Style Premia Alternative Fund - Class I" tableColumnId="203"/>
      <queryTableField id="7" name="AQR Style Premia Alternative Fund - Class N" tableColumnId="204"/>
      <queryTableField id="8" name="Alcova" tableColumnId="205"/>
      <queryTableField id="9" name="AlphaQuest Original (AQO) Program" tableColumnId="206"/>
      <queryTableField id="10" name="Alphadyne" tableColumnId="207"/>
      <queryTableField id="11" name="American Beacon AHL Managed Futures Strategy Fund - Class A" tableColumnId="208"/>
      <queryTableField id="12" name="American Beacon AHL Managed Futures Strategy Fund - Class C" tableColumnId="209"/>
      <queryTableField id="13" name="American Beacon AHL Managed Futures Strategy Fund - Class Institutional" tableColumnId="210"/>
      <queryTableField id="14" name="American Beacon AHL Managed Futures Strategy Fund - Class Investor" tableColumnId="211"/>
      <queryTableField id="15" name="American Beacon AHL Managed Futures Strategy Fund - Class Y" tableColumnId="212"/>
      <queryTableField id="16" name="American Steadfast" tableColumnId="213"/>
      <queryTableField id="17" name="Anchorage" tableColumnId="214"/>
      <queryTableField id="18" name="Appaloosa" tableColumnId="215"/>
      <queryTableField id="19" name="Aravt" tableColumnId="216"/>
      <queryTableField id="20" name="Arena Special Opportunities Fund LP" tableColumnId="217"/>
      <queryTableField id="21" name="Armistice" tableColumnId="218"/>
      <queryTableField id="22" name="Athanor" tableColumnId="219"/>
      <queryTableField id="23" name="Autonomy" tableColumnId="220"/>
      <queryTableField id="24" name="BW Pure Alpha 21 Vol" tableColumnId="221"/>
      <queryTableField id="25" name="Bay Pond" tableColumnId="222"/>
      <queryTableField id="26" name="Blue Habour" tableColumnId="223"/>
      <queryTableField id="27" name="Blueshift" tableColumnId="224"/>
      <queryTableField id="28" name="Bridgewater Pure Alpha 12% Volatility Strategy" tableColumnId="225"/>
      <queryTableField id="29" name="Bridgewater Pure Alpha 18% Volatility Strategy" tableColumnId="226"/>
      <queryTableField id="30" name="Broad Reach" tableColumnId="227"/>
      <queryTableField id="31" name="Broad Reach Systematic" tableColumnId="228"/>
      <queryTableField id="32" name="Cadian" tableColumnId="229"/>
      <queryTableField id="33" name="Campbell Managed Futures Program" tableColumnId="230"/>
      <queryTableField id="34" name="Capstone" tableColumnId="231"/>
      <queryTableField id="35" name="Capula Tail Risk Fund - Class C USD" tableColumnId="232"/>
      <queryTableField id="36" name="Carmot" tableColumnId="233"/>
      <queryTableField id="37" name="Coatue" tableColumnId="234"/>
      <queryTableField id="38" name="Convex Asia" tableColumnId="235"/>
      <queryTableField id="39" name="DB Platinum IV Systematic Alpha - Class I1C-U" tableColumnId="236"/>
      <queryTableField id="40" name="DB Platinum IV Systematic Alpha - Class I5C-U" tableColumnId="237"/>
      <queryTableField id="41" name="DB Platinum IV Systematic Alpha - Class R0C-U" tableColumnId="238"/>
      <queryTableField id="42" name="DB Platinum IV Systematic Alpha - Class R1C-U" tableColumnId="239"/>
      <queryTableField id="43" name="DB Platinum IV Systematic Alpha - Class R5C-U" tableColumnId="240"/>
      <queryTableField id="44" name="DB Platinum IV Systematic Alpha - Class R6C-U" tableColumnId="241"/>
      <queryTableField id="45" name="DE Shaw Composite" tableColumnId="242"/>
      <queryTableField id="46" name="DE Shaw Multi-Asset Fund" tableColumnId="243"/>
      <queryTableField id="47" name="DE Shaw Oculus" tableColumnId="244"/>
      <queryTableField id="48" name="DE Shaw Orienteer" tableColumnId="245"/>
      <queryTableField id="49" name="DE Shaw Orienteer HV" tableColumnId="246"/>
      <queryTableField id="50" name="DG Partners Systematic Trading Master Fund" tableColumnId="247"/>
      <queryTableField id="51" name="Darsana" tableColumnId="248"/>
      <queryTableField id="52" name="Discovery" tableColumnId="249"/>
      <queryTableField id="53" name="Duality Fermi Fund" tableColumnId="250"/>
      <queryTableField id="54" name="Eisler" tableColumnId="251"/>
      <queryTableField id="55" name="Emso Saguaro Ltd" tableColumnId="252"/>
      <queryTableField id="56" name="Engineers Gate" tableColumnId="253"/>
      <queryTableField id="57" name="FORT EMN" tableColumnId="254"/>
      <queryTableField id="58" name="FORT Global Contrarian" tableColumnId="255"/>
      <queryTableField id="59" name="FORT Global Diversified" tableColumnId="256"/>
      <queryTableField id="60" name="FORT Global Futures" tableColumnId="257"/>
      <queryTableField id="61" name="FORT Global Futures Program" tableColumnId="258"/>
      <queryTableField id="62" name="FORT Global Trend" tableColumnId="259"/>
      <queryTableField id="63" name="FQ Balanced Risk Commodity Fund" tableColumnId="260"/>
      <queryTableField id="64" name="Falcon Edge" tableColumnId="261"/>
      <queryTableField id="65" name="Florin Court" tableColumnId="262"/>
      <queryTableField id="66" name="GSA Trend Fund Ltd - Class A USD" tableColumnId="263"/>
      <queryTableField id="67" name="Gemsstock Fund" tableColumnId="264"/>
      <queryTableField id="68" name="Governors Lane" tableColumnId="265"/>
      <queryTableField id="69" name="Graham Global Investment Fund - K4D-10V Segregated Portfolio" tableColumnId="266"/>
      <queryTableField id="70" name="Graham Global Investment Fund - K4D-15V Segregated Portfolio" tableColumnId="267"/>
      <queryTableField id="71" name="Graham Tactical Trend Capped Beta (Equities) Series A" tableColumnId="268"/>
      <queryTableField id="72" name="Graham Tactical Trend Strategy Series A" tableColumnId="269"/>
      <queryTableField id="73" name="Graticule Asia Macro Fund Ltd - Class A" tableColumnId="270"/>
      <queryTableField id="74" name="Greenlight" tableColumnId="271"/>
      <queryTableField id="75" name="Greenvale" tableColumnId="272"/>
      <queryTableField id="76" name="Gresham ACAR" tableColumnId="273"/>
      <queryTableField id="77" name="Gresham CMS" tableColumnId="274"/>
      <queryTableField id="78" name="H Partners" tableColumnId="275"/>
      <queryTableField id="79" name="H2O Adagio" tableColumnId="276"/>
      <queryTableField id="80" name="H2O Allegro" tableColumnId="277"/>
      <queryTableField id="81" name="H2O Moderato" tableColumnId="278"/>
      <queryTableField id="82" name="HFRX" tableColumnId="279"/>
      <queryTableField id="83" name="HFRX CTA Macro" tableColumnId="280"/>
      <queryTableField id="84" name="HFRX EMN" tableColumnId="281"/>
      <queryTableField id="85" name="HFRX Equity" tableColumnId="282"/>
      <queryTableField id="86" name="HFRX Event" tableColumnId="283"/>
      <queryTableField id="87" name="Ithan Creek" tableColumnId="284"/>
      <queryTableField id="88" name="JHL" tableColumnId="285"/>
      <queryTableField id="89" name="Janchor" tableColumnId="286"/>
      <queryTableField id="90" name="Kensico" tableColumnId="287"/>
      <queryTableField id="91" name="King Street" tableColumnId="288"/>
      <queryTableField id="92" name="Kirkoswald" tableColumnId="289"/>
      <queryTableField id="93" name="Kylin" tableColumnId="290"/>
      <queryTableField id="94" name="LFIS Vision" tableColumnId="291"/>
      <queryTableField id="95" name="LMR Fund" tableColumnId="292"/>
      <queryTableField id="96" name="Light Street" tableColumnId="293"/>
      <queryTableField id="97" name="Lion Point" tableColumnId="294"/>
      <queryTableField id="98" name="Lone Pine" tableColumnId="295"/>
      <queryTableField id="99" name="Luminus" tableColumnId="296"/>
      <queryTableField id="100" name="Luxor" tableColumnId="297"/>
      <queryTableField id="101" name="MGI Arbea" tableColumnId="298"/>
      <queryTableField id="102" name="MW Eureka Fund" tableColumnId="299"/>
      <queryTableField id="103" name="MW Global Opportunities" tableColumnId="300"/>
      <queryTableField id="104" name="MW TOPS Fund" tableColumnId="301"/>
      <queryTableField id="105" name="MWF Liquid Alpha Plus Fund" tableColumnId="302"/>
      <queryTableField id="106" name="Manikay" tableColumnId="303"/>
      <queryTableField id="107" name="Manikay Merger" tableColumnId="304"/>
      <queryTableField id="108" name="Moab" tableColumnId="305"/>
      <queryTableField id="109" name="Mosaic" tableColumnId="306"/>
      <queryTableField id="110" name="Mudrick" tableColumnId="307"/>
      <queryTableField id="111" name="Myriad" tableColumnId="308"/>
      <queryTableField id="112" name="NWI" tableColumnId="309"/>
      <queryTableField id="113" name="Neo Ivy" tableColumnId="310"/>
      <queryTableField id="114" name="Newbrook" tableColumnId="311"/>
      <queryTableField id="115" name="Nokota" tableColumnId="312"/>
      <queryTableField id="116" name="Nordea 1 - Alpha 10 MA Fund - Class HAC USD" tableColumnId="313"/>
      <queryTableField id="117" name="Nordea 1 - Alpha 10 MA Fund - Class HB USD" tableColumnId="314"/>
      <queryTableField id="118" name="Nordea 1 - Alpha 10 MA Fund - Class HBC USD" tableColumnId="315"/>
      <queryTableField id="119" name="Nordea 1 - Alpha 10 MA Fund - Class HBI USD" tableColumnId="316"/>
      <queryTableField id="120" name="Nordea 1 - Alpha 10 MA Fund - Class HM USD" tableColumnId="317"/>
      <queryTableField id="121" name="Oaktree" tableColumnId="318"/>
      <queryTableField id="122" name="Omni" tableColumnId="319"/>
      <queryTableField id="123" name="PIMCO Absolute Return Strategy IV Fund" tableColumnId="320"/>
      <queryTableField id="124" name="PIMCO Absolute Return Strategy V Fund" tableColumnId="321"/>
      <queryTableField id="125" name="PIMCO Tactical Opportunities Fund" tableColumnId="322"/>
      <queryTableField id="126" name="PING Exceptional Value" tableColumnId="323"/>
      <queryTableField id="127" name="Paloma International Ltd" tableColumnId="324"/>
      <queryTableField id="128" name="Paloma Partners LLC" tableColumnId="325"/>
      <queryTableField id="129" name="Panning" tableColumnId="326"/>
      <queryTableField id="130" name="Parvus" tableColumnId="327"/>
      <queryTableField id="131" name="Passport" tableColumnId="328"/>
      <queryTableField id="132" name="Pelham" tableColumnId="329"/>
      <queryTableField id="133" name="Pentwater" tableColumnId="330"/>
      <queryTableField id="134" name="Pentwater Merger" tableColumnId="331"/>
      <queryTableField id="135" name="Pershing" tableColumnId="332"/>
      <queryTableField id="136" name="Pictet Total Return - Diversified Alpha HI USD" tableColumnId="333"/>
      <queryTableField id="137" name="Pictet Total Return - Diversified Alpha HJ USD" tableColumnId="334"/>
      <queryTableField id="138" name="Pictet Total Return - Diversified Alpha HP USD" tableColumnId="335"/>
      <queryTableField id="139" name="Ping Emerging Markets Macro" tableColumnId="336"/>
      <queryTableField id="140" name="Pura Vida" tableColumnId="337"/>
      <queryTableField id="141" name="Q Funding" tableColumnId="338"/>
      <queryTableField id="142" name="Quantedge Global Fund" tableColumnId="339"/>
      <queryTableField id="143" name="Quest" tableColumnId="340"/>
      <queryTableField id="144" name="RIDA" tableColumnId="341"/>
      <queryTableField id="145" name="RIDGE" tableColumnId="342"/>
      <queryTableField id="146" name="RIEF" tableColumnId="343"/>
      <queryTableField id="147" name="Resonate" tableColumnId="344"/>
      <queryTableField id="148" name="Rock Springs" tableColumnId="345"/>
      <queryTableField id="149" name="Rokos" tableColumnId="346"/>
      <queryTableField id="150" name="Senator" tableColumnId="347"/>
      <queryTableField id="151" name="Sheffield" tableColumnId="348"/>
      <queryTableField id="152" name="Silver Point" tableColumnId="349"/>
      <queryTableField id="153" name="Southpoint" tableColumnId="350"/>
      <queryTableField id="154" name="Spinnaker" tableColumnId="351"/>
      <queryTableField id="155" name="Squarepoint Core Master Fund" tableColumnId="352"/>
      <queryTableField id="156" name="Squarepoint Focus International Fund Limited - HYPOTHETICAL" tableColumnId="353"/>
      <queryTableField id="157" name="Starboard" tableColumnId="354"/>
      <queryTableField id="158" name="Statar" tableColumnId="355"/>
      <queryTableField id="159" name="Systematic Trading Master Fund" tableColumnId="356"/>
      <queryTableField id="160" name="Systematica ARP" tableColumnId="357"/>
      <queryTableField id="161" name="Systematica Alternative Markets" tableColumnId="358"/>
      <queryTableField id="162" name="Systematica Alternative Risk Premia Fund Ltd - Class Q USD" tableColumnId="359"/>
      <queryTableField id="163" name="Systematica BlueMatrix" tableColumnId="360"/>
      <queryTableField id="164" name="Systematica BlueTrend" tableColumnId="361"/>
      <queryTableField id="165" name="Systematica Macro RV" tableColumnId="362"/>
      <queryTableField id="166" name="Systematica STF" tableColumnId="363"/>
      <queryTableField id="167" name="Systematica Synergy" tableColumnId="364"/>
      <queryTableField id="168" name="TBC" tableColumnId="365"/>
      <queryTableField id="169" name="TCI" tableColumnId="366"/>
      <queryTableField id="170" name="TSE" tableColumnId="367"/>
      <queryTableField id="171" name="Tamarack" tableColumnId="368"/>
      <queryTableField id="172" name="Tekmerion" tableColumnId="369"/>
      <queryTableField id="173" name="Think" tableColumnId="370"/>
      <queryTableField id="174" name="Tiger Global" tableColumnId="371"/>
      <queryTableField id="175" name="Trinnacle" tableColumnId="372"/>
      <queryTableField id="176" name="Two Creeks" tableColumnId="373"/>
      <queryTableField id="177" name="Two Sigma ARM Enhanced" tableColumnId="374"/>
      <queryTableField id="178" name="Two Sigma Absolute" tableColumnId="375"/>
      <queryTableField id="179" name="Two Sigma RP" tableColumnId="376"/>
      <queryTableField id="180" name="Two Sigma RP Enhanced" tableColumnId="377"/>
      <queryTableField id="181" name="Two Sigma Spectrum" tableColumnId="378"/>
      <queryTableField id="182" name="Two Sigma TSAR Enhanced" tableColumnId="379"/>
      <queryTableField id="183" name="Tybourne" tableColumnId="380"/>
      <queryTableField id="184" name="Valueact" tableColumnId="381"/>
      <queryTableField id="185" name="Viking" tableColumnId="382"/>
      <queryTableField id="186" name="Voleon Inst" tableColumnId="383"/>
      <queryTableField id="187" name="Voleon Investors" tableColumnId="384"/>
      <queryTableField id="188" name="Voloridge VF" tableColumnId="385"/>
      <queryTableField id="189" name="Voloridge VTAF" tableColumnId="386"/>
      <queryTableField id="190" name="Whale Rock" tableColumnId="387"/>
      <queryTableField id="191" name="Winton Diversified" tableColumnId="388"/>
      <queryTableField id="192" name="aigHFbkcst" tableColumnId="389"/>
      <queryTableField id="193" name="aigHFhist" tableColumnId="390"/>
      <queryTableField id="194" name="evntDrHFbkcst" tableColumnId="391"/>
      <queryTableField id="195" name="gmcroHFbkcst" tableColumnId="392"/>
      <queryTableField id="196" name="lseqHFbkcst" tableColumnId="393"/>
      <queryTableField id="197" name="opportunHFbkcst" tableColumnId="394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RUN_ID" tableColumnId="34"/>
      <queryTableField id="2" name="PERIOD_END_DT" tableColumnId="35"/>
      <queryTableField id="3" name="RUN_DT" tableColumnId="36"/>
      <queryTableField id="4" name="INPUT_TYPE_CD" tableColumnId="37"/>
      <queryTableField id="5" name="IS_FOR_RELEASE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4" name="HFPerfPivot" displayName="HFPerfPivot" ref="A2:X186" tableType="queryTable" totalsRowShown="0" headerRowDxfId="235" dataDxfId="234">
  <autoFilter ref="A2:X186"/>
  <tableColumns count="24">
    <tableColumn id="145" uniqueName="145" name="FUND" queryTableFieldId="1" dataDxfId="224"/>
    <tableColumn id="146" uniqueName="146" name="STYLE" queryTableFieldId="2" dataDxfId="223"/>
    <tableColumn id="147" uniqueName="147" name="'Portfolio Weight'" queryTableFieldId="3" dataDxfId="222" dataCellStyle="Percent"/>
    <tableColumn id="148" uniqueName="148" name="'Market Value'" queryTableFieldId="4" dataDxfId="221" dataCellStyle="Comma"/>
    <tableColumn id="149" uniqueName="149" name="'E[SR] / Total'" queryTableFieldId="5" dataDxfId="220"/>
    <tableColumn id="150" uniqueName="150" name="'SR Full / Total'" queryTableFieldId="6" dataDxfId="219"/>
    <tableColumn id="151" uniqueName="151" name="'SR 2yr / Total'" queryTableFieldId="7" dataDxfId="218"/>
    <tableColumn id="152" uniqueName="152" name=".Beta" queryTableFieldId="8" dataDxfId="217"/>
    <tableColumn id="153" uniqueName="153" name=".ARP" queryTableFieldId="9" dataDxfId="216"/>
    <tableColumn id="154" uniqueName="154" name=".Alpha" queryTableFieldId="10" dataDxfId="215"/>
    <tableColumn id="155" uniqueName="155" name="SR, full" queryTableFieldId="11" dataDxfId="214"/>
    <tableColumn id="156" uniqueName="156" name="SR, 2yr" queryTableFieldId="12" dataDxfId="213"/>
    <tableColumn id="157" uniqueName="157" name="Total" queryTableFieldId="13" dataDxfId="212"/>
    <tableColumn id="158" uniqueName="158" name="Beta" queryTableFieldId="14" dataDxfId="211"/>
    <tableColumn id="159" uniqueName="159" name="ARP" queryTableFieldId="15" dataDxfId="210"/>
    <tableColumn id="160" uniqueName="160" name="α" queryTableFieldId="16" dataDxfId="209"/>
    <tableColumn id="161" uniqueName="161" name="MSCI_W" queryTableFieldId="17" dataDxfId="208"/>
    <tableColumn id="162" uniqueName="162" name="US CDX" queryTableFieldId="18" dataDxfId="207"/>
    <tableColumn id="163" uniqueName="163" name="MBS" queryTableFieldId="19" dataDxfId="206"/>
    <tableColumn id="164" uniqueName="164" name="US 10y" queryTableFieldId="20" dataDxfId="205"/>
    <tableColumn id="165" uniqueName="165" name="Value" queryTableFieldId="21" dataDxfId="204"/>
    <tableColumn id="166" uniqueName="166" name="Mom" queryTableFieldId="22" dataDxfId="203"/>
    <tableColumn id="167" uniqueName="167" name="Quality" queryTableFieldId="23" dataDxfId="202"/>
    <tableColumn id="168" uniqueName="168" name="Low β" queryTableFieldId="24" dataDxfId="20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5" name="HFSkip" displayName="HFSkip" ref="A1:B7" tableType="queryTable" totalsRowShown="0" headerRowDxfId="198" dataDxfId="197">
  <autoFilter ref="A1:B7"/>
  <tableColumns count="2">
    <tableColumn id="4" uniqueName="4" name="FUND" queryTableFieldId="1" dataDxfId="200"/>
    <tableColumn id="5" uniqueName="5" name="STYLE" queryTableFieldId="2" dataDxfId="199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1" name="AlphaQryPivot" displayName="AlphaQryPivot" ref="A4:GO86" tableType="queryTable" totalsRowShown="0" headerRowDxfId="233" dataDxfId="232">
  <autoFilter ref="A4:GO86"/>
  <tableColumns count="197">
    <tableColumn id="198" uniqueName="198" name="DT" queryTableFieldId="1" dataDxfId="196"/>
    <tableColumn id="199" uniqueName="199" name="12 West" queryTableFieldId="2" dataDxfId="195"/>
    <tableColumn id="200" uniqueName="200" name="ADG Systematic Macro Fund Ltd" queryTableFieldId="3" dataDxfId="194"/>
    <tableColumn id="201" uniqueName="201" name="AQR Managed Futures Strategy Fund - Class I" queryTableFieldId="4" dataDxfId="193"/>
    <tableColumn id="202" uniqueName="202" name="AQR Managed Futures Strategy Fund - Class N" queryTableFieldId="5" dataDxfId="192"/>
    <tableColumn id="203" uniqueName="203" name="AQR Style Premia Alternative Fund - Class I" queryTableFieldId="6" dataDxfId="191"/>
    <tableColumn id="204" uniqueName="204" name="AQR Style Premia Alternative Fund - Class N" queryTableFieldId="7" dataDxfId="190"/>
    <tableColumn id="205" uniqueName="205" name="Alcova" queryTableFieldId="8" dataDxfId="189"/>
    <tableColumn id="206" uniqueName="206" name="AlphaQuest Original (AQO) Program" queryTableFieldId="9" dataDxfId="188"/>
    <tableColumn id="207" uniqueName="207" name="Alphadyne" queryTableFieldId="10" dataDxfId="187"/>
    <tableColumn id="208" uniqueName="208" name="American Beacon AHL Managed Futures Strategy Fund - Class A" queryTableFieldId="11" dataDxfId="186"/>
    <tableColumn id="209" uniqueName="209" name="American Beacon AHL Managed Futures Strategy Fund - Class C" queryTableFieldId="12" dataDxfId="185"/>
    <tableColumn id="210" uniqueName="210" name="American Beacon AHL Managed Futures Strategy Fund - Class Institutional" queryTableFieldId="13" dataDxfId="184"/>
    <tableColumn id="211" uniqueName="211" name="American Beacon AHL Managed Futures Strategy Fund - Class Investor" queryTableFieldId="14" dataDxfId="183"/>
    <tableColumn id="212" uniqueName="212" name="American Beacon AHL Managed Futures Strategy Fund - Class Y" queryTableFieldId="15" dataDxfId="182"/>
    <tableColumn id="213" uniqueName="213" name="American Steadfast" queryTableFieldId="16" dataDxfId="181"/>
    <tableColumn id="214" uniqueName="214" name="Anchorage" queryTableFieldId="17" dataDxfId="180"/>
    <tableColumn id="215" uniqueName="215" name="Appaloosa" queryTableFieldId="18" dataDxfId="179"/>
    <tableColumn id="216" uniqueName="216" name="Aravt" queryTableFieldId="19" dataDxfId="178"/>
    <tableColumn id="217" uniqueName="217" name="Arena Special Opportunities Fund LP" queryTableFieldId="20" dataDxfId="177"/>
    <tableColumn id="218" uniqueName="218" name="Armistice" queryTableFieldId="21" dataDxfId="176"/>
    <tableColumn id="219" uniqueName="219" name="Athanor" queryTableFieldId="22" dataDxfId="175"/>
    <tableColumn id="220" uniqueName="220" name="Autonomy" queryTableFieldId="23" dataDxfId="174"/>
    <tableColumn id="221" uniqueName="221" name="BW Pure Alpha 21 Vol" queryTableFieldId="24" dataDxfId="173"/>
    <tableColumn id="222" uniqueName="222" name="Bay Pond" queryTableFieldId="25" dataDxfId="172"/>
    <tableColumn id="223" uniqueName="223" name="Blue Habour" queryTableFieldId="26" dataDxfId="171"/>
    <tableColumn id="224" uniqueName="224" name="Blueshift" queryTableFieldId="27" dataDxfId="170"/>
    <tableColumn id="225" uniqueName="225" name="Bridgewater Pure Alpha 12% Volatility Strategy" queryTableFieldId="28" dataDxfId="169"/>
    <tableColumn id="226" uniqueName="226" name="Bridgewater Pure Alpha 18% Volatility Strategy" queryTableFieldId="29" dataDxfId="168"/>
    <tableColumn id="227" uniqueName="227" name="Broad Reach" queryTableFieldId="30" dataDxfId="167"/>
    <tableColumn id="228" uniqueName="228" name="Broad Reach Systematic" queryTableFieldId="31" dataDxfId="166"/>
    <tableColumn id="229" uniqueName="229" name="Cadian" queryTableFieldId="32" dataDxfId="165"/>
    <tableColumn id="230" uniqueName="230" name="Campbell Managed Futures Program" queryTableFieldId="33" dataDxfId="164"/>
    <tableColumn id="231" uniqueName="231" name="Capstone" queryTableFieldId="34" dataDxfId="163"/>
    <tableColumn id="232" uniqueName="232" name="Capula Tail Risk Fund - Class C USD" queryTableFieldId="35" dataDxfId="162"/>
    <tableColumn id="233" uniqueName="233" name="Carmot" queryTableFieldId="36" dataDxfId="161"/>
    <tableColumn id="234" uniqueName="234" name="Coatue" queryTableFieldId="37" dataDxfId="160"/>
    <tableColumn id="235" uniqueName="235" name="Convex Asia" queryTableFieldId="38" dataDxfId="159"/>
    <tableColumn id="236" uniqueName="236" name="DB Platinum IV Systematic Alpha - Class I1C-U" queryTableFieldId="39" dataDxfId="158"/>
    <tableColumn id="237" uniqueName="237" name="DB Platinum IV Systematic Alpha - Class I5C-U" queryTableFieldId="40" dataDxfId="157"/>
    <tableColumn id="238" uniqueName="238" name="DB Platinum IV Systematic Alpha - Class R0C-U" queryTableFieldId="41" dataDxfId="156"/>
    <tableColumn id="239" uniqueName="239" name="DB Platinum IV Systematic Alpha - Class R1C-U" queryTableFieldId="42" dataDxfId="155"/>
    <tableColumn id="240" uniqueName="240" name="DB Platinum IV Systematic Alpha - Class R5C-U" queryTableFieldId="43" dataDxfId="154"/>
    <tableColumn id="241" uniqueName="241" name="DB Platinum IV Systematic Alpha - Class R6C-U" queryTableFieldId="44" dataDxfId="153"/>
    <tableColumn id="242" uniqueName="242" name="DE Shaw Composite" queryTableFieldId="45" dataDxfId="152"/>
    <tableColumn id="243" uniqueName="243" name="DE Shaw Multi-Asset Fund" queryTableFieldId="46" dataDxfId="151"/>
    <tableColumn id="244" uniqueName="244" name="DE Shaw Oculus" queryTableFieldId="47" dataDxfId="150"/>
    <tableColumn id="245" uniqueName="245" name="DE Shaw Orienteer" queryTableFieldId="48" dataDxfId="149"/>
    <tableColumn id="246" uniqueName="246" name="DE Shaw Orienteer HV" queryTableFieldId="49" dataDxfId="148"/>
    <tableColumn id="247" uniqueName="247" name="DG Partners Systematic Trading Master Fund" queryTableFieldId="50" dataDxfId="147"/>
    <tableColumn id="248" uniqueName="248" name="Darsana" queryTableFieldId="51" dataDxfId="146"/>
    <tableColumn id="249" uniqueName="249" name="Discovery" queryTableFieldId="52" dataDxfId="145"/>
    <tableColumn id="250" uniqueName="250" name="Duality Fermi Fund" queryTableFieldId="53" dataDxfId="144"/>
    <tableColumn id="251" uniqueName="251" name="Eisler" queryTableFieldId="54" dataDxfId="143"/>
    <tableColumn id="252" uniqueName="252" name="Emso Saguaro Ltd" queryTableFieldId="55" dataDxfId="142"/>
    <tableColumn id="253" uniqueName="253" name="Engineers Gate" queryTableFieldId="56" dataDxfId="141"/>
    <tableColumn id="254" uniqueName="254" name="FORT EMN" queryTableFieldId="57" dataDxfId="140"/>
    <tableColumn id="255" uniqueName="255" name="FORT Global Contrarian" queryTableFieldId="58" dataDxfId="139"/>
    <tableColumn id="256" uniqueName="256" name="FORT Global Diversified" queryTableFieldId="59" dataDxfId="138"/>
    <tableColumn id="257" uniqueName="257" name="FORT Global Futures" queryTableFieldId="60" dataDxfId="137"/>
    <tableColumn id="258" uniqueName="258" name="FORT Global Futures Program" queryTableFieldId="61" dataDxfId="136"/>
    <tableColumn id="259" uniqueName="259" name="FORT Global Trend" queryTableFieldId="62" dataDxfId="135"/>
    <tableColumn id="260" uniqueName="260" name="FQ Balanced Risk Commodity Fund" queryTableFieldId="63" dataDxfId="134"/>
    <tableColumn id="261" uniqueName="261" name="Falcon Edge" queryTableFieldId="64" dataDxfId="133"/>
    <tableColumn id="262" uniqueName="262" name="Florin Court" queryTableFieldId="65" dataDxfId="132"/>
    <tableColumn id="263" uniqueName="263" name="GSA Trend Fund Ltd - Class A USD" queryTableFieldId="66" dataDxfId="131"/>
    <tableColumn id="264" uniqueName="264" name="Gemsstock Fund" queryTableFieldId="67" dataDxfId="130"/>
    <tableColumn id="265" uniqueName="265" name="Governors Lane" queryTableFieldId="68" dataDxfId="129"/>
    <tableColumn id="266" uniqueName="266" name="Graham Global Investment Fund - K4D-10V Segregated Portfolio" queryTableFieldId="69" dataDxfId="128"/>
    <tableColumn id="267" uniqueName="267" name="Graham Global Investment Fund - K4D-15V Segregated Portfolio" queryTableFieldId="70" dataDxfId="127"/>
    <tableColumn id="268" uniqueName="268" name="Graham Tactical Trend Capped Beta (Equities) Series A" queryTableFieldId="71" dataDxfId="126"/>
    <tableColumn id="269" uniqueName="269" name="Graham Tactical Trend Strategy Series A" queryTableFieldId="72" dataDxfId="125"/>
    <tableColumn id="270" uniqueName="270" name="Graticule Asia Macro Fund Ltd - Class A" queryTableFieldId="73" dataDxfId="124"/>
    <tableColumn id="271" uniqueName="271" name="Greenlight" queryTableFieldId="74" dataDxfId="123"/>
    <tableColumn id="272" uniqueName="272" name="Greenvale" queryTableFieldId="75" dataDxfId="122"/>
    <tableColumn id="273" uniqueName="273" name="Gresham ACAR" queryTableFieldId="76" dataDxfId="121"/>
    <tableColumn id="274" uniqueName="274" name="Gresham CMS" queryTableFieldId="77" dataDxfId="120"/>
    <tableColumn id="275" uniqueName="275" name="H Partners" queryTableFieldId="78" dataDxfId="119"/>
    <tableColumn id="276" uniqueName="276" name="H2O Adagio" queryTableFieldId="79" dataDxfId="118"/>
    <tableColumn id="277" uniqueName="277" name="H2O Allegro" queryTableFieldId="80" dataDxfId="117"/>
    <tableColumn id="278" uniqueName="278" name="H2O Moderato" queryTableFieldId="81" dataDxfId="116"/>
    <tableColumn id="279" uniqueName="279" name="HFRX" queryTableFieldId="82" dataDxfId="115"/>
    <tableColumn id="280" uniqueName="280" name="HFRX CTA Macro" queryTableFieldId="83" dataDxfId="114"/>
    <tableColumn id="281" uniqueName="281" name="HFRX EMN" queryTableFieldId="84" dataDxfId="113"/>
    <tableColumn id="282" uniqueName="282" name="HFRX Equity" queryTableFieldId="85" dataDxfId="112"/>
    <tableColumn id="283" uniqueName="283" name="HFRX Event" queryTableFieldId="86" dataDxfId="111"/>
    <tableColumn id="284" uniqueName="284" name="Ithan Creek" queryTableFieldId="87" dataDxfId="110"/>
    <tableColumn id="285" uniqueName="285" name="JHL" queryTableFieldId="88" dataDxfId="109"/>
    <tableColumn id="286" uniqueName="286" name="Janchor" queryTableFieldId="89" dataDxfId="108"/>
    <tableColumn id="287" uniqueName="287" name="Kensico" queryTableFieldId="90" dataDxfId="107"/>
    <tableColumn id="288" uniqueName="288" name="King Street" queryTableFieldId="91" dataDxfId="106"/>
    <tableColumn id="289" uniqueName="289" name="Kirkoswald" queryTableFieldId="92" dataDxfId="105"/>
    <tableColumn id="290" uniqueName="290" name="Kylin" queryTableFieldId="93" dataDxfId="104"/>
    <tableColumn id="291" uniqueName="291" name="LFIS Vision" queryTableFieldId="94" dataDxfId="103"/>
    <tableColumn id="292" uniqueName="292" name="LMR Fund" queryTableFieldId="95" dataDxfId="102"/>
    <tableColumn id="293" uniqueName="293" name="Light Street" queryTableFieldId="96" dataDxfId="101"/>
    <tableColumn id="294" uniqueName="294" name="Lion Point" queryTableFieldId="97" dataDxfId="100"/>
    <tableColumn id="295" uniqueName="295" name="Lone Pine" queryTableFieldId="98" dataDxfId="99"/>
    <tableColumn id="296" uniqueName="296" name="Luminus" queryTableFieldId="99" dataDxfId="98"/>
    <tableColumn id="297" uniqueName="297" name="Luxor" queryTableFieldId="100" dataDxfId="97"/>
    <tableColumn id="298" uniqueName="298" name="MGI Arbea" queryTableFieldId="101" dataDxfId="96"/>
    <tableColumn id="299" uniqueName="299" name="MW Eureka Fund" queryTableFieldId="102" dataDxfId="95"/>
    <tableColumn id="300" uniqueName="300" name="MW Global Opportunities" queryTableFieldId="103" dataDxfId="94"/>
    <tableColumn id="301" uniqueName="301" name="MW TOPS Fund" queryTableFieldId="104" dataDxfId="93"/>
    <tableColumn id="302" uniqueName="302" name="MWF Liquid Alpha Plus Fund" queryTableFieldId="105" dataDxfId="92"/>
    <tableColumn id="303" uniqueName="303" name="Manikay" queryTableFieldId="106" dataDxfId="91"/>
    <tableColumn id="304" uniqueName="304" name="Manikay Merger" queryTableFieldId="107" dataDxfId="90"/>
    <tableColumn id="305" uniqueName="305" name="Moab" queryTableFieldId="108" dataDxfId="89"/>
    <tableColumn id="306" uniqueName="306" name="Mosaic" queryTableFieldId="109" dataDxfId="88"/>
    <tableColumn id="307" uniqueName="307" name="Mudrick" queryTableFieldId="110" dataDxfId="87"/>
    <tableColumn id="308" uniqueName="308" name="Myriad" queryTableFieldId="111" dataDxfId="86"/>
    <tableColumn id="309" uniqueName="309" name="NWI" queryTableFieldId="112" dataDxfId="85"/>
    <tableColumn id="310" uniqueName="310" name="Neo Ivy" queryTableFieldId="113" dataDxfId="84"/>
    <tableColumn id="311" uniqueName="311" name="Newbrook" queryTableFieldId="114" dataDxfId="83"/>
    <tableColumn id="312" uniqueName="312" name="Nokota" queryTableFieldId="115" dataDxfId="82"/>
    <tableColumn id="313" uniqueName="313" name="Nordea 1 - Alpha 10 MA Fund - Class HAC USD" queryTableFieldId="116" dataDxfId="81"/>
    <tableColumn id="314" uniqueName="314" name="Nordea 1 - Alpha 10 MA Fund - Class HB USD" queryTableFieldId="117" dataDxfId="80"/>
    <tableColumn id="315" uniqueName="315" name="Nordea 1 - Alpha 10 MA Fund - Class HBC USD" queryTableFieldId="118" dataDxfId="79"/>
    <tableColumn id="316" uniqueName="316" name="Nordea 1 - Alpha 10 MA Fund - Class HBI USD" queryTableFieldId="119" dataDxfId="78"/>
    <tableColumn id="317" uniqueName="317" name="Nordea 1 - Alpha 10 MA Fund - Class HM USD" queryTableFieldId="120" dataDxfId="77"/>
    <tableColumn id="318" uniqueName="318" name="Oaktree" queryTableFieldId="121" dataDxfId="76"/>
    <tableColumn id="319" uniqueName="319" name="Omni" queryTableFieldId="122" dataDxfId="75"/>
    <tableColumn id="320" uniqueName="320" name="PIMCO Absolute Return Strategy IV Fund" queryTableFieldId="123" dataDxfId="74"/>
    <tableColumn id="321" uniqueName="321" name="PIMCO Absolute Return Strategy V Fund" queryTableFieldId="124" dataDxfId="73"/>
    <tableColumn id="322" uniqueName="322" name="PIMCO Tactical Opportunities Fund" queryTableFieldId="125" dataDxfId="72"/>
    <tableColumn id="323" uniqueName="323" name="PING Exceptional Value" queryTableFieldId="126" dataDxfId="71"/>
    <tableColumn id="324" uniqueName="324" name="Paloma International Ltd" queryTableFieldId="127" dataDxfId="70"/>
    <tableColumn id="325" uniqueName="325" name="Paloma Partners LLC" queryTableFieldId="128" dataDxfId="69"/>
    <tableColumn id="326" uniqueName="326" name="Panning" queryTableFieldId="129" dataDxfId="68"/>
    <tableColumn id="327" uniqueName="327" name="Parvus" queryTableFieldId="130" dataDxfId="67"/>
    <tableColumn id="328" uniqueName="328" name="Passport" queryTableFieldId="131" dataDxfId="66"/>
    <tableColumn id="329" uniqueName="329" name="Pelham" queryTableFieldId="132" dataDxfId="65"/>
    <tableColumn id="330" uniqueName="330" name="Pentwater" queryTableFieldId="133" dataDxfId="64"/>
    <tableColumn id="331" uniqueName="331" name="Pentwater Merger" queryTableFieldId="134" dataDxfId="63"/>
    <tableColumn id="332" uniqueName="332" name="Pershing" queryTableFieldId="135" dataDxfId="62"/>
    <tableColumn id="333" uniqueName="333" name="Pictet Total Return - Diversified Alpha HI USD" queryTableFieldId="136" dataDxfId="61"/>
    <tableColumn id="334" uniqueName="334" name="Pictet Total Return - Diversified Alpha HJ USD" queryTableFieldId="137" dataDxfId="60"/>
    <tableColumn id="335" uniqueName="335" name="Pictet Total Return - Diversified Alpha HP USD" queryTableFieldId="138" dataDxfId="59"/>
    <tableColumn id="336" uniqueName="336" name="Ping Emerging Markets Macro" queryTableFieldId="139" dataDxfId="58"/>
    <tableColumn id="337" uniqueName="337" name="Pura Vida" queryTableFieldId="140" dataDxfId="57"/>
    <tableColumn id="338" uniqueName="338" name="Q Funding" queryTableFieldId="141" dataDxfId="56"/>
    <tableColumn id="339" uniqueName="339" name="Quantedge Global Fund" queryTableFieldId="142" dataDxfId="55"/>
    <tableColumn id="340" uniqueName="340" name="Quest" queryTableFieldId="143" dataDxfId="54"/>
    <tableColumn id="341" uniqueName="341" name="RIDA" queryTableFieldId="144" dataDxfId="53"/>
    <tableColumn id="342" uniqueName="342" name="RIDGE" queryTableFieldId="145" dataDxfId="52"/>
    <tableColumn id="343" uniqueName="343" name="RIEF" queryTableFieldId="146" dataDxfId="51"/>
    <tableColumn id="344" uniqueName="344" name="Resonate" queryTableFieldId="147" dataDxfId="50"/>
    <tableColumn id="345" uniqueName="345" name="Rock Springs" queryTableFieldId="148" dataDxfId="49"/>
    <tableColumn id="346" uniqueName="346" name="Rokos" queryTableFieldId="149" dataDxfId="48"/>
    <tableColumn id="347" uniqueName="347" name="Senator" queryTableFieldId="150" dataDxfId="47"/>
    <tableColumn id="348" uniqueName="348" name="Sheffield" queryTableFieldId="151" dataDxfId="46"/>
    <tableColumn id="349" uniqueName="349" name="Silver Point" queryTableFieldId="152" dataDxfId="45"/>
    <tableColumn id="350" uniqueName="350" name="Southpoint" queryTableFieldId="153" dataDxfId="44"/>
    <tableColumn id="351" uniqueName="351" name="Spinnaker" queryTableFieldId="154" dataDxfId="43"/>
    <tableColumn id="352" uniqueName="352" name="Squarepoint Core Master Fund" queryTableFieldId="155" dataDxfId="42"/>
    <tableColumn id="353" uniqueName="353" name="Squarepoint Focus International Fund Limited - HYPOTHETICAL" queryTableFieldId="156" dataDxfId="41"/>
    <tableColumn id="354" uniqueName="354" name="Starboard" queryTableFieldId="157" dataDxfId="40"/>
    <tableColumn id="355" uniqueName="355" name="Statar" queryTableFieldId="158" dataDxfId="39"/>
    <tableColumn id="356" uniqueName="356" name="Systematic Trading Master Fund" queryTableFieldId="159" dataDxfId="38"/>
    <tableColumn id="357" uniqueName="357" name="Systematica ARP" queryTableFieldId="160" dataDxfId="37"/>
    <tableColumn id="358" uniqueName="358" name="Systematica Alternative Markets" queryTableFieldId="161" dataDxfId="36"/>
    <tableColumn id="359" uniqueName="359" name="Systematica Alternative Risk Premia Fund Ltd - Class Q USD" queryTableFieldId="162" dataDxfId="35"/>
    <tableColumn id="360" uniqueName="360" name="Systematica BlueMatrix" queryTableFieldId="163" dataDxfId="34"/>
    <tableColumn id="361" uniqueName="361" name="Systematica BlueTrend" queryTableFieldId="164" dataDxfId="33"/>
    <tableColumn id="362" uniqueName="362" name="Systematica Macro RV" queryTableFieldId="165" dataDxfId="32"/>
    <tableColumn id="363" uniqueName="363" name="Systematica STF" queryTableFieldId="166" dataDxfId="31"/>
    <tableColumn id="364" uniqueName="364" name="Systematica Synergy" queryTableFieldId="167" dataDxfId="30"/>
    <tableColumn id="365" uniqueName="365" name="TBC" queryTableFieldId="168" dataDxfId="29"/>
    <tableColumn id="366" uniqueName="366" name="TCI" queryTableFieldId="169" dataDxfId="28"/>
    <tableColumn id="367" uniqueName="367" name="TSE" queryTableFieldId="170" dataDxfId="27"/>
    <tableColumn id="368" uniqueName="368" name="Tamarack" queryTableFieldId="171" dataDxfId="26"/>
    <tableColumn id="369" uniqueName="369" name="Tekmerion" queryTableFieldId="172" dataDxfId="25"/>
    <tableColumn id="370" uniqueName="370" name="Think" queryTableFieldId="173" dataDxfId="24"/>
    <tableColumn id="371" uniqueName="371" name="Tiger Global" queryTableFieldId="174" dataDxfId="23"/>
    <tableColumn id="372" uniqueName="372" name="Trinnacle" queryTableFieldId="175" dataDxfId="22"/>
    <tableColumn id="373" uniqueName="373" name="Two Creeks" queryTableFieldId="176" dataDxfId="21"/>
    <tableColumn id="374" uniqueName="374" name="Two Sigma ARM Enhanced" queryTableFieldId="177" dataDxfId="20"/>
    <tableColumn id="375" uniqueName="375" name="Two Sigma Absolute" queryTableFieldId="178" dataDxfId="19"/>
    <tableColumn id="376" uniqueName="376" name="Two Sigma RP" queryTableFieldId="179" dataDxfId="18"/>
    <tableColumn id="377" uniqueName="377" name="Two Sigma RP Enhanced" queryTableFieldId="180" dataDxfId="17"/>
    <tableColumn id="378" uniqueName="378" name="Two Sigma Spectrum" queryTableFieldId="181" dataDxfId="16"/>
    <tableColumn id="379" uniqueName="379" name="Two Sigma TSAR Enhanced" queryTableFieldId="182" dataDxfId="15"/>
    <tableColumn id="380" uniqueName="380" name="Tybourne" queryTableFieldId="183" dataDxfId="14"/>
    <tableColumn id="381" uniqueName="381" name="Valueact" queryTableFieldId="184" dataDxfId="13"/>
    <tableColumn id="382" uniqueName="382" name="Viking" queryTableFieldId="185" dataDxfId="12"/>
    <tableColumn id="383" uniqueName="383" name="Voleon Inst" queryTableFieldId="186" dataDxfId="11"/>
    <tableColumn id="384" uniqueName="384" name="Voleon Investors" queryTableFieldId="187" dataDxfId="10"/>
    <tableColumn id="385" uniqueName="385" name="Voloridge VF" queryTableFieldId="188" dataDxfId="9"/>
    <tableColumn id="386" uniqueName="386" name="Voloridge VTAF" queryTableFieldId="189" dataDxfId="8"/>
    <tableColumn id="387" uniqueName="387" name="Whale Rock" queryTableFieldId="190" dataDxfId="7"/>
    <tableColumn id="388" uniqueName="388" name="Winton Diversified" queryTableFieldId="191" dataDxfId="6"/>
    <tableColumn id="389" uniqueName="389" name="aigHFbkcst" queryTableFieldId="192" dataDxfId="5"/>
    <tableColumn id="390" uniqueName="390" name="aigHFhist" queryTableFieldId="193" dataDxfId="4"/>
    <tableColumn id="391" uniqueName="391" name="evntDrHFbkcst" queryTableFieldId="194" dataDxfId="3"/>
    <tableColumn id="392" uniqueName="392" name="gmcroHFbkcst" queryTableFieldId="195" dataDxfId="2"/>
    <tableColumn id="393" uniqueName="393" name="lseqHFbkcst" queryTableFieldId="196" dataDxfId="1"/>
    <tableColumn id="394" uniqueName="394" name="opportunHFbkcst" queryTableFieldId="197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3" name="Last_Runs" displayName="Last_Runs" ref="A4:E14" tableType="queryTable" totalsRowShown="0" headerRowDxfId="231" dataDxfId="230">
  <autoFilter ref="A4:E14"/>
  <tableColumns count="5">
    <tableColumn id="34" uniqueName="34" name="RUN_ID" queryTableFieldId="1" dataDxfId="229"/>
    <tableColumn id="35" uniqueName="35" name="PERIOD_END_DT" queryTableFieldId="2" dataDxfId="228"/>
    <tableColumn id="36" uniqueName="36" name="RUN_DT" queryTableFieldId="3" dataDxfId="227"/>
    <tableColumn id="37" uniqueName="37" name="INPUT_TYPE_CD" queryTableFieldId="4" dataDxfId="226"/>
    <tableColumn id="38" uniqueName="38" name="IS_FOR_RELEASE" queryTableFieldId="5" dataDxfId="22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27"/>
  <sheetViews>
    <sheetView zoomScale="70" zoomScaleNormal="70" workbookViewId="0">
      <pane xSplit="5" ySplit="4" topLeftCell="F5" activePane="bottomRight" state="frozenSplit"/>
      <selection pane="topRight" activeCell="M1" sqref="M1"/>
      <selection pane="bottomLeft" activeCell="A17" sqref="A17"/>
      <selection pane="bottomRight" activeCell="B5" sqref="B5"/>
    </sheetView>
  </sheetViews>
  <sheetFormatPr defaultRowHeight="15" x14ac:dyDescent="0.25"/>
  <cols>
    <col min="1" max="1" width="3" customWidth="1"/>
    <col min="2" max="2" width="27.42578125" customWidth="1"/>
    <col min="3" max="3" width="12.85546875" customWidth="1"/>
    <col min="4" max="4" width="7.7109375" customWidth="1"/>
    <col min="5" max="5" width="15" style="107" customWidth="1"/>
    <col min="9" max="9" width="9.5703125" customWidth="1"/>
    <col min="14" max="14" width="10.140625" customWidth="1"/>
    <col min="16" max="17" width="10.28515625" customWidth="1"/>
    <col min="26" max="26" width="7.42578125" customWidth="1"/>
    <col min="27" max="27" width="10.140625" customWidth="1"/>
    <col min="28" max="28" width="5.28515625" style="35" bestFit="1" customWidth="1"/>
    <col min="29" max="30" width="7.85546875" customWidth="1"/>
    <col min="31" max="31" width="8.7109375" style="36" customWidth="1"/>
    <col min="32" max="32" width="9.140625" style="2"/>
    <col min="33" max="33" width="3.28515625" style="2" customWidth="1"/>
    <col min="34" max="34" width="35.7109375" customWidth="1"/>
  </cols>
  <sheetData>
    <row r="1" spans="1:34" ht="15.75" thickBot="1" x14ac:dyDescent="0.3">
      <c r="A1" s="2"/>
      <c r="B1" s="2"/>
      <c r="C1" s="2"/>
      <c r="D1" s="2"/>
      <c r="E1" s="127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333</v>
      </c>
      <c r="Q1" s="2" t="s">
        <v>334</v>
      </c>
      <c r="R1" s="2"/>
      <c r="S1" s="2"/>
      <c r="T1" s="2"/>
      <c r="U1" s="2"/>
      <c r="V1" s="2" t="s">
        <v>375</v>
      </c>
      <c r="W1">
        <v>-2E-3</v>
      </c>
      <c r="X1" s="2">
        <v>1</v>
      </c>
      <c r="Y1" s="2">
        <v>0.1</v>
      </c>
      <c r="Z1" s="2">
        <v>0.2</v>
      </c>
      <c r="AA1" s="2"/>
      <c r="AB1" s="85"/>
      <c r="AC1" s="10" t="s">
        <v>329</v>
      </c>
      <c r="AD1" s="10"/>
      <c r="AE1" s="147">
        <v>0.75</v>
      </c>
    </row>
    <row r="2" spans="1:34" x14ac:dyDescent="0.25">
      <c r="A2" s="2"/>
      <c r="B2" s="2"/>
      <c r="C2" s="2"/>
      <c r="D2" s="2"/>
      <c r="E2" s="1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49" t="s">
        <v>337</v>
      </c>
      <c r="AA2" s="148">
        <f>AVERAGE(AA$5:AA$9)</f>
        <v>-0.10404757632879094</v>
      </c>
      <c r="AB2" s="85"/>
      <c r="AC2" s="75">
        <f>AVERAGE(AC$5:AC$9)</f>
        <v>-4.9726478176935734E-2</v>
      </c>
      <c r="AD2" s="75">
        <f>AVERAGE(AD$5:AD$9)</f>
        <v>1.3064028728489618E-2</v>
      </c>
      <c r="AE2" s="75">
        <f>AVERAGE(AE$5:AE$9)</f>
        <v>-0.2681375051235208</v>
      </c>
    </row>
    <row r="3" spans="1:34" x14ac:dyDescent="0.25">
      <c r="A3" s="2"/>
      <c r="B3" s="10"/>
      <c r="C3" s="10"/>
      <c r="D3" s="11"/>
      <c r="E3" s="128" t="s">
        <v>26</v>
      </c>
      <c r="F3" s="13" t="s">
        <v>297</v>
      </c>
      <c r="G3" s="21"/>
      <c r="H3" s="21"/>
      <c r="I3" s="21"/>
      <c r="J3" s="21"/>
      <c r="K3" s="21"/>
      <c r="L3" s="21"/>
      <c r="M3" s="142"/>
      <c r="N3" s="10"/>
      <c r="O3" s="10"/>
      <c r="P3" s="10"/>
      <c r="Q3" s="142"/>
      <c r="R3" s="13" t="s">
        <v>154</v>
      </c>
      <c r="S3" s="10"/>
      <c r="T3" s="10"/>
      <c r="U3" s="10"/>
      <c r="V3" s="13"/>
      <c r="W3" s="10"/>
      <c r="X3" s="10"/>
      <c r="Y3" s="10"/>
      <c r="Z3" s="149" t="s">
        <v>338</v>
      </c>
      <c r="AA3" s="148">
        <f>STDEV(AA$5:AA$9)</f>
        <v>9.7135860302202504E-2</v>
      </c>
      <c r="AB3" s="85"/>
      <c r="AC3" s="75">
        <f>STDEV(AC$5:AC$9)</f>
        <v>6.1410346968815692E-2</v>
      </c>
      <c r="AD3" s="75">
        <f>STDEV(AD$5:AD$9)</f>
        <v>9.4784813408467922E-3</v>
      </c>
      <c r="AE3" s="75">
        <f>STDEV(AE$5:AE$9)</f>
        <v>0.33404251527101875</v>
      </c>
      <c r="AF3" s="141"/>
    </row>
    <row r="4" spans="1:34" ht="33" customHeight="1" thickBot="1" x14ac:dyDescent="0.3">
      <c r="A4" s="2"/>
      <c r="B4" s="14" t="s">
        <v>91</v>
      </c>
      <c r="C4" s="14" t="s">
        <v>330</v>
      </c>
      <c r="D4" s="15" t="s">
        <v>11</v>
      </c>
      <c r="E4" s="129" t="s">
        <v>274</v>
      </c>
      <c r="F4" s="17" t="s">
        <v>14</v>
      </c>
      <c r="G4" s="15" t="s">
        <v>350</v>
      </c>
      <c r="H4" s="15" t="s">
        <v>349</v>
      </c>
      <c r="I4" s="15" t="s">
        <v>84</v>
      </c>
      <c r="J4" s="15" t="s">
        <v>96</v>
      </c>
      <c r="K4" s="15" t="s">
        <v>68</v>
      </c>
      <c r="L4" s="15" t="s">
        <v>335</v>
      </c>
      <c r="M4" s="143" t="s">
        <v>336</v>
      </c>
      <c r="N4" s="15" t="s">
        <v>15</v>
      </c>
      <c r="O4" s="15" t="s">
        <v>20</v>
      </c>
      <c r="P4" s="15" t="s">
        <v>72</v>
      </c>
      <c r="Q4" s="143" t="s">
        <v>19</v>
      </c>
      <c r="R4" s="18" t="s">
        <v>16</v>
      </c>
      <c r="S4" s="14" t="s">
        <v>66</v>
      </c>
      <c r="T4" s="14" t="s">
        <v>23</v>
      </c>
      <c r="U4" s="14" t="s">
        <v>17</v>
      </c>
      <c r="V4" s="18" t="s">
        <v>92</v>
      </c>
      <c r="W4" s="14" t="s">
        <v>93</v>
      </c>
      <c r="X4" s="14" t="s">
        <v>94</v>
      </c>
      <c r="Y4" s="14" t="s">
        <v>95</v>
      </c>
      <c r="Z4" s="2" t="s">
        <v>402</v>
      </c>
      <c r="AA4" s="136" t="s">
        <v>294</v>
      </c>
      <c r="AC4" s="136" t="s">
        <v>295</v>
      </c>
      <c r="AD4" s="136" t="s">
        <v>298</v>
      </c>
      <c r="AE4" s="136" t="s">
        <v>296</v>
      </c>
      <c r="AG4"/>
    </row>
    <row r="5" spans="1:34" s="153" customFormat="1" x14ac:dyDescent="0.25">
      <c r="B5" s="154" t="str">
        <f>MLdata!Q26</f>
        <v>TBC</v>
      </c>
      <c r="C5" s="154" t="str">
        <f>MLdata!R26</f>
        <v>EventDriven</v>
      </c>
      <c r="D5" s="155">
        <f>MLdata!S26</f>
        <v>0</v>
      </c>
      <c r="E5" s="156">
        <f>MLdata!T26</f>
        <v>0</v>
      </c>
      <c r="F5" s="157">
        <f>MLdata!U26</f>
        <v>-8.4391177238539207E-3</v>
      </c>
      <c r="G5" s="158">
        <f>MLdata!V26</f>
        <v>0.423323382661493</v>
      </c>
      <c r="H5" s="158">
        <f>MLdata!W26</f>
        <v>0.84369036524036001</v>
      </c>
      <c r="I5" s="158">
        <f>MLdata!X26</f>
        <v>0.40602535118373001</v>
      </c>
      <c r="J5" s="158">
        <f>MLdata!Y26</f>
        <v>-0.32266354649444501</v>
      </c>
      <c r="K5" s="158">
        <f>MLdata!AB26</f>
        <v>-0.39377933331314302</v>
      </c>
      <c r="L5" s="158">
        <f>MLdata!Z26</f>
        <v>-0.441867944634253</v>
      </c>
      <c r="M5" s="159">
        <f>MLdata!AA26</f>
        <v>-0.35399651019197997</v>
      </c>
      <c r="N5" s="155">
        <f>MLdata!AC26</f>
        <v>0.11096462623188399</v>
      </c>
      <c r="O5" s="160">
        <f>MLdata!AD26</f>
        <v>6.4987880599808201E-2</v>
      </c>
      <c r="P5" s="160">
        <f>MLdata!AE26</f>
        <v>2.58866385074116E-3</v>
      </c>
      <c r="Q5" s="161">
        <f>MLdata!AF26</f>
        <v>6.7265853963320799E-2</v>
      </c>
      <c r="R5" s="162">
        <f>MLdata!AG26</f>
        <v>0.41058681101897598</v>
      </c>
      <c r="S5" s="163">
        <f>MLdata!AH26</f>
        <v>0.34213641520660198</v>
      </c>
      <c r="T5" s="163">
        <f>MLdata!AI26</f>
        <v>-0.404073557509249</v>
      </c>
      <c r="U5" s="158">
        <f>MLdata!AJ26</f>
        <v>1.09101384777282</v>
      </c>
      <c r="V5" s="162">
        <f>MLdata!AK26</f>
        <v>2.3232539619967199E-2</v>
      </c>
      <c r="W5" s="163">
        <f>MLdata!AL26</f>
        <v>-5.3533595903208102E-2</v>
      </c>
      <c r="X5" s="163">
        <f>MLdata!AM26</f>
        <v>-4.2515447120955703E-3</v>
      </c>
      <c r="Y5" s="163">
        <f>MLdata!AN26</f>
        <v>2.89573170779706E-3</v>
      </c>
      <c r="Z5" s="153" t="e">
        <f>+VLOOKUP($B5,[1]reference!$D:$G,4,0)</f>
        <v>#N/A</v>
      </c>
      <c r="AA5" s="164">
        <f t="shared" ref="AA5:AA9" si="0">$W$1+$X$1*AC5+$Y$1*AD5+$Z$1*AE5</f>
        <v>-0.11366388481471645</v>
      </c>
      <c r="AB5" s="35"/>
      <c r="AC5" s="165">
        <f t="shared" ref="AC5:AC9" si="1">SIGN(K5)*(ABS(K5)^(2-$AE$1))*(Q5^$AE$1)</f>
        <v>-4.1201416213410988E-2</v>
      </c>
      <c r="AD5" s="165">
        <f t="shared" ref="AD5:AD9" si="2">SIGN(J5)*(ABS(J5)^(2-$AE$1))*(P5^$AE$1)</f>
        <v>-2.7908990188693773E-3</v>
      </c>
      <c r="AE5" s="165">
        <f t="shared" ref="AE5:AE7" si="3">-1*(0.6*MAX(R5,0)^2+0.1*MAX(S5,0)^2+0.1*MAX(T5,0)^2+0.2*MAX(U5,0)^2)</f>
        <v>-0.3509168934970926</v>
      </c>
      <c r="AG5" s="153" t="s">
        <v>323</v>
      </c>
    </row>
    <row r="6" spans="1:34" s="153" customFormat="1" x14ac:dyDescent="0.25">
      <c r="B6" s="154" t="str">
        <f>MLdata!Q34</f>
        <v>BW Pure Alpha 21 Vol</v>
      </c>
      <c r="C6" s="154" t="str">
        <f>MLdata!R34</f>
        <v>GlobalMacro</v>
      </c>
      <c r="D6" s="155">
        <f>MLdata!S34</f>
        <v>4.15641325886539E-2</v>
      </c>
      <c r="E6" s="156">
        <f>MLdata!T34</f>
        <v>151320946.65000001</v>
      </c>
      <c r="F6" s="157">
        <f>MLdata!U34</f>
        <v>4.3102545354656699E-2</v>
      </c>
      <c r="G6" s="158">
        <f>MLdata!V34</f>
        <v>0.38642226897576398</v>
      </c>
      <c r="H6" s="158">
        <f>MLdata!W34</f>
        <v>-0.28614981139961498</v>
      </c>
      <c r="I6" s="158">
        <f>MLdata!X34</f>
        <v>0.21564078861458899</v>
      </c>
      <c r="J6" s="158">
        <f>MLdata!Y34</f>
        <v>0.393996885399579</v>
      </c>
      <c r="K6" s="158">
        <f>MLdata!AB34</f>
        <v>-0.50451450981145396</v>
      </c>
      <c r="L6" s="158">
        <f>MLdata!Z34</f>
        <v>-0.273097736971671</v>
      </c>
      <c r="M6" s="159">
        <f>MLdata!AA34</f>
        <v>-0.43420898123020102</v>
      </c>
      <c r="N6" s="155">
        <f>MLdata!AC34</f>
        <v>0.132158553787391</v>
      </c>
      <c r="O6" s="160">
        <f>MLdata!AD34</f>
        <v>6.8031064193349602E-2</v>
      </c>
      <c r="P6" s="160">
        <f>MLdata!AE34</f>
        <v>2.7933046584608299E-2</v>
      </c>
      <c r="Q6" s="161">
        <f>MLdata!AF34</f>
        <v>8.1060687547638302E-2</v>
      </c>
      <c r="R6" s="162">
        <f>MLdata!AG34</f>
        <v>0.21428845726130499</v>
      </c>
      <c r="S6" s="163">
        <f>MLdata!AH34</f>
        <v>6.9663868110095506E-2</v>
      </c>
      <c r="T6" s="163">
        <f>MLdata!AI34</f>
        <v>-0.94294215224226596</v>
      </c>
      <c r="U6" s="158">
        <f>MLdata!AJ34</f>
        <v>1.98905066247795</v>
      </c>
      <c r="V6" s="162">
        <f>MLdata!AK34</f>
        <v>-0.31756657747036898</v>
      </c>
      <c r="W6" s="163">
        <f>MLdata!AL34</f>
        <v>0.589613657892472</v>
      </c>
      <c r="X6" s="163">
        <f>MLdata!AM34</f>
        <v>0.22670548369662499</v>
      </c>
      <c r="Y6" s="163">
        <f>MLdata!AN34</f>
        <v>-0.13220363601374899</v>
      </c>
      <c r="Z6" s="153" t="s">
        <v>403</v>
      </c>
      <c r="AA6" s="164">
        <f t="shared" si="0"/>
        <v>-0.22832261703249199</v>
      </c>
      <c r="AB6" s="35"/>
      <c r="AC6" s="165">
        <f t="shared" si="1"/>
        <v>-6.4595131783196327E-2</v>
      </c>
      <c r="AD6" s="165">
        <f t="shared" si="2"/>
        <v>2.1328225071160358E-2</v>
      </c>
      <c r="AE6" s="165">
        <f t="shared" si="3"/>
        <v>-0.81930153878205847</v>
      </c>
      <c r="AG6" s="153" t="s">
        <v>324</v>
      </c>
    </row>
    <row r="7" spans="1:34" s="153" customFormat="1" x14ac:dyDescent="0.25">
      <c r="B7" s="154" t="str">
        <f>MLdata!Q35</f>
        <v>Bridgewater Pure Alpha 12% Volatility Strategy</v>
      </c>
      <c r="C7" s="154" t="str">
        <f>MLdata!R35</f>
        <v>GlobalMacro</v>
      </c>
      <c r="D7" s="155">
        <f>MLdata!S35</f>
        <v>0</v>
      </c>
      <c r="E7" s="156">
        <f>MLdata!T35</f>
        <v>0</v>
      </c>
      <c r="F7" s="157">
        <f>MLdata!U35</f>
        <v>0.15194362100329301</v>
      </c>
      <c r="G7" s="158">
        <f>MLdata!V35</f>
        <v>0.37415576260863498</v>
      </c>
      <c r="H7" s="158">
        <f>MLdata!W35</f>
        <v>0.226449111185585</v>
      </c>
      <c r="I7" s="158">
        <f>MLdata!X35</f>
        <v>0.239154255379325</v>
      </c>
      <c r="J7" s="158">
        <f>MLdata!Y35</f>
        <v>0.53202965867060703</v>
      </c>
      <c r="K7" s="158">
        <f>MLdata!AB35</f>
        <v>-2.5332335985648901E-3</v>
      </c>
      <c r="L7" s="158">
        <f>MLdata!Z35</f>
        <v>-2.9479571130078199E-3</v>
      </c>
      <c r="M7" s="159">
        <f>MLdata!AA35</f>
        <v>0.16873586664774501</v>
      </c>
      <c r="N7" s="155">
        <f>MLdata!AC35</f>
        <v>6.3964339336064394E-2</v>
      </c>
      <c r="O7" s="160">
        <f>MLdata!AD35</f>
        <v>1.8640961345090998E-2</v>
      </c>
      <c r="P7" s="160">
        <f>MLdata!AE35</f>
        <v>1.01117679939696E-2</v>
      </c>
      <c r="Q7" s="161">
        <f>MLdata!AF35</f>
        <v>4.6917256541334197E-2</v>
      </c>
      <c r="R7" s="162">
        <f>MLdata!AG35</f>
        <v>5.8400899707879997E-2</v>
      </c>
      <c r="S7" s="163">
        <f>MLdata!AH35</f>
        <v>6.2679251244130998E-2</v>
      </c>
      <c r="T7" s="163">
        <f>MLdata!AI35</f>
        <v>-0.24797246498508199</v>
      </c>
      <c r="U7" s="158">
        <f>MLdata!AJ35</f>
        <v>0.55930674204197905</v>
      </c>
      <c r="V7" s="162">
        <f>MLdata!AK35</f>
        <v>-0.10441954729474</v>
      </c>
      <c r="W7" s="163">
        <f>MLdata!AL35</f>
        <v>0.228063549412299</v>
      </c>
      <c r="X7" s="163">
        <f>MLdata!AM35</f>
        <v>8.5800190036167304E-2</v>
      </c>
      <c r="Y7" s="163">
        <f>MLdata!AN35</f>
        <v>-2.10650633587019E-2</v>
      </c>
      <c r="Z7" s="153" t="s">
        <v>403</v>
      </c>
      <c r="AA7" s="164">
        <f t="shared" si="0"/>
        <v>-1.360920106745464E-2</v>
      </c>
      <c r="AB7" s="35"/>
      <c r="AC7" s="165">
        <f t="shared" si="1"/>
        <v>-5.729193706343995E-5</v>
      </c>
      <c r="AD7" s="165">
        <f t="shared" si="2"/>
        <v>1.4489057184865956E-2</v>
      </c>
      <c r="AE7" s="165">
        <f t="shared" si="3"/>
        <v>-6.5004074244388976E-2</v>
      </c>
      <c r="AF7" s="153">
        <v>27</v>
      </c>
      <c r="AH7" s="153" t="s">
        <v>319</v>
      </c>
    </row>
    <row r="8" spans="1:34" s="153" customFormat="1" x14ac:dyDescent="0.25">
      <c r="B8" s="154" t="str">
        <f>MLdata!Q43</f>
        <v>Emso Saguaro Ltd</v>
      </c>
      <c r="C8" s="154" t="str">
        <f>MLdata!R43</f>
        <v>GlobalMacro</v>
      </c>
      <c r="D8" s="155">
        <f>MLdata!S43</f>
        <v>0</v>
      </c>
      <c r="E8" s="156">
        <f>MLdata!T43</f>
        <v>0</v>
      </c>
      <c r="F8" s="157">
        <f>MLdata!U43</f>
        <v>0.71957783216526505</v>
      </c>
      <c r="G8" s="158">
        <f>MLdata!V43</f>
        <v>1.0152649731085099</v>
      </c>
      <c r="H8" s="158">
        <f>MLdata!W43</f>
        <v>-0.526854081377504</v>
      </c>
      <c r="I8" s="158">
        <f>MLdata!X43</f>
        <v>0.38495533345305599</v>
      </c>
      <c r="J8" s="158">
        <f>MLdata!Y43</f>
        <v>0.437287595563492</v>
      </c>
      <c r="K8" s="158">
        <f>MLdata!AB43</f>
        <v>0.11997085767195299</v>
      </c>
      <c r="L8" s="158">
        <f>MLdata!Z43</f>
        <v>0.72114294493194897</v>
      </c>
      <c r="M8" s="159">
        <f>MLdata!AA43</f>
        <v>-0.64861153544199801</v>
      </c>
      <c r="N8" s="155">
        <f>MLdata!AC43</f>
        <v>4.59070018161572E-2</v>
      </c>
      <c r="O8" s="160">
        <f>MLdata!AD43</f>
        <v>2.7783977968095699E-2</v>
      </c>
      <c r="P8" s="160">
        <f>MLdata!AE43</f>
        <v>1.2249205179230499E-2</v>
      </c>
      <c r="Q8" s="161">
        <f>MLdata!AF43</f>
        <v>2.2204009722525699E-2</v>
      </c>
      <c r="R8" s="162">
        <f>MLdata!AG43</f>
        <v>0.15527073597100499</v>
      </c>
      <c r="S8" s="163">
        <f>MLdata!AH43</f>
        <v>0.12919850343625899</v>
      </c>
      <c r="T8" s="163">
        <f>MLdata!AI43</f>
        <v>0.23532113128725099</v>
      </c>
      <c r="U8" s="158">
        <f>MLdata!AJ43</f>
        <v>-9.3524074977152996E-2</v>
      </c>
      <c r="V8" s="162">
        <f>MLdata!AK43</f>
        <v>-0.101535562544326</v>
      </c>
      <c r="W8" s="163">
        <f>MLdata!AL43</f>
        <v>0.271606198560289</v>
      </c>
      <c r="X8" s="163">
        <f>MLdata!AM43</f>
        <v>6.0690979796917802E-2</v>
      </c>
      <c r="Y8" s="163">
        <f>MLdata!AN43</f>
        <v>-2.49807216808027E-2</v>
      </c>
      <c r="Z8" s="153" t="s">
        <v>403</v>
      </c>
      <c r="AA8" s="164">
        <f t="shared" si="0"/>
        <v>-1.4459939882681865E-3</v>
      </c>
      <c r="AB8" s="35">
        <f>+AA8-[2]individHFexposureReport!$AA43</f>
        <v>7.6144724538798877E-2</v>
      </c>
      <c r="AC8" s="165">
        <f t="shared" si="1"/>
        <v>4.0613298317021254E-3</v>
      </c>
      <c r="AD8" s="165">
        <f t="shared" si="2"/>
        <v>1.3093021452961571E-2</v>
      </c>
      <c r="AE8" s="165">
        <f t="shared" ref="AE8:AE14" si="4">-1*(0.7*MAX(R8,0)^2+0.1*MAX(S8,0)^2+0.1*MAX(T8,0)^2+0.1*MAX(U8,0)^2)</f>
        <v>-2.4083129826332345E-2</v>
      </c>
    </row>
    <row r="9" spans="1:34" s="153" customFormat="1" x14ac:dyDescent="0.25">
      <c r="B9" s="154" t="str">
        <f>MLdata!Q60</f>
        <v>NWI</v>
      </c>
      <c r="C9" s="154" t="str">
        <f>MLdata!R60</f>
        <v>GlobalMacro</v>
      </c>
      <c r="D9" s="155">
        <f>MLdata!S60</f>
        <v>0</v>
      </c>
      <c r="E9" s="156">
        <f>MLdata!T60</f>
        <v>0</v>
      </c>
      <c r="F9" s="157">
        <f>MLdata!U60</f>
        <v>1.9463461870480099E-2</v>
      </c>
      <c r="G9" s="158">
        <f>MLdata!V60</f>
        <v>0.161703564394096</v>
      </c>
      <c r="H9" s="158">
        <f>MLdata!W60</f>
        <v>-1.17428243422194</v>
      </c>
      <c r="I9" s="158">
        <f>MLdata!X60</f>
        <v>0.41039189723953401</v>
      </c>
      <c r="J9" s="158">
        <f>MLdata!Y60</f>
        <v>0.53874490685619503</v>
      </c>
      <c r="K9" s="158">
        <f>MLdata!AB60</f>
        <v>-1.5828233343909499</v>
      </c>
      <c r="L9" s="158">
        <f>MLdata!Z60</f>
        <v>-0.72785277440009299</v>
      </c>
      <c r="M9" s="159">
        <f>MLdata!AA60</f>
        <v>-1.54437180909891</v>
      </c>
      <c r="N9" s="155">
        <f>MLdata!AC60</f>
        <v>7.1621122740060397E-2</v>
      </c>
      <c r="O9" s="160">
        <f>MLdata!AD60</f>
        <v>4.7079821981622201E-2</v>
      </c>
      <c r="P9" s="160">
        <f>MLdata!AE60</f>
        <v>1.4414025797652099E-2</v>
      </c>
      <c r="Q9" s="161">
        <f>MLdata!AF60</f>
        <v>3.60361144401724E-2</v>
      </c>
      <c r="R9" s="162">
        <f>MLdata!AG60</f>
        <v>0.31440132838260998</v>
      </c>
      <c r="S9" s="163">
        <f>MLdata!AH60</f>
        <v>0.25802181659131002</v>
      </c>
      <c r="T9" s="163">
        <f>MLdata!AI60</f>
        <v>-2.02853466692831E-2</v>
      </c>
      <c r="U9" s="158">
        <f>MLdata!AJ60</f>
        <v>0.23517284668725799</v>
      </c>
      <c r="V9" s="162">
        <f>MLdata!AK60</f>
        <v>-0.11132531704135799</v>
      </c>
      <c r="W9" s="163">
        <f>MLdata!AL60</f>
        <v>0.32709102232124398</v>
      </c>
      <c r="X9" s="163">
        <f>MLdata!AM60</f>
        <v>7.8859158089139403E-2</v>
      </c>
      <c r="Y9" s="163">
        <f>MLdata!AN60</f>
        <v>1.1272901561821299E-3</v>
      </c>
      <c r="Z9" s="153" t="s">
        <v>403</v>
      </c>
      <c r="AA9" s="164">
        <f t="shared" si="0"/>
        <v>-0.1631961847410234</v>
      </c>
      <c r="AB9" s="35"/>
      <c r="AC9" s="165">
        <f t="shared" si="1"/>
        <v>-0.14683988078271004</v>
      </c>
      <c r="AD9" s="165">
        <f t="shared" si="2"/>
        <v>1.9200738952329578E-2</v>
      </c>
      <c r="AE9" s="165">
        <f t="shared" si="4"/>
        <v>-8.1381889267731627E-2</v>
      </c>
    </row>
    <row r="10" spans="1:34" s="153" customFormat="1" x14ac:dyDescent="0.25">
      <c r="B10" s="154" t="str">
        <f>MLdata!Q78</f>
        <v>American Steadfast</v>
      </c>
      <c r="C10" s="154" t="str">
        <f>MLdata!R78</f>
        <v>L-S_equity</v>
      </c>
      <c r="D10" s="155">
        <f>MLdata!S78</f>
        <v>0</v>
      </c>
      <c r="E10" s="156">
        <f>MLdata!T78</f>
        <v>0</v>
      </c>
      <c r="F10" s="157">
        <f>MLdata!U78</f>
        <v>0.54095826105256195</v>
      </c>
      <c r="G10" s="158">
        <f>MLdata!V78</f>
        <v>0.90052369827745005</v>
      </c>
      <c r="H10" s="158">
        <f>MLdata!W78</f>
        <v>1.72562751816115</v>
      </c>
      <c r="I10" s="158">
        <f>MLdata!X78</f>
        <v>0.27770896193172601</v>
      </c>
      <c r="J10" s="158">
        <f>MLdata!Y78</f>
        <v>1.0549680649224199E-2</v>
      </c>
      <c r="K10" s="158">
        <f>MLdata!AB78</f>
        <v>0.722435191947571</v>
      </c>
      <c r="L10" s="158">
        <f>MLdata!Z78</f>
        <v>0.74384969504236897</v>
      </c>
      <c r="M10" s="159">
        <f>MLdata!AA78</f>
        <v>1.3190043282175801</v>
      </c>
      <c r="N10" s="155">
        <f>MLdata!AC78</f>
        <v>7.9134423257081907E-2</v>
      </c>
      <c r="O10" s="160">
        <f>MLdata!AD78</f>
        <v>4.3524303403221699E-2</v>
      </c>
      <c r="P10" s="160">
        <f>MLdata!AE78</f>
        <v>2.66007866370973E-2</v>
      </c>
      <c r="Q10" s="161">
        <f>MLdata!AF78</f>
        <v>4.2136237842366697E-2</v>
      </c>
      <c r="R10" s="162">
        <f>MLdata!AG78</f>
        <v>0.23715293949032401</v>
      </c>
      <c r="S10" s="163">
        <f>MLdata!AH78</f>
        <v>-0.72436599747157804</v>
      </c>
      <c r="T10" s="163">
        <f>MLdata!AI78</f>
        <v>-0.28305679775574999</v>
      </c>
      <c r="U10" s="158">
        <f>MLdata!AJ78</f>
        <v>1.0901318009688199</v>
      </c>
      <c r="V10" s="162">
        <f>MLdata!AK78</f>
        <v>-0.37000999840080701</v>
      </c>
      <c r="W10" s="163">
        <f>MLdata!AL78</f>
        <v>-0.113926754391902</v>
      </c>
      <c r="X10" s="163">
        <f>MLdata!AM78</f>
        <v>0.30910461786656801</v>
      </c>
      <c r="Y10" s="163">
        <f>MLdata!AN78</f>
        <v>-9.0376965595091702E-2</v>
      </c>
      <c r="Z10" s="153" t="e">
        <f>+VLOOKUP($B10,[1]reference!$D:$G,4,0)</f>
        <v>#N/A</v>
      </c>
      <c r="AA10" s="164">
        <f t="shared" ref="AA10:AA17" si="5">$W$1+$X$1*AC10+$Y$1*AD10+$Z$1*AE10</f>
        <v>2.8323453969456569E-2</v>
      </c>
      <c r="AB10" s="35"/>
      <c r="AC10" s="165">
        <f t="shared" ref="AC10:AC18" si="6">SIGN(K10)*(ABS(K10)^(2-$AE$1))*(Q10^$AE$1)</f>
        <v>6.1942743189431888E-2</v>
      </c>
      <c r="AD10" s="165">
        <f t="shared" ref="AD10:AD18" si="7">SIGN(J10)*(ABS(J10)^(2-$AE$1))*(P10^$AE$1)</f>
        <v>2.226998894132497E-4</v>
      </c>
      <c r="AE10" s="165">
        <f t="shared" si="4"/>
        <v>-0.15820779604458318</v>
      </c>
    </row>
    <row r="11" spans="1:34" s="153" customFormat="1" x14ac:dyDescent="0.25">
      <c r="B11" s="154" t="str">
        <f>MLdata!Q79</f>
        <v>Appaloosa</v>
      </c>
      <c r="C11" s="154" t="str">
        <f>MLdata!R79</f>
        <v>L-S_equity</v>
      </c>
      <c r="D11" s="155">
        <f>MLdata!S79</f>
        <v>1.9646430652442499E-2</v>
      </c>
      <c r="E11" s="156">
        <f>MLdata!T79</f>
        <v>71526008.109999999</v>
      </c>
      <c r="F11" s="157">
        <f>MLdata!U79</f>
        <v>0.90479278133773799</v>
      </c>
      <c r="G11" s="158">
        <f>MLdata!V79</f>
        <v>1.2027658010403499</v>
      </c>
      <c r="H11" s="158">
        <f>MLdata!W79</f>
        <v>0.50621140496704398</v>
      </c>
      <c r="I11" s="158">
        <f>MLdata!X79</f>
        <v>0.256721925255391</v>
      </c>
      <c r="J11" s="158">
        <f>MLdata!Y79</f>
        <v>0.37060388086668899</v>
      </c>
      <c r="K11" s="158">
        <f>MLdata!AB79</f>
        <v>1.23722176129899</v>
      </c>
      <c r="L11" s="158">
        <f>MLdata!Z79</f>
        <v>1.3811948222095001</v>
      </c>
      <c r="M11" s="159">
        <f>MLdata!AA79</f>
        <v>1.25175744729438</v>
      </c>
      <c r="N11" s="155">
        <f>MLdata!AC79</f>
        <v>0.103816435592144</v>
      </c>
      <c r="O11" s="160">
        <f>MLdata!AD79</f>
        <v>7.4293277627406701E-2</v>
      </c>
      <c r="P11" s="160">
        <f>MLdata!AE79</f>
        <v>2.49174879220334E-2</v>
      </c>
      <c r="Q11" s="161">
        <f>MLdata!AF79</f>
        <v>5.3042334502497498E-2</v>
      </c>
      <c r="R11" s="162">
        <f>MLdata!AG79</f>
        <v>0.48816958962684198</v>
      </c>
      <c r="S11" s="163">
        <f>MLdata!AH79</f>
        <v>-0.69120058018394603</v>
      </c>
      <c r="T11" s="163">
        <f>MLdata!AI79</f>
        <v>-0.21142714301350099</v>
      </c>
      <c r="U11" s="158">
        <f>MLdata!AJ79</f>
        <v>-4.71544445007007E-2</v>
      </c>
      <c r="V11" s="162">
        <f>MLdata!AK79</f>
        <v>-0.27454091374724099</v>
      </c>
      <c r="W11" s="163">
        <f>MLdata!AL79</f>
        <v>0.260844232319831</v>
      </c>
      <c r="X11" s="163">
        <f>MLdata!AM79</f>
        <v>0.36314555422831901</v>
      </c>
      <c r="Y11" s="163">
        <f>MLdata!AN79</f>
        <v>-0.13464167785567299</v>
      </c>
      <c r="Z11" s="153" t="e">
        <f>+VLOOKUP($B11,[1]reference!$D:$G,4,0)</f>
        <v>#N/A</v>
      </c>
      <c r="AA11" s="164">
        <f t="shared" si="5"/>
        <v>0.11067046041986206</v>
      </c>
      <c r="AB11" s="35"/>
      <c r="AC11" s="165">
        <f t="shared" si="6"/>
        <v>0.14422030516559578</v>
      </c>
      <c r="AD11" s="165">
        <f t="shared" si="7"/>
        <v>1.8134920073677653E-2</v>
      </c>
      <c r="AE11" s="165">
        <f t="shared" si="4"/>
        <v>-0.16681668376550748</v>
      </c>
    </row>
    <row r="12" spans="1:34" s="153" customFormat="1" x14ac:dyDescent="0.25">
      <c r="B12" s="154" t="str">
        <f>MLdata!Q85</f>
        <v>Darsana</v>
      </c>
      <c r="C12" s="154" t="str">
        <f>MLdata!R85</f>
        <v>L-S_equity</v>
      </c>
      <c r="D12" s="155">
        <f>MLdata!S85</f>
        <v>1.0259485060944399E-2</v>
      </c>
      <c r="E12" s="156">
        <f>MLdata!T85</f>
        <v>37351314.579999998</v>
      </c>
      <c r="F12" s="157">
        <f>MLdata!U85</f>
        <v>0.45960659336656201</v>
      </c>
      <c r="G12" s="158">
        <f>MLdata!V85</f>
        <v>0.79050879060060597</v>
      </c>
      <c r="H12" s="158">
        <f>MLdata!W85</f>
        <v>1.3164785225848601</v>
      </c>
      <c r="I12" s="158">
        <f>MLdata!X85</f>
        <v>0.298276624974813</v>
      </c>
      <c r="J12" s="158">
        <f>MLdata!Y85</f>
        <v>0.52606720970135101</v>
      </c>
      <c r="K12" s="158">
        <f>MLdata!AB85</f>
        <v>0.382464375131014</v>
      </c>
      <c r="L12" s="158">
        <f>MLdata!Z85</f>
        <v>0.39540647394865902</v>
      </c>
      <c r="M12" s="159">
        <f>MLdata!AA85</f>
        <v>1.07957523927667</v>
      </c>
      <c r="N12" s="155">
        <f>MLdata!AC85</f>
        <v>0.158863237765067</v>
      </c>
      <c r="O12" s="160">
        <f>MLdata!AD85</f>
        <v>0.125728788610495</v>
      </c>
      <c r="P12" s="160">
        <f>MLdata!AE85</f>
        <v>1.67419901643138E-2</v>
      </c>
      <c r="Q12" s="161">
        <f>MLdata!AF85</f>
        <v>6.9824073763048694E-2</v>
      </c>
      <c r="R12" s="162">
        <f>MLdata!AG85</f>
        <v>0.82439501709408003</v>
      </c>
      <c r="S12" s="163">
        <f>MLdata!AH85</f>
        <v>0.43043418471405598</v>
      </c>
      <c r="T12" s="163">
        <f>MLdata!AI85</f>
        <v>-0.64010903901498695</v>
      </c>
      <c r="U12" s="158">
        <f>MLdata!AJ85</f>
        <v>-0.31364710186616401</v>
      </c>
      <c r="V12" s="162">
        <f>MLdata!AK85</f>
        <v>-2.3672193881984001E-2</v>
      </c>
      <c r="W12" s="163">
        <f>MLdata!AL85</f>
        <v>9.2083291591228494E-2</v>
      </c>
      <c r="X12" s="163">
        <f>MLdata!AM85</f>
        <v>0.23152868341526001</v>
      </c>
      <c r="Y12" s="163">
        <f>MLdata!AN85</f>
        <v>-4.9720413731588102E-3</v>
      </c>
      <c r="Z12" s="153" t="s">
        <v>403</v>
      </c>
      <c r="AA12" s="164">
        <f t="shared" si="5"/>
        <v>-5.791327184348477E-2</v>
      </c>
      <c r="AB12" s="35"/>
      <c r="AC12" s="165">
        <f t="shared" si="6"/>
        <v>4.0854756225890611E-2</v>
      </c>
      <c r="AD12" s="165">
        <f t="shared" si="7"/>
        <v>2.0852438673704909E-2</v>
      </c>
      <c r="AE12" s="165">
        <f t="shared" si="4"/>
        <v>-0.49426635968372934</v>
      </c>
    </row>
    <row r="13" spans="1:34" s="153" customFormat="1" x14ac:dyDescent="0.25">
      <c r="B13" s="154" t="str">
        <f>MLdata!Q86</f>
        <v>Falcon Edge</v>
      </c>
      <c r="C13" s="154" t="str">
        <f>MLdata!R86</f>
        <v>L-S_equity</v>
      </c>
      <c r="D13" s="155">
        <f>MLdata!S86</f>
        <v>3.6911177049420499E-2</v>
      </c>
      <c r="E13" s="156">
        <f>MLdata!T86</f>
        <v>134381109.50999999</v>
      </c>
      <c r="F13" s="157">
        <f>MLdata!U86</f>
        <v>0.13329853836694999</v>
      </c>
      <c r="G13" s="158">
        <f>MLdata!V86</f>
        <v>0.45033548026777498</v>
      </c>
      <c r="H13" s="158">
        <f>MLdata!W86</f>
        <v>2.8936765658987902</v>
      </c>
      <c r="I13" s="158">
        <f>MLdata!X86</f>
        <v>0.33807566281616103</v>
      </c>
      <c r="J13" s="158">
        <f>MLdata!Y86</f>
        <v>-0.26296964800748102</v>
      </c>
      <c r="K13" s="158">
        <f>MLdata!AB86</f>
        <v>5.7692114752808998E-2</v>
      </c>
      <c r="L13" s="158">
        <f>MLdata!Z86</f>
        <v>5.7329445506329998E-2</v>
      </c>
      <c r="M13" s="159">
        <f>MLdata!AA86</f>
        <v>0.65704272523954899</v>
      </c>
      <c r="N13" s="155">
        <f>MLdata!AC86</f>
        <v>8.9301039533286997E-2</v>
      </c>
      <c r="O13" s="160">
        <f>MLdata!AD86</f>
        <v>5.1381069301042602E-2</v>
      </c>
      <c r="P13" s="160">
        <f>MLdata!AE86</f>
        <v>3.0723000181330801E-2</v>
      </c>
      <c r="Q13" s="161">
        <f>MLdata!AF86</f>
        <v>4.5278727238448301E-2</v>
      </c>
      <c r="R13" s="162">
        <f>MLdata!AG86</f>
        <v>0.34787695826026199</v>
      </c>
      <c r="S13" s="163">
        <f>MLdata!AH86</f>
        <v>-0.18666031275900999</v>
      </c>
      <c r="T13" s="163">
        <f>MLdata!AI86</f>
        <v>-0.14309799640516699</v>
      </c>
      <c r="U13" s="158">
        <f>MLdata!AJ86</f>
        <v>0.265294494735203</v>
      </c>
      <c r="V13" s="162">
        <f>MLdata!AK86</f>
        <v>-3.2069316550563498E-2</v>
      </c>
      <c r="W13" s="163">
        <f>MLdata!AL86</f>
        <v>-0.48067385675479202</v>
      </c>
      <c r="X13" s="163">
        <f>MLdata!AM86</f>
        <v>0.143257172377831</v>
      </c>
      <c r="Y13" s="163">
        <f>MLdata!AN86</f>
        <v>-8.3285535181448003E-2</v>
      </c>
      <c r="Z13" s="153" t="s">
        <v>403</v>
      </c>
      <c r="AA13" s="164">
        <f t="shared" si="5"/>
        <v>-1.8956766045753897E-2</v>
      </c>
      <c r="AB13" s="35"/>
      <c r="AC13" s="165">
        <f t="shared" si="6"/>
        <v>2.7753402314126072E-3</v>
      </c>
      <c r="AD13" s="165">
        <f t="shared" si="7"/>
        <v>-1.3819099660526789E-2</v>
      </c>
      <c r="AE13" s="165">
        <f t="shared" si="4"/>
        <v>-9.1750981555569114E-2</v>
      </c>
    </row>
    <row r="14" spans="1:34" s="153" customFormat="1" x14ac:dyDescent="0.25">
      <c r="B14" s="154" t="str">
        <f>MLdata!Q93</f>
        <v>Luminus</v>
      </c>
      <c r="C14" s="154" t="str">
        <f>MLdata!R93</f>
        <v>L-S_equity</v>
      </c>
      <c r="D14" s="155">
        <f>MLdata!S93</f>
        <v>3.5680876198013897E-2</v>
      </c>
      <c r="E14" s="156">
        <f>MLdata!T93</f>
        <v>129902000.29000001</v>
      </c>
      <c r="F14" s="157">
        <f>MLdata!U93</f>
        <v>0.81157681694364103</v>
      </c>
      <c r="G14" s="158">
        <f>MLdata!V93</f>
        <v>1.5078724981132701</v>
      </c>
      <c r="H14" s="158">
        <f>MLdata!W93</f>
        <v>0.62167538445570503</v>
      </c>
      <c r="I14" s="158">
        <f>MLdata!X93</f>
        <v>0.39682393023526003</v>
      </c>
      <c r="J14" s="158">
        <f>MLdata!Y93</f>
        <v>0.27177179728170098</v>
      </c>
      <c r="K14" s="158">
        <f>MLdata!AB93</f>
        <v>0.68094771684022704</v>
      </c>
      <c r="L14" s="158">
        <f>MLdata!Z93</f>
        <v>0.97197710914445501</v>
      </c>
      <c r="M14" s="159">
        <f>MLdata!AA93</f>
        <v>0.45005819088134003</v>
      </c>
      <c r="N14" s="155">
        <f>MLdata!AC93</f>
        <v>5.6827858817948801E-2</v>
      </c>
      <c r="O14" s="160">
        <f>MLdata!AD93</f>
        <v>2.8767684842212499E-2</v>
      </c>
      <c r="P14" s="160">
        <f>MLdata!AE93</f>
        <v>1.28163897056407E-2</v>
      </c>
      <c r="Q14" s="161">
        <f>MLdata!AF93</f>
        <v>3.2637369384119201E-2</v>
      </c>
      <c r="R14" s="162">
        <f>MLdata!AG93</f>
        <v>0.153144135464927</v>
      </c>
      <c r="S14" s="163">
        <f>MLdata!AH93</f>
        <v>-5.7113296305666097E-2</v>
      </c>
      <c r="T14" s="163">
        <f>MLdata!AI93</f>
        <v>-0.15167996211190499</v>
      </c>
      <c r="U14" s="158">
        <f>MLdata!AJ93</f>
        <v>0.83761888798408002</v>
      </c>
      <c r="V14" s="162">
        <f>MLdata!AK93</f>
        <v>-0.16244640245642999</v>
      </c>
      <c r="W14" s="163">
        <f>MLdata!AL93</f>
        <v>0.24921682884458701</v>
      </c>
      <c r="X14" s="163">
        <f>MLdata!AM93</f>
        <v>3.9466586664128897E-3</v>
      </c>
      <c r="Y14" s="163">
        <f>MLdata!AN93</f>
        <v>1.00581387570276E-2</v>
      </c>
      <c r="Z14" s="153" t="s">
        <v>403</v>
      </c>
      <c r="AA14" s="164">
        <f t="shared" si="5"/>
        <v>2.8930255314126439E-2</v>
      </c>
      <c r="AB14" s="35"/>
      <c r="AC14" s="165">
        <f t="shared" si="6"/>
        <v>4.7498355120501885E-2</v>
      </c>
      <c r="AD14" s="165">
        <f t="shared" si="7"/>
        <v>7.4744589560027854E-3</v>
      </c>
      <c r="AE14" s="165">
        <f t="shared" si="4"/>
        <v>-8.6577728509878618E-2</v>
      </c>
    </row>
    <row r="15" spans="1:34" s="153" customFormat="1" x14ac:dyDescent="0.25">
      <c r="B15" s="154" t="str">
        <f>MLdata!Q107</f>
        <v>Whale Rock</v>
      </c>
      <c r="C15" s="154" t="str">
        <f>MLdata!R107</f>
        <v>L-S_equity</v>
      </c>
      <c r="D15" s="155">
        <f>MLdata!S107</f>
        <v>4.10074211710399E-2</v>
      </c>
      <c r="E15" s="156">
        <f>MLdata!T107</f>
        <v>149294148.69999999</v>
      </c>
      <c r="F15" s="157">
        <f>MLdata!U107</f>
        <v>0.86663052106609395</v>
      </c>
      <c r="G15" s="158">
        <f>MLdata!V107</f>
        <v>1.34256359118084</v>
      </c>
      <c r="H15" s="158">
        <f>MLdata!W107</f>
        <v>1.11219685975783</v>
      </c>
      <c r="I15" s="158">
        <f>MLdata!X107</f>
        <v>0.39413415080577602</v>
      </c>
      <c r="J15" s="158">
        <f>MLdata!Y107</f>
        <v>7.8107435870848896E-2</v>
      </c>
      <c r="K15" s="158">
        <f>MLdata!AB107</f>
        <v>1.33844165500051</v>
      </c>
      <c r="L15" s="158">
        <f>MLdata!Z107</f>
        <v>1.31281999435701</v>
      </c>
      <c r="M15" s="159">
        <f>MLdata!AA107</f>
        <v>1.8213520775304299</v>
      </c>
      <c r="N15" s="155">
        <f>MLdata!AC107</f>
        <v>0.15188135761885499</v>
      </c>
      <c r="O15" s="160">
        <f>MLdata!AD107</f>
        <v>0.112236044677044</v>
      </c>
      <c r="P15" s="160">
        <f>MLdata!AE107</f>
        <v>5.4033413644889401E-2</v>
      </c>
      <c r="Q15" s="161">
        <f>MLdata!AF107</f>
        <v>6.2138345913692397E-2</v>
      </c>
      <c r="R15" s="162">
        <f>MLdata!AG107</f>
        <v>0.72250288055744205</v>
      </c>
      <c r="S15" s="163">
        <f>MLdata!AH107</f>
        <v>-0.81933135013042502</v>
      </c>
      <c r="T15" s="163">
        <f>MLdata!AI107</f>
        <v>0.33975368952287799</v>
      </c>
      <c r="U15" s="158">
        <f>MLdata!AJ107</f>
        <v>1.25169730157984</v>
      </c>
      <c r="V15" s="162">
        <f>MLdata!AK107</f>
        <v>0.133618059540874</v>
      </c>
      <c r="W15" s="163">
        <f>MLdata!AL107</f>
        <v>-0.309442751151771</v>
      </c>
      <c r="X15" s="163">
        <f>MLdata!AM107</f>
        <v>0.545647111840184</v>
      </c>
      <c r="Y15" s="163">
        <f>MLdata!AN107</f>
        <v>-0.27046430872467803</v>
      </c>
      <c r="Z15" s="153" t="e">
        <f>+VLOOKUP($B15,[1]reference!$D:$G,4,0)</f>
        <v>#N/A</v>
      </c>
      <c r="AA15" s="164">
        <f t="shared" si="5"/>
        <v>7.0909293691972783E-2</v>
      </c>
      <c r="AB15" s="35"/>
      <c r="AC15" s="165">
        <f t="shared" si="6"/>
        <v>0.1791715586244749</v>
      </c>
      <c r="AD15" s="165">
        <f t="shared" si="7"/>
        <v>4.6276689196331948E-3</v>
      </c>
      <c r="AE15" s="165">
        <f t="shared" ref="AE15:AE18" si="8">-1*(0.7*MAX(R15,0)^2+0.1*MAX(S15,0)^2+0.1*MAX(T15,0)^2+0.1*MAX(U15,0)^2)</f>
        <v>-0.53362515912232711</v>
      </c>
    </row>
    <row r="16" spans="1:34" s="166" customFormat="1" x14ac:dyDescent="0.25">
      <c r="B16" s="167" t="str">
        <f>MLdata!Q115</f>
        <v>Silver Point</v>
      </c>
      <c r="C16" s="167" t="str">
        <f>MLdata!R115</f>
        <v>Opportunistic</v>
      </c>
      <c r="D16" s="168">
        <f>MLdata!S115</f>
        <v>0</v>
      </c>
      <c r="E16" s="169">
        <f>MLdata!T115</f>
        <v>0</v>
      </c>
      <c r="F16" s="170">
        <f>MLdata!U115</f>
        <v>0.97031872989123802</v>
      </c>
      <c r="G16" s="171">
        <f>MLdata!V115</f>
        <v>1.8135203030357001</v>
      </c>
      <c r="H16" s="171">
        <f>MLdata!W115</f>
        <v>2.0121169298468602</v>
      </c>
      <c r="I16" s="171">
        <f>MLdata!X115</f>
        <v>0.108664935318754</v>
      </c>
      <c r="J16" s="171">
        <f>MLdata!Y115</f>
        <v>-0.17709471039055999</v>
      </c>
      <c r="K16" s="171">
        <f>MLdata!AB115</f>
        <v>1.81121023160362</v>
      </c>
      <c r="L16" s="171">
        <f>MLdata!Z115</f>
        <v>1.8989337173535501</v>
      </c>
      <c r="M16" s="172">
        <f>MLdata!AA115</f>
        <v>2.18379868942514</v>
      </c>
      <c r="N16" s="168">
        <f>MLdata!AC115</f>
        <v>4.0497107007594201E-2</v>
      </c>
      <c r="O16" s="173">
        <f>MLdata!AD115</f>
        <v>1.9348941977348998E-2</v>
      </c>
      <c r="P16" s="173">
        <f>MLdata!AE115</f>
        <v>1.24219313160219E-2</v>
      </c>
      <c r="Q16" s="174">
        <f>MLdata!AF115</f>
        <v>1.77393277451093E-2</v>
      </c>
      <c r="R16" s="175">
        <f>MLdata!AG115</f>
        <v>0.10938528846966999</v>
      </c>
      <c r="S16" s="176">
        <f>MLdata!AH115</f>
        <v>-0.125915190350778</v>
      </c>
      <c r="T16" s="176">
        <f>MLdata!AI115</f>
        <v>-0.13145962100483399</v>
      </c>
      <c r="U16" s="171">
        <f>MLdata!AJ115</f>
        <v>-0.25121420224795399</v>
      </c>
      <c r="V16" s="175">
        <f>MLdata!AK115</f>
        <v>-9.9702815080212503E-2</v>
      </c>
      <c r="W16" s="176">
        <f>MLdata!AL115</f>
        <v>0.1097727783433</v>
      </c>
      <c r="X16" s="176">
        <f>MLdata!AM115</f>
        <v>3.8129200678491598E-2</v>
      </c>
      <c r="Y16" s="176">
        <f>MLdata!AN115</f>
        <v>-0.138094204266173</v>
      </c>
      <c r="Z16" s="166" t="e">
        <f>+VLOOKUP($B16,[1]reference!$D:$G,4,0)</f>
        <v>#N/A</v>
      </c>
      <c r="AA16" s="177">
        <f t="shared" si="5"/>
        <v>9.8029913182849787E-2</v>
      </c>
      <c r="AB16" s="35"/>
      <c r="AC16" s="178">
        <f t="shared" si="6"/>
        <v>0.10213249626504996</v>
      </c>
      <c r="AD16" s="178">
        <f t="shared" si="7"/>
        <v>-4.2746329549716361E-3</v>
      </c>
      <c r="AE16" s="178">
        <f t="shared" si="8"/>
        <v>-8.3755989335150428E-3</v>
      </c>
    </row>
    <row r="17" spans="2:34" s="166" customFormat="1" x14ac:dyDescent="0.25">
      <c r="B17" s="167" t="str">
        <f>MLdata!Q116</f>
        <v>Viking</v>
      </c>
      <c r="C17" s="167" t="str">
        <f>MLdata!R116</f>
        <v>Opportunistic</v>
      </c>
      <c r="D17" s="168">
        <f>MLdata!S116</f>
        <v>2.7441920157770899E-2</v>
      </c>
      <c r="E17" s="169">
        <f>MLdata!T116</f>
        <v>99906748.379999995</v>
      </c>
      <c r="F17" s="170">
        <f>MLdata!U116</f>
        <v>0.61812531148302396</v>
      </c>
      <c r="G17" s="171">
        <f>MLdata!V116</f>
        <v>1.3422163060088901</v>
      </c>
      <c r="H17" s="171">
        <f>MLdata!W116</f>
        <v>0.87588344519397698</v>
      </c>
      <c r="I17" s="171">
        <f>MLdata!X116</f>
        <v>0.35848243922516998</v>
      </c>
      <c r="J17" s="171">
        <f>MLdata!Y116</f>
        <v>-0.12730188607018</v>
      </c>
      <c r="K17" s="171">
        <f>MLdata!AB116</f>
        <v>0.55277564095749299</v>
      </c>
      <c r="L17" s="171">
        <f>MLdata!Z116</f>
        <v>0.97759837052144305</v>
      </c>
      <c r="M17" s="172">
        <f>MLdata!AA116</f>
        <v>0.229294035106614</v>
      </c>
      <c r="N17" s="168">
        <f>MLdata!AC116</f>
        <v>8.8200193976709806E-2</v>
      </c>
      <c r="O17" s="173">
        <f>MLdata!AD116</f>
        <v>6.3069047493563804E-2</v>
      </c>
      <c r="P17" s="173">
        <f>MLdata!AE116</f>
        <v>3.2852654622452397E-2</v>
      </c>
      <c r="Q17" s="174">
        <f>MLdata!AF116</f>
        <v>4.1024769525020897E-2</v>
      </c>
      <c r="R17" s="175">
        <f>MLdata!AG116</f>
        <v>0.41725727952843</v>
      </c>
      <c r="S17" s="176">
        <f>MLdata!AH116</f>
        <v>-0.30360295798390202</v>
      </c>
      <c r="T17" s="176">
        <f>MLdata!AI116</f>
        <v>-0.28380024780461799</v>
      </c>
      <c r="U17" s="171">
        <f>MLdata!AJ116</f>
        <v>0.858041445729261</v>
      </c>
      <c r="V17" s="175">
        <f>MLdata!AK116</f>
        <v>1.33069302047757E-2</v>
      </c>
      <c r="W17" s="176">
        <f>MLdata!AL116</f>
        <v>-0.472666857670269</v>
      </c>
      <c r="X17" s="176">
        <f>MLdata!AM116</f>
        <v>0.188890570945594</v>
      </c>
      <c r="Y17" s="176">
        <f>MLdata!AN116</f>
        <v>-2.9157786723792298E-2</v>
      </c>
      <c r="Z17" s="166" t="e">
        <f>+VLOOKUP($B17,[1]reference!$D:$G,4,0)</f>
        <v>#N/A</v>
      </c>
      <c r="AA17" s="177">
        <f t="shared" si="5"/>
        <v>1.7621080056033425E-3</v>
      </c>
      <c r="AB17" s="35"/>
      <c r="AC17" s="178">
        <f t="shared" si="6"/>
        <v>4.3448094407159785E-2</v>
      </c>
      <c r="AD17" s="178">
        <f t="shared" si="7"/>
        <v>-5.867747250479346E-3</v>
      </c>
      <c r="AE17" s="178">
        <f t="shared" si="8"/>
        <v>-0.1954960583825425</v>
      </c>
    </row>
    <row r="18" spans="2:34" s="166" customFormat="1" x14ac:dyDescent="0.25">
      <c r="B18" s="167" t="str">
        <f>MLdata!Q117</f>
        <v>AQR Managed Futures Strategy Fund - Class I</v>
      </c>
      <c r="C18" s="167" t="str">
        <f>MLdata!R117</f>
        <v>Quant</v>
      </c>
      <c r="D18" s="168">
        <f>MLdata!S117</f>
        <v>0</v>
      </c>
      <c r="E18" s="169">
        <f>MLdata!T117</f>
        <v>0</v>
      </c>
      <c r="F18" s="170">
        <f>MLdata!U117</f>
        <v>0.37323570927426702</v>
      </c>
      <c r="G18" s="171">
        <f>MLdata!V117</f>
        <v>2.4059791509976999E-2</v>
      </c>
      <c r="H18" s="171">
        <f>MLdata!W117</f>
        <v>-0.61887999294769203</v>
      </c>
      <c r="I18" s="171">
        <f>MLdata!X117</f>
        <v>0.20266469218196201</v>
      </c>
      <c r="J18" s="171">
        <f>MLdata!Y117</f>
        <v>0.65573150004351199</v>
      </c>
      <c r="K18" s="171">
        <f>MLdata!AB117</f>
        <v>2.3862680011222201E-2</v>
      </c>
      <c r="L18" s="171">
        <f>MLdata!Z117</f>
        <v>0.14090886421448001</v>
      </c>
      <c r="M18" s="172">
        <f>MLdata!AA117</f>
        <v>-9.3806573016405895E-2</v>
      </c>
      <c r="N18" s="168">
        <f>MLdata!AC117</f>
        <v>9.4134595297776402E-2</v>
      </c>
      <c r="O18" s="173">
        <f>MLdata!AD117</f>
        <v>2.5888076720584598E-2</v>
      </c>
      <c r="P18" s="173">
        <f>MLdata!AE117</f>
        <v>3.39908930874337E-2</v>
      </c>
      <c r="Q18" s="174">
        <f>MLdata!AF117</f>
        <v>5.6337051171610801E-2</v>
      </c>
      <c r="R18" s="175">
        <f>MLdata!AG117</f>
        <v>2.2999751528503601E-2</v>
      </c>
      <c r="S18" s="176">
        <f>MLdata!AH117</f>
        <v>-0.61189906003726702</v>
      </c>
      <c r="T18" s="176">
        <f>MLdata!AI117</f>
        <v>0.24554921217233799</v>
      </c>
      <c r="U18" s="171">
        <f>MLdata!AJ117</f>
        <v>0.84080230128225197</v>
      </c>
      <c r="V18" s="175">
        <f>MLdata!AK117</f>
        <v>-2.1247704326478701E-2</v>
      </c>
      <c r="W18" s="176">
        <f>MLdata!AL117</f>
        <v>0.207475489951648</v>
      </c>
      <c r="X18" s="176">
        <f>MLdata!AM117</f>
        <v>0.38727089583437702</v>
      </c>
      <c r="Y18" s="176">
        <f>MLdata!AN117</f>
        <v>0.18755291556957099</v>
      </c>
      <c r="Z18" s="166" t="s">
        <v>403</v>
      </c>
      <c r="AA18" s="177"/>
      <c r="AB18" s="35"/>
      <c r="AC18" s="178">
        <f t="shared" si="6"/>
        <v>1.0845375802304531E-3</v>
      </c>
      <c r="AD18" s="178">
        <f t="shared" si="7"/>
        <v>4.6712110561280433E-2</v>
      </c>
      <c r="AE18" s="178">
        <f t="shared" si="8"/>
        <v>-7.7094584543259695E-2</v>
      </c>
    </row>
    <row r="19" spans="2:34" s="2" customFormat="1" x14ac:dyDescent="0.25">
      <c r="B19" s="5"/>
      <c r="C19" s="5"/>
      <c r="D19" s="130"/>
      <c r="E19" s="131"/>
      <c r="F19" s="99"/>
      <c r="G19" s="100"/>
      <c r="H19" s="100"/>
      <c r="I19" s="100"/>
      <c r="J19" s="100"/>
      <c r="K19" s="100"/>
      <c r="L19" s="100"/>
      <c r="M19" s="144"/>
      <c r="N19" s="130"/>
      <c r="O19" s="135"/>
      <c r="P19" s="135"/>
      <c r="Q19" s="145"/>
      <c r="R19" s="132"/>
      <c r="S19" s="133"/>
      <c r="T19" s="133"/>
      <c r="U19" s="100"/>
      <c r="V19" s="132"/>
      <c r="W19" s="133"/>
      <c r="X19" s="133"/>
      <c r="Y19" s="133"/>
      <c r="AA19" s="5"/>
      <c r="AB19" s="179"/>
      <c r="AC19" s="5"/>
      <c r="AD19" s="5"/>
      <c r="AE19" s="5"/>
      <c r="AH19"/>
    </row>
    <row r="20" spans="2:34" s="2" customFormat="1" x14ac:dyDescent="0.25">
      <c r="B20" s="5" t="s">
        <v>299</v>
      </c>
      <c r="C20" s="5"/>
      <c r="D20" s="5"/>
      <c r="E20" s="131"/>
      <c r="F20" s="99"/>
      <c r="G20" s="100"/>
      <c r="H20" s="100"/>
      <c r="I20" s="100"/>
      <c r="J20" s="100"/>
      <c r="K20" s="100"/>
      <c r="L20" s="100"/>
      <c r="M20" s="144"/>
      <c r="N20" s="102"/>
      <c r="O20" s="137"/>
      <c r="P20" s="137"/>
      <c r="Q20" s="146"/>
      <c r="R20" s="100">
        <f>SUMPRODUCT($D$5:$D15,R$5:R15)</f>
        <v>7.4888217057298645E-2</v>
      </c>
      <c r="S20" s="133">
        <f>SUMPRODUCT($D$5:$D15,S$5:S15)</f>
        <v>-4.8794442987477843E-2</v>
      </c>
      <c r="T20" s="133">
        <f>SUMPRODUCT($D$5:$D15,T$5:T15)</f>
        <v>-4.6675117255520128E-2</v>
      </c>
      <c r="U20" s="100">
        <f>SUMPRODUCT($D$5:$D15,U$5:U15)</f>
        <v>0.1695370775141658</v>
      </c>
      <c r="V20" s="132">
        <f>SUMPRODUCT($D$5:$D15,V$5:V15)</f>
        <v>-2.0336607026651483E-2</v>
      </c>
      <c r="W20" s="133">
        <f>SUMPRODUCT($D$5:$D15,W$5:W15)</f>
        <v>9.0367532904833316E-3</v>
      </c>
      <c r="X20" s="133">
        <f>SUMPRODUCT($D$5:$D15,X$5:X15)</f>
        <v>4.6736887818011399E-2</v>
      </c>
      <c r="Y20" s="100">
        <f>SUMPRODUCT($D$5:$D15,Y$5:Y15)</f>
        <v>-2.1997496177661158E-2</v>
      </c>
      <c r="AA20" s="5"/>
      <c r="AB20" s="179"/>
      <c r="AC20" s="5"/>
      <c r="AD20" s="5"/>
      <c r="AE20" s="5"/>
      <c r="AH20"/>
    </row>
    <row r="21" spans="2:34" s="2" customFormat="1" x14ac:dyDescent="0.25">
      <c r="B21" s="5"/>
      <c r="C21" s="5"/>
      <c r="D21" s="5"/>
      <c r="E21" s="131"/>
      <c r="F21" s="99"/>
      <c r="G21" s="100"/>
      <c r="H21" s="100"/>
      <c r="I21" s="100"/>
      <c r="J21" s="100"/>
      <c r="K21" s="100"/>
      <c r="L21" s="100"/>
      <c r="M21" s="100"/>
      <c r="N21" s="102"/>
      <c r="O21" s="100"/>
      <c r="P21" s="100"/>
      <c r="Q21" s="100"/>
      <c r="R21" s="101"/>
      <c r="U21" s="100"/>
      <c r="V21" s="101"/>
      <c r="AA21" s="5"/>
      <c r="AB21" s="179"/>
      <c r="AC21" s="5"/>
      <c r="AD21" s="5"/>
      <c r="AE21" s="5"/>
      <c r="AH21"/>
    </row>
    <row r="22" spans="2:34" s="2" customFormat="1" x14ac:dyDescent="0.25">
      <c r="B22" s="5"/>
      <c r="C22" s="5"/>
      <c r="D22" s="5"/>
      <c r="E22" s="131"/>
      <c r="F22" s="99"/>
      <c r="G22" s="100"/>
      <c r="H22" s="100"/>
      <c r="I22" s="100"/>
      <c r="J22" s="100"/>
      <c r="K22" s="100"/>
      <c r="L22" s="100"/>
      <c r="M22" s="100"/>
      <c r="N22" s="102"/>
      <c r="O22" s="100"/>
      <c r="P22" s="100"/>
      <c r="Q22" s="100"/>
      <c r="R22" s="101"/>
      <c r="U22" s="100"/>
      <c r="V22" s="101"/>
      <c r="AA22" s="5"/>
      <c r="AB22" s="179"/>
      <c r="AC22" s="5"/>
      <c r="AD22" s="5"/>
      <c r="AE22" s="5"/>
      <c r="AH22"/>
    </row>
    <row r="23" spans="2:34" s="2" customFormat="1" x14ac:dyDescent="0.25">
      <c r="B23" s="5"/>
      <c r="C23" s="5"/>
      <c r="D23" s="5"/>
      <c r="E23" s="131"/>
      <c r="F23" s="99"/>
      <c r="G23" s="100"/>
      <c r="H23" s="100"/>
      <c r="I23" s="100"/>
      <c r="J23" s="100"/>
      <c r="K23" s="100"/>
      <c r="L23" s="100"/>
      <c r="M23" s="100"/>
      <c r="N23" s="102"/>
      <c r="O23" s="100"/>
      <c r="P23" s="100"/>
      <c r="Q23" s="100"/>
      <c r="R23" s="101"/>
      <c r="U23" s="100"/>
      <c r="V23" s="101"/>
      <c r="AA23" s="5"/>
      <c r="AB23" s="179"/>
      <c r="AC23" s="5"/>
      <c r="AD23" s="5"/>
      <c r="AE23" s="5"/>
      <c r="AH23"/>
    </row>
    <row r="24" spans="2:34" s="2" customFormat="1" x14ac:dyDescent="0.25">
      <c r="B24" s="5"/>
      <c r="C24" s="5"/>
      <c r="D24" s="5"/>
      <c r="E24" s="131"/>
      <c r="F24" s="99"/>
      <c r="G24" s="100"/>
      <c r="H24" s="100"/>
      <c r="I24" s="100"/>
      <c r="J24" s="100"/>
      <c r="K24" s="100"/>
      <c r="L24" s="100"/>
      <c r="M24" s="100"/>
      <c r="N24" s="102"/>
      <c r="O24" s="100"/>
      <c r="P24" s="100"/>
      <c r="Q24" s="100"/>
      <c r="R24" s="101"/>
      <c r="U24" s="100"/>
      <c r="V24" s="101"/>
      <c r="AA24" s="5"/>
      <c r="AB24" s="179"/>
      <c r="AC24" s="5"/>
      <c r="AD24" s="5"/>
      <c r="AE24" s="5"/>
      <c r="AH24"/>
    </row>
    <row r="25" spans="2:34" s="2" customFormat="1" x14ac:dyDescent="0.25">
      <c r="B25" s="5"/>
      <c r="C25" s="5"/>
      <c r="D25" s="5"/>
      <c r="E25" s="131"/>
      <c r="F25" s="99"/>
      <c r="G25" s="100"/>
      <c r="H25" s="100"/>
      <c r="I25" s="100"/>
      <c r="J25" s="100"/>
      <c r="K25" s="100"/>
      <c r="L25" s="100"/>
      <c r="M25" s="100"/>
      <c r="N25" s="102"/>
      <c r="O25" s="100"/>
      <c r="P25" s="100"/>
      <c r="Q25" s="100"/>
      <c r="R25" s="101"/>
      <c r="U25" s="100"/>
      <c r="V25" s="101"/>
      <c r="AA25" s="5"/>
      <c r="AB25" s="179"/>
      <c r="AC25" s="5"/>
      <c r="AD25" s="5"/>
      <c r="AE25" s="5"/>
      <c r="AH25"/>
    </row>
    <row r="26" spans="2:34" s="2" customFormat="1" x14ac:dyDescent="0.25">
      <c r="B26" s="5"/>
      <c r="C26" s="5"/>
      <c r="D26" s="5"/>
      <c r="E26" s="131"/>
      <c r="F26" s="99"/>
      <c r="G26" s="100"/>
      <c r="H26" s="100"/>
      <c r="I26" s="100"/>
      <c r="J26" s="100"/>
      <c r="K26" s="100"/>
      <c r="L26" s="100"/>
      <c r="M26" s="100"/>
      <c r="N26" s="102"/>
      <c r="O26" s="100"/>
      <c r="P26" s="100"/>
      <c r="Q26" s="100"/>
      <c r="R26" s="101"/>
      <c r="U26" s="100"/>
      <c r="V26" s="101"/>
      <c r="AA26" s="5"/>
      <c r="AB26" s="179"/>
      <c r="AC26" s="5"/>
      <c r="AD26" s="5"/>
      <c r="AE26" s="5"/>
      <c r="AH26"/>
    </row>
    <row r="27" spans="2:34" s="2" customFormat="1" x14ac:dyDescent="0.25">
      <c r="B27" s="5"/>
      <c r="C27" s="5"/>
      <c r="D27" s="5"/>
      <c r="E27" s="131"/>
      <c r="F27" s="99"/>
      <c r="G27" s="100"/>
      <c r="H27" s="100"/>
      <c r="I27" s="100"/>
      <c r="J27" s="100"/>
      <c r="K27" s="100"/>
      <c r="L27" s="100"/>
      <c r="M27" s="100"/>
      <c r="N27" s="102"/>
      <c r="O27" s="100"/>
      <c r="P27" s="100"/>
      <c r="Q27" s="100"/>
      <c r="R27" s="101"/>
      <c r="U27" s="100"/>
      <c r="V27" s="101"/>
      <c r="AA27" s="5"/>
      <c r="AB27" s="179"/>
      <c r="AC27" s="5"/>
      <c r="AD27" s="5"/>
      <c r="AE27" s="5"/>
      <c r="AH27"/>
    </row>
    <row r="28" spans="2:34" s="2" customFormat="1" x14ac:dyDescent="0.25">
      <c r="B28" s="5"/>
      <c r="C28" s="5"/>
      <c r="D28" s="5"/>
      <c r="E28" s="131"/>
      <c r="F28" s="99"/>
      <c r="G28" s="100"/>
      <c r="H28" s="100"/>
      <c r="I28" s="100"/>
      <c r="J28" s="100"/>
      <c r="K28" s="100"/>
      <c r="L28" s="100"/>
      <c r="M28" s="100"/>
      <c r="N28" s="102"/>
      <c r="O28" s="100"/>
      <c r="P28" s="100"/>
      <c r="Q28" s="100"/>
      <c r="R28" s="101"/>
      <c r="U28" s="100"/>
      <c r="V28" s="101"/>
      <c r="AA28" s="5"/>
      <c r="AB28" s="179"/>
      <c r="AC28" s="5"/>
      <c r="AD28" s="5"/>
      <c r="AE28" s="5"/>
      <c r="AH28"/>
    </row>
    <row r="29" spans="2:34" s="2" customFormat="1" x14ac:dyDescent="0.25">
      <c r="B29" s="5"/>
      <c r="C29" s="5"/>
      <c r="D29" s="5"/>
      <c r="E29" s="131"/>
      <c r="F29" s="99"/>
      <c r="G29" s="100"/>
      <c r="H29" s="100"/>
      <c r="I29" s="100"/>
      <c r="J29" s="100"/>
      <c r="K29" s="100"/>
      <c r="L29" s="100"/>
      <c r="M29" s="100"/>
      <c r="N29" s="102"/>
      <c r="O29" s="100"/>
      <c r="P29" s="100"/>
      <c r="Q29" s="100"/>
      <c r="R29" s="101"/>
      <c r="U29" s="100"/>
      <c r="V29" s="101"/>
      <c r="AA29" s="5"/>
      <c r="AB29" s="179"/>
      <c r="AC29" s="5"/>
      <c r="AD29" s="5"/>
      <c r="AE29" s="5"/>
      <c r="AH29"/>
    </row>
    <row r="30" spans="2:34" s="2" customFormat="1" x14ac:dyDescent="0.25">
      <c r="B30" s="5"/>
      <c r="C30" s="5"/>
      <c r="D30" s="5"/>
      <c r="E30" s="131"/>
      <c r="F30" s="99"/>
      <c r="G30" s="100"/>
      <c r="H30" s="100"/>
      <c r="I30" s="100"/>
      <c r="J30" s="100"/>
      <c r="K30" s="100"/>
      <c r="L30" s="100"/>
      <c r="M30" s="100"/>
      <c r="N30" s="102"/>
      <c r="O30" s="100"/>
      <c r="P30" s="100"/>
      <c r="Q30" s="100"/>
      <c r="R30" s="101"/>
      <c r="U30" s="100"/>
      <c r="V30" s="101"/>
      <c r="AA30" s="5"/>
      <c r="AB30" s="179"/>
      <c r="AC30" s="5"/>
      <c r="AD30" s="5"/>
      <c r="AE30" s="5"/>
      <c r="AH30"/>
    </row>
    <row r="31" spans="2:34" s="2" customFormat="1" x14ac:dyDescent="0.25">
      <c r="B31" s="5"/>
      <c r="C31" s="5"/>
      <c r="D31" s="5"/>
      <c r="E31" s="131"/>
      <c r="F31" s="99"/>
      <c r="G31" s="100"/>
      <c r="H31" s="100"/>
      <c r="I31" s="100"/>
      <c r="J31" s="100"/>
      <c r="K31" s="100"/>
      <c r="L31" s="100"/>
      <c r="M31" s="100"/>
      <c r="N31" s="102"/>
      <c r="O31" s="100"/>
      <c r="P31" s="100"/>
      <c r="Q31" s="100"/>
      <c r="R31" s="101"/>
      <c r="U31" s="100"/>
      <c r="V31" s="101"/>
      <c r="AA31" s="5"/>
      <c r="AB31" s="179"/>
      <c r="AC31" s="5"/>
      <c r="AD31" s="5"/>
      <c r="AE31" s="5"/>
      <c r="AH31"/>
    </row>
    <row r="32" spans="2:34" s="2" customFormat="1" x14ac:dyDescent="0.25">
      <c r="B32" s="5"/>
      <c r="C32" s="5"/>
      <c r="D32" s="5"/>
      <c r="E32" s="131"/>
      <c r="F32" s="99"/>
      <c r="G32" s="100"/>
      <c r="H32" s="100"/>
      <c r="I32" s="100"/>
      <c r="J32" s="100"/>
      <c r="K32" s="100"/>
      <c r="L32" s="100"/>
      <c r="M32" s="100"/>
      <c r="N32" s="102"/>
      <c r="O32" s="100"/>
      <c r="P32" s="100"/>
      <c r="Q32" s="100"/>
      <c r="R32" s="101"/>
      <c r="U32" s="100"/>
      <c r="V32" s="101"/>
      <c r="AA32" s="5"/>
      <c r="AB32" s="179"/>
      <c r="AC32" s="5"/>
      <c r="AD32" s="5"/>
      <c r="AE32" s="5"/>
      <c r="AH32"/>
    </row>
    <row r="33" spans="1:34" s="2" customFormat="1" x14ac:dyDescent="0.25">
      <c r="B33" s="5"/>
      <c r="C33" s="5"/>
      <c r="D33" s="5"/>
      <c r="E33" s="131"/>
      <c r="F33" s="99"/>
      <c r="G33" s="100"/>
      <c r="H33" s="100"/>
      <c r="I33" s="100"/>
      <c r="J33" s="100"/>
      <c r="K33" s="100"/>
      <c r="L33" s="100"/>
      <c r="M33" s="100"/>
      <c r="N33" s="102"/>
      <c r="O33" s="100"/>
      <c r="P33" s="100"/>
      <c r="Q33" s="100"/>
      <c r="R33" s="101"/>
      <c r="U33" s="100"/>
      <c r="V33" s="101"/>
      <c r="AA33" s="5"/>
      <c r="AB33" s="179"/>
      <c r="AC33" s="5"/>
      <c r="AD33" s="5"/>
      <c r="AE33" s="5"/>
      <c r="AH33"/>
    </row>
    <row r="34" spans="1:34" s="2" customFormat="1" x14ac:dyDescent="0.25">
      <c r="B34" s="5"/>
      <c r="C34" s="5"/>
      <c r="D34" s="5"/>
      <c r="E34" s="131"/>
      <c r="F34" s="99"/>
      <c r="G34" s="100"/>
      <c r="H34" s="100"/>
      <c r="I34" s="100"/>
      <c r="J34" s="100"/>
      <c r="K34" s="100"/>
      <c r="L34" s="100"/>
      <c r="M34" s="100"/>
      <c r="N34" s="102"/>
      <c r="O34" s="100"/>
      <c r="P34" s="100"/>
      <c r="Q34" s="100"/>
      <c r="R34" s="101"/>
      <c r="U34" s="100"/>
      <c r="V34" s="101"/>
      <c r="AA34" s="5"/>
      <c r="AB34" s="179"/>
      <c r="AC34" s="5"/>
      <c r="AD34" s="5"/>
      <c r="AE34" s="5"/>
      <c r="AH34"/>
    </row>
    <row r="35" spans="1:34" s="2" customFormat="1" x14ac:dyDescent="0.25">
      <c r="B35" s="5"/>
      <c r="C35" s="5"/>
      <c r="D35" s="5"/>
      <c r="E35" s="131"/>
      <c r="F35" s="99"/>
      <c r="G35" s="100"/>
      <c r="H35" s="100"/>
      <c r="I35" s="100"/>
      <c r="J35" s="100"/>
      <c r="K35" s="100"/>
      <c r="L35" s="100"/>
      <c r="M35" s="100"/>
      <c r="N35" s="102"/>
      <c r="O35" s="100"/>
      <c r="P35" s="100"/>
      <c r="Q35" s="100"/>
      <c r="R35" s="101"/>
      <c r="U35" s="100"/>
      <c r="V35" s="101"/>
      <c r="AA35" s="5"/>
      <c r="AB35" s="179"/>
      <c r="AC35" s="5"/>
      <c r="AD35" s="5"/>
      <c r="AE35" s="5"/>
      <c r="AH35"/>
    </row>
    <row r="36" spans="1:34" s="2" customFormat="1" x14ac:dyDescent="0.25">
      <c r="B36" s="5"/>
      <c r="C36" s="5"/>
      <c r="D36" s="5"/>
      <c r="E36" s="131"/>
      <c r="F36" s="99"/>
      <c r="G36" s="100"/>
      <c r="H36" s="100"/>
      <c r="I36" s="100"/>
      <c r="J36" s="100"/>
      <c r="K36" s="100"/>
      <c r="L36" s="100"/>
      <c r="M36" s="100"/>
      <c r="N36" s="102"/>
      <c r="O36" s="100"/>
      <c r="P36" s="100"/>
      <c r="Q36" s="100"/>
      <c r="R36" s="101"/>
      <c r="U36" s="100"/>
      <c r="V36" s="101"/>
      <c r="AA36" s="5"/>
      <c r="AB36" s="179"/>
      <c r="AC36" s="5"/>
      <c r="AD36" s="5"/>
      <c r="AE36" s="5"/>
      <c r="AH36"/>
    </row>
    <row r="37" spans="1:34" s="2" customFormat="1" x14ac:dyDescent="0.25">
      <c r="B37" s="5"/>
      <c r="C37" s="5"/>
      <c r="D37" s="5"/>
      <c r="E37" s="131"/>
      <c r="F37" s="99"/>
      <c r="G37" s="100"/>
      <c r="H37" s="100"/>
      <c r="I37" s="100"/>
      <c r="J37" s="100"/>
      <c r="K37" s="100"/>
      <c r="L37" s="100"/>
      <c r="M37" s="100"/>
      <c r="N37" s="102"/>
      <c r="O37" s="100"/>
      <c r="P37" s="100"/>
      <c r="Q37" s="100"/>
      <c r="R37" s="101"/>
      <c r="U37" s="100"/>
      <c r="V37" s="101"/>
      <c r="AA37" s="5"/>
      <c r="AB37" s="179"/>
      <c r="AC37" s="5"/>
      <c r="AD37" s="5"/>
      <c r="AE37" s="5"/>
      <c r="AH37"/>
    </row>
    <row r="38" spans="1:34" s="2" customFormat="1" x14ac:dyDescent="0.25">
      <c r="B38" s="5"/>
      <c r="C38" s="5"/>
      <c r="D38" s="5"/>
      <c r="E38" s="131"/>
      <c r="F38" s="99"/>
      <c r="G38" s="100"/>
      <c r="H38" s="100"/>
      <c r="I38" s="100"/>
      <c r="J38" s="100"/>
      <c r="K38" s="100"/>
      <c r="L38" s="100"/>
      <c r="M38" s="100"/>
      <c r="N38" s="102"/>
      <c r="O38" s="100"/>
      <c r="P38" s="100"/>
      <c r="Q38" s="100"/>
      <c r="R38" s="101"/>
      <c r="U38" s="100"/>
      <c r="V38" s="101"/>
      <c r="AA38"/>
      <c r="AB38" s="35"/>
      <c r="AC38"/>
      <c r="AD38"/>
      <c r="AE38" s="36"/>
      <c r="AH38"/>
    </row>
    <row r="39" spans="1:34" s="2" customFormat="1" x14ac:dyDescent="0.25">
      <c r="B39" s="5"/>
      <c r="C39" s="5"/>
      <c r="D39" s="5"/>
      <c r="E39" s="131"/>
      <c r="F39" s="99"/>
      <c r="G39" s="100"/>
      <c r="H39" s="100"/>
      <c r="I39" s="100"/>
      <c r="J39" s="100"/>
      <c r="K39" s="100"/>
      <c r="L39" s="100"/>
      <c r="M39" s="100"/>
      <c r="N39" s="102"/>
      <c r="O39" s="100"/>
      <c r="P39" s="100"/>
      <c r="Q39" s="100"/>
      <c r="R39" s="101"/>
      <c r="U39" s="100"/>
      <c r="V39" s="101"/>
      <c r="AA39"/>
      <c r="AB39" s="35"/>
      <c r="AC39"/>
      <c r="AD39"/>
      <c r="AE39" s="36"/>
      <c r="AH39"/>
    </row>
    <row r="40" spans="1:34" s="2" customFormat="1" x14ac:dyDescent="0.25">
      <c r="B40" s="5"/>
      <c r="C40" s="5"/>
      <c r="D40" s="5"/>
      <c r="E40" s="131"/>
      <c r="F40" s="99"/>
      <c r="G40" s="100"/>
      <c r="H40" s="100"/>
      <c r="I40" s="100"/>
      <c r="J40" s="100"/>
      <c r="K40" s="100"/>
      <c r="L40" s="100"/>
      <c r="M40" s="100"/>
      <c r="N40" s="102"/>
      <c r="O40" s="100"/>
      <c r="P40" s="100"/>
      <c r="Q40" s="100"/>
      <c r="R40" s="101"/>
      <c r="U40" s="100"/>
      <c r="V40" s="101"/>
      <c r="AA40"/>
      <c r="AB40" s="35"/>
      <c r="AC40"/>
      <c r="AD40"/>
      <c r="AE40" s="36"/>
      <c r="AH40"/>
    </row>
    <row r="41" spans="1:34" s="2" customFormat="1" x14ac:dyDescent="0.25">
      <c r="B41" s="5"/>
      <c r="C41" s="5"/>
      <c r="D41" s="5"/>
      <c r="E41" s="131"/>
      <c r="F41" s="99"/>
      <c r="G41" s="100"/>
      <c r="H41" s="100"/>
      <c r="I41" s="100"/>
      <c r="J41" s="100"/>
      <c r="K41" s="100"/>
      <c r="L41" s="100"/>
      <c r="M41" s="100"/>
      <c r="N41" s="102"/>
      <c r="O41" s="100"/>
      <c r="P41" s="100"/>
      <c r="Q41" s="100"/>
      <c r="R41" s="101"/>
      <c r="U41" s="100"/>
      <c r="V41" s="101"/>
      <c r="AA41"/>
      <c r="AB41" s="35"/>
      <c r="AC41"/>
      <c r="AD41"/>
      <c r="AE41" s="36"/>
      <c r="AH41"/>
    </row>
    <row r="42" spans="1:34" s="2" customFormat="1" x14ac:dyDescent="0.25">
      <c r="B42" s="5"/>
      <c r="C42" s="5"/>
      <c r="D42" s="5"/>
      <c r="E42" s="131"/>
      <c r="F42" s="99"/>
      <c r="G42" s="100"/>
      <c r="H42" s="100"/>
      <c r="I42" s="100"/>
      <c r="J42" s="100"/>
      <c r="K42" s="100"/>
      <c r="L42" s="100"/>
      <c r="M42" s="100"/>
      <c r="N42" s="102"/>
      <c r="O42" s="100"/>
      <c r="P42" s="100"/>
      <c r="Q42" s="100"/>
      <c r="R42" s="101"/>
      <c r="U42" s="100"/>
      <c r="V42" s="101"/>
      <c r="AA42"/>
      <c r="AB42" s="35"/>
      <c r="AC42"/>
      <c r="AD42"/>
      <c r="AE42" s="36"/>
      <c r="AH42"/>
    </row>
    <row r="43" spans="1:34" s="2" customFormat="1" x14ac:dyDescent="0.25">
      <c r="B43" s="5"/>
      <c r="C43" s="5"/>
      <c r="D43" s="5"/>
      <c r="E43" s="131"/>
      <c r="F43" s="99"/>
      <c r="G43" s="100"/>
      <c r="H43" s="100"/>
      <c r="I43" s="100"/>
      <c r="J43" s="100"/>
      <c r="K43" s="100"/>
      <c r="L43" s="100"/>
      <c r="M43" s="100"/>
      <c r="N43" s="102"/>
      <c r="O43" s="100"/>
      <c r="P43" s="100"/>
      <c r="Q43" s="100"/>
      <c r="R43" s="101"/>
      <c r="U43" s="100"/>
      <c r="V43" s="101"/>
      <c r="AA43"/>
      <c r="AB43" s="35"/>
      <c r="AC43"/>
      <c r="AD43"/>
      <c r="AE43" s="36"/>
      <c r="AH43"/>
    </row>
    <row r="44" spans="1:34" x14ac:dyDescent="0.25">
      <c r="A44" s="2"/>
      <c r="B44" s="5"/>
      <c r="C44" s="5"/>
      <c r="D44" s="5"/>
      <c r="E44" s="131"/>
      <c r="F44" s="99"/>
      <c r="G44" s="100"/>
      <c r="H44" s="100"/>
      <c r="I44" s="100"/>
      <c r="J44" s="100"/>
      <c r="K44" s="100"/>
      <c r="L44" s="100"/>
      <c r="M44" s="100"/>
      <c r="N44" s="102"/>
      <c r="O44" s="100"/>
      <c r="P44" s="100"/>
      <c r="Q44" s="100"/>
      <c r="R44" s="101"/>
      <c r="S44" s="2"/>
      <c r="T44" s="2"/>
      <c r="U44" s="100"/>
      <c r="V44" s="101"/>
      <c r="W44" s="2"/>
      <c r="X44" s="2"/>
      <c r="Y44" s="2"/>
      <c r="Z44" s="2"/>
    </row>
    <row r="45" spans="1:34" x14ac:dyDescent="0.25">
      <c r="A45" s="2"/>
      <c r="B45" s="5"/>
      <c r="C45" s="5"/>
      <c r="D45" s="5"/>
      <c r="E45" s="131"/>
      <c r="F45" s="99"/>
      <c r="G45" s="100"/>
      <c r="H45" s="100"/>
      <c r="I45" s="100"/>
      <c r="J45" s="100"/>
      <c r="K45" s="100"/>
      <c r="L45" s="100"/>
      <c r="M45" s="100"/>
      <c r="N45" s="102"/>
      <c r="O45" s="100"/>
      <c r="P45" s="100"/>
      <c r="Q45" s="100"/>
      <c r="R45" s="101"/>
      <c r="S45" s="2"/>
      <c r="T45" s="2"/>
      <c r="U45" s="100"/>
      <c r="V45" s="101"/>
      <c r="W45" s="2"/>
      <c r="X45" s="2"/>
      <c r="Y45" s="2"/>
      <c r="Z45" s="2"/>
    </row>
    <row r="46" spans="1:34" x14ac:dyDescent="0.25">
      <c r="A46" s="2"/>
      <c r="B46" s="5"/>
      <c r="C46" s="5"/>
      <c r="D46" s="5"/>
      <c r="E46" s="131"/>
      <c r="F46" s="99"/>
      <c r="G46" s="100"/>
      <c r="H46" s="100"/>
      <c r="I46" s="100"/>
      <c r="J46" s="100"/>
      <c r="K46" s="100"/>
      <c r="L46" s="100"/>
      <c r="M46" s="100"/>
      <c r="N46" s="102"/>
      <c r="O46" s="100"/>
      <c r="P46" s="100"/>
      <c r="Q46" s="100"/>
      <c r="R46" s="101"/>
      <c r="S46" s="2"/>
      <c r="T46" s="2"/>
      <c r="U46" s="100"/>
      <c r="V46" s="101"/>
      <c r="W46" s="2"/>
      <c r="X46" s="2"/>
      <c r="Y46" s="2"/>
      <c r="Z46" s="2"/>
    </row>
    <row r="47" spans="1:34" x14ac:dyDescent="0.25">
      <c r="A47" s="2"/>
      <c r="B47" s="5"/>
      <c r="C47" s="5"/>
      <c r="D47" s="5"/>
      <c r="E47" s="131"/>
      <c r="F47" s="99"/>
      <c r="G47" s="100"/>
      <c r="H47" s="100"/>
      <c r="I47" s="100"/>
      <c r="J47" s="100"/>
      <c r="K47" s="100"/>
      <c r="L47" s="100"/>
      <c r="M47" s="100"/>
      <c r="N47" s="102"/>
      <c r="O47" s="100"/>
      <c r="P47" s="100"/>
      <c r="Q47" s="100"/>
      <c r="R47" s="101"/>
      <c r="S47" s="2"/>
      <c r="T47" s="2"/>
      <c r="U47" s="100"/>
      <c r="V47" s="101"/>
      <c r="W47" s="2"/>
      <c r="X47" s="2"/>
      <c r="Y47" s="2"/>
      <c r="Z47" s="2"/>
    </row>
    <row r="48" spans="1:34" x14ac:dyDescent="0.25">
      <c r="A48" s="2"/>
      <c r="B48" s="5"/>
      <c r="C48" s="5"/>
      <c r="D48" s="5"/>
      <c r="E48" s="131"/>
      <c r="F48" s="99"/>
      <c r="G48" s="100"/>
      <c r="H48" s="100"/>
      <c r="I48" s="100"/>
      <c r="J48" s="100"/>
      <c r="K48" s="100"/>
      <c r="L48" s="100"/>
      <c r="M48" s="100"/>
      <c r="N48" s="102"/>
      <c r="O48" s="100"/>
      <c r="P48" s="100"/>
      <c r="Q48" s="100"/>
      <c r="R48" s="101"/>
      <c r="S48" s="2"/>
      <c r="T48" s="2"/>
      <c r="U48" s="100"/>
      <c r="V48" s="101"/>
      <c r="W48" s="2"/>
      <c r="X48" s="2"/>
      <c r="Y48" s="2"/>
      <c r="Z48" s="2"/>
    </row>
    <row r="49" spans="1:26" x14ac:dyDescent="0.25">
      <c r="A49" s="2"/>
      <c r="B49" s="5"/>
      <c r="C49" s="5"/>
      <c r="D49" s="5"/>
      <c r="E49" s="131"/>
      <c r="F49" s="99"/>
      <c r="G49" s="100"/>
      <c r="H49" s="100"/>
      <c r="I49" s="100"/>
      <c r="J49" s="100"/>
      <c r="K49" s="100"/>
      <c r="L49" s="100"/>
      <c r="M49" s="100"/>
      <c r="N49" s="102"/>
      <c r="O49" s="100"/>
      <c r="P49" s="100"/>
      <c r="Q49" s="100"/>
      <c r="R49" s="101"/>
      <c r="S49" s="2"/>
      <c r="T49" s="2"/>
      <c r="U49" s="100"/>
      <c r="V49" s="101"/>
      <c r="W49" s="2"/>
      <c r="X49" s="2"/>
      <c r="Y49" s="2"/>
      <c r="Z49" s="2"/>
    </row>
    <row r="50" spans="1:26" x14ac:dyDescent="0.25">
      <c r="A50" s="2"/>
      <c r="B50" s="5"/>
      <c r="C50" s="5"/>
      <c r="D50" s="5"/>
      <c r="E50" s="131"/>
      <c r="F50" s="99"/>
      <c r="G50" s="100"/>
      <c r="H50" s="100"/>
      <c r="I50" s="100"/>
      <c r="J50" s="100"/>
      <c r="K50" s="100"/>
      <c r="L50" s="100"/>
      <c r="M50" s="100"/>
      <c r="N50" s="102"/>
      <c r="O50" s="100"/>
      <c r="P50" s="100"/>
      <c r="Q50" s="100"/>
      <c r="R50" s="101"/>
      <c r="S50" s="2"/>
      <c r="T50" s="2"/>
      <c r="U50" s="100"/>
      <c r="V50" s="101"/>
      <c r="W50" s="2"/>
      <c r="X50" s="2"/>
      <c r="Y50" s="2"/>
      <c r="Z50" s="2"/>
    </row>
    <row r="51" spans="1:26" x14ac:dyDescent="0.25">
      <c r="A51" s="2"/>
      <c r="B51" s="5"/>
      <c r="C51" s="5"/>
      <c r="D51" s="5"/>
      <c r="E51" s="131"/>
      <c r="F51" s="99"/>
      <c r="G51" s="100"/>
      <c r="H51" s="100"/>
      <c r="I51" s="100"/>
      <c r="J51" s="100"/>
      <c r="K51" s="100"/>
      <c r="L51" s="100"/>
      <c r="M51" s="100"/>
      <c r="N51" s="102"/>
      <c r="O51" s="100"/>
      <c r="P51" s="100"/>
      <c r="Q51" s="100"/>
      <c r="R51" s="101"/>
      <c r="S51" s="2"/>
      <c r="T51" s="2"/>
      <c r="U51" s="100"/>
      <c r="V51" s="101"/>
      <c r="W51" s="2"/>
      <c r="X51" s="2"/>
      <c r="Y51" s="2"/>
      <c r="Z51" s="2"/>
    </row>
    <row r="52" spans="1:26" x14ac:dyDescent="0.25">
      <c r="A52" s="2"/>
      <c r="B52" s="5"/>
      <c r="C52" s="5"/>
      <c r="D52" s="5"/>
      <c r="E52" s="131"/>
      <c r="F52" s="99"/>
      <c r="G52" s="100"/>
      <c r="H52" s="100"/>
      <c r="I52" s="100"/>
      <c r="J52" s="100"/>
      <c r="K52" s="100"/>
      <c r="L52" s="100"/>
      <c r="M52" s="100"/>
      <c r="N52" s="102"/>
      <c r="O52" s="100"/>
      <c r="P52" s="100"/>
      <c r="Q52" s="100"/>
      <c r="R52" s="101"/>
      <c r="S52" s="2"/>
      <c r="T52" s="2"/>
      <c r="U52" s="100"/>
      <c r="V52" s="101"/>
      <c r="W52" s="2"/>
      <c r="X52" s="2"/>
      <c r="Y52" s="2"/>
      <c r="Z52" s="2"/>
    </row>
    <row r="53" spans="1:26" x14ac:dyDescent="0.25">
      <c r="A53" s="2"/>
      <c r="B53" s="5"/>
      <c r="C53" s="5"/>
      <c r="D53" s="5"/>
      <c r="E53" s="131"/>
      <c r="F53" s="99"/>
      <c r="G53" s="100"/>
      <c r="H53" s="100"/>
      <c r="I53" s="100"/>
      <c r="J53" s="100"/>
      <c r="K53" s="100"/>
      <c r="L53" s="100"/>
      <c r="M53" s="100"/>
      <c r="N53" s="102"/>
      <c r="O53" s="100"/>
      <c r="P53" s="100"/>
      <c r="Q53" s="100"/>
      <c r="R53" s="101"/>
      <c r="S53" s="2"/>
      <c r="T53" s="2"/>
      <c r="U53" s="100"/>
      <c r="V53" s="101"/>
      <c r="W53" s="2"/>
      <c r="X53" s="2"/>
      <c r="Y53" s="2"/>
      <c r="Z53" s="2"/>
    </row>
    <row r="54" spans="1:26" x14ac:dyDescent="0.25">
      <c r="A54" s="2"/>
      <c r="B54" s="5"/>
      <c r="C54" s="5"/>
      <c r="D54" s="5"/>
      <c r="E54" s="131"/>
      <c r="F54" s="99"/>
      <c r="G54" s="100"/>
      <c r="H54" s="100"/>
      <c r="I54" s="100"/>
      <c r="J54" s="100"/>
      <c r="K54" s="100"/>
      <c r="L54" s="100"/>
      <c r="M54" s="100"/>
      <c r="N54" s="102"/>
      <c r="O54" s="100"/>
      <c r="P54" s="100"/>
      <c r="Q54" s="100"/>
      <c r="R54" s="101"/>
      <c r="S54" s="2"/>
      <c r="T54" s="2"/>
      <c r="U54" s="100"/>
      <c r="V54" s="101"/>
      <c r="W54" s="2"/>
      <c r="X54" s="2"/>
      <c r="Y54" s="2"/>
      <c r="Z54" s="2"/>
    </row>
    <row r="55" spans="1:26" x14ac:dyDescent="0.25">
      <c r="A55" s="2"/>
      <c r="B55" s="5"/>
      <c r="C55" s="5"/>
      <c r="D55" s="5"/>
      <c r="E55" s="131"/>
      <c r="F55" s="99"/>
      <c r="G55" s="100"/>
      <c r="H55" s="100"/>
      <c r="I55" s="100"/>
      <c r="J55" s="100"/>
      <c r="K55" s="100"/>
      <c r="L55" s="100"/>
      <c r="M55" s="100"/>
      <c r="N55" s="102"/>
      <c r="O55" s="100"/>
      <c r="P55" s="100"/>
      <c r="Q55" s="100"/>
      <c r="R55" s="101"/>
      <c r="S55" s="2"/>
      <c r="T55" s="2"/>
      <c r="U55" s="100"/>
      <c r="V55" s="101"/>
      <c r="W55" s="2"/>
      <c r="X55" s="2"/>
      <c r="Y55" s="2"/>
      <c r="Z55" s="2"/>
    </row>
    <row r="56" spans="1:26" x14ac:dyDescent="0.25">
      <c r="A56" s="2"/>
      <c r="B56" s="5"/>
      <c r="C56" s="5"/>
      <c r="D56" s="5"/>
      <c r="E56" s="131"/>
      <c r="F56" s="99"/>
      <c r="G56" s="100"/>
      <c r="H56" s="100"/>
      <c r="I56" s="100"/>
      <c r="J56" s="100"/>
      <c r="K56" s="100"/>
      <c r="L56" s="100"/>
      <c r="M56" s="100"/>
      <c r="N56" s="102"/>
      <c r="O56" s="100"/>
      <c r="P56" s="100"/>
      <c r="Q56" s="100"/>
      <c r="R56" s="101"/>
      <c r="S56" s="2"/>
      <c r="T56" s="2"/>
      <c r="U56" s="100"/>
      <c r="V56" s="101"/>
      <c r="W56" s="2"/>
      <c r="X56" s="2"/>
      <c r="Y56" s="2"/>
      <c r="Z56" s="2"/>
    </row>
    <row r="57" spans="1:26" x14ac:dyDescent="0.25">
      <c r="A57" s="2"/>
      <c r="B57" s="5"/>
      <c r="C57" s="5"/>
      <c r="D57" s="5"/>
      <c r="E57" s="131"/>
      <c r="F57" s="99"/>
      <c r="G57" s="100"/>
      <c r="H57" s="100"/>
      <c r="I57" s="100"/>
      <c r="J57" s="100"/>
      <c r="K57" s="100"/>
      <c r="L57" s="100"/>
      <c r="M57" s="100"/>
      <c r="N57" s="102"/>
      <c r="O57" s="100"/>
      <c r="P57" s="100"/>
      <c r="Q57" s="100"/>
      <c r="R57" s="101"/>
      <c r="S57" s="2"/>
      <c r="T57" s="2"/>
      <c r="U57" s="100"/>
      <c r="V57" s="101"/>
      <c r="W57" s="2"/>
      <c r="X57" s="2"/>
      <c r="Y57" s="2"/>
      <c r="Z57" s="2"/>
    </row>
    <row r="58" spans="1:26" x14ac:dyDescent="0.25">
      <c r="A58" s="2"/>
      <c r="B58" s="5"/>
      <c r="C58" s="5"/>
      <c r="D58" s="5"/>
      <c r="E58" s="131"/>
      <c r="F58" s="99"/>
      <c r="G58" s="100"/>
      <c r="H58" s="100"/>
      <c r="I58" s="100"/>
      <c r="J58" s="100"/>
      <c r="K58" s="100"/>
      <c r="L58" s="100"/>
      <c r="M58" s="100"/>
      <c r="N58" s="102"/>
      <c r="O58" s="100"/>
      <c r="P58" s="100"/>
      <c r="Q58" s="100"/>
      <c r="R58" s="101"/>
      <c r="S58" s="2"/>
      <c r="T58" s="2"/>
      <c r="U58" s="100"/>
      <c r="V58" s="101"/>
      <c r="W58" s="2"/>
      <c r="X58" s="2"/>
      <c r="Y58" s="2"/>
      <c r="Z58" s="2"/>
    </row>
    <row r="59" spans="1:26" x14ac:dyDescent="0.25">
      <c r="A59" s="2"/>
      <c r="B59" s="5"/>
      <c r="C59" s="5"/>
      <c r="D59" s="5"/>
      <c r="E59" s="131"/>
      <c r="F59" s="99"/>
      <c r="G59" s="100"/>
      <c r="H59" s="100"/>
      <c r="I59" s="100"/>
      <c r="J59" s="100"/>
      <c r="K59" s="100"/>
      <c r="L59" s="100"/>
      <c r="M59" s="100"/>
      <c r="N59" s="102"/>
      <c r="O59" s="100"/>
      <c r="P59" s="100"/>
      <c r="Q59" s="100"/>
      <c r="R59" s="101"/>
      <c r="S59" s="2"/>
      <c r="T59" s="2"/>
      <c r="U59" s="100"/>
      <c r="V59" s="101"/>
      <c r="W59" s="2"/>
      <c r="X59" s="2"/>
      <c r="Y59" s="2"/>
      <c r="Z59" s="2"/>
    </row>
    <row r="60" spans="1:26" x14ac:dyDescent="0.25">
      <c r="A60" s="2"/>
      <c r="B60" s="5"/>
      <c r="C60" s="5"/>
      <c r="D60" s="5"/>
      <c r="E60" s="131"/>
      <c r="F60" s="99"/>
      <c r="G60" s="100"/>
      <c r="H60" s="100"/>
      <c r="I60" s="100"/>
      <c r="J60" s="100"/>
      <c r="K60" s="100"/>
      <c r="L60" s="100"/>
      <c r="M60" s="100"/>
      <c r="N60" s="102"/>
      <c r="O60" s="100"/>
      <c r="P60" s="100"/>
      <c r="Q60" s="100"/>
      <c r="R60" s="101"/>
      <c r="S60" s="2"/>
      <c r="T60" s="2"/>
      <c r="U60" s="100"/>
      <c r="V60" s="101"/>
      <c r="W60" s="2"/>
      <c r="X60" s="2"/>
      <c r="Y60" s="2"/>
      <c r="Z60" s="2"/>
    </row>
    <row r="61" spans="1:26" x14ac:dyDescent="0.25">
      <c r="A61" s="2"/>
      <c r="B61" s="5"/>
      <c r="C61" s="5"/>
      <c r="D61" s="5"/>
      <c r="E61" s="131"/>
      <c r="F61" s="99"/>
      <c r="G61" s="100"/>
      <c r="H61" s="100"/>
      <c r="I61" s="100"/>
      <c r="J61" s="100"/>
      <c r="K61" s="100"/>
      <c r="L61" s="100"/>
      <c r="M61" s="100"/>
      <c r="N61" s="102"/>
      <c r="O61" s="100"/>
      <c r="P61" s="100"/>
      <c r="Q61" s="100"/>
      <c r="R61" s="101"/>
      <c r="S61" s="2"/>
      <c r="T61" s="2"/>
      <c r="U61" s="100"/>
      <c r="V61" s="101"/>
      <c r="W61" s="2"/>
      <c r="X61" s="2"/>
      <c r="Y61" s="2"/>
      <c r="Z61" s="2"/>
    </row>
    <row r="62" spans="1:26" x14ac:dyDescent="0.25">
      <c r="A62" s="2"/>
      <c r="B62" s="5"/>
      <c r="C62" s="5"/>
      <c r="D62" s="5"/>
      <c r="E62" s="131"/>
      <c r="F62" s="99"/>
      <c r="G62" s="100"/>
      <c r="H62" s="100"/>
      <c r="I62" s="100"/>
      <c r="J62" s="100"/>
      <c r="K62" s="100"/>
      <c r="L62" s="100"/>
      <c r="M62" s="100"/>
      <c r="N62" s="102"/>
      <c r="O62" s="100"/>
      <c r="P62" s="100"/>
      <c r="Q62" s="100"/>
      <c r="R62" s="101"/>
      <c r="S62" s="2"/>
      <c r="T62" s="2"/>
      <c r="U62" s="100"/>
      <c r="V62" s="101"/>
      <c r="W62" s="2"/>
      <c r="X62" s="2"/>
      <c r="Y62" s="2"/>
      <c r="Z62" s="2"/>
    </row>
    <row r="63" spans="1:26" x14ac:dyDescent="0.25">
      <c r="A63" s="2"/>
      <c r="B63" s="5"/>
      <c r="C63" s="5"/>
      <c r="D63" s="5"/>
      <c r="E63" s="131"/>
      <c r="F63" s="99"/>
      <c r="G63" s="100"/>
      <c r="H63" s="100"/>
      <c r="I63" s="100"/>
      <c r="J63" s="100"/>
      <c r="K63" s="100"/>
      <c r="L63" s="100"/>
      <c r="M63" s="100"/>
      <c r="N63" s="102"/>
      <c r="O63" s="100"/>
      <c r="P63" s="100"/>
      <c r="Q63" s="100"/>
      <c r="R63" s="101"/>
      <c r="S63" s="2"/>
      <c r="T63" s="2"/>
      <c r="U63" s="100"/>
      <c r="V63" s="101"/>
      <c r="W63" s="2"/>
      <c r="X63" s="2"/>
      <c r="Y63" s="2"/>
      <c r="Z63" s="2"/>
    </row>
    <row r="64" spans="1:26" x14ac:dyDescent="0.25">
      <c r="A64" s="2"/>
      <c r="B64" s="5"/>
      <c r="C64" s="5"/>
      <c r="D64" s="5"/>
      <c r="E64" s="131"/>
      <c r="F64" s="99"/>
      <c r="G64" s="100"/>
      <c r="H64" s="100"/>
      <c r="I64" s="100"/>
      <c r="J64" s="100"/>
      <c r="K64" s="100"/>
      <c r="L64" s="100"/>
      <c r="M64" s="100"/>
      <c r="N64" s="102"/>
      <c r="O64" s="100"/>
      <c r="P64" s="100"/>
      <c r="Q64" s="100"/>
      <c r="R64" s="101"/>
      <c r="S64" s="2"/>
      <c r="T64" s="2"/>
      <c r="U64" s="100"/>
      <c r="V64" s="101"/>
      <c r="W64" s="2"/>
      <c r="X64" s="2"/>
      <c r="Y64" s="2"/>
      <c r="Z64" s="2"/>
    </row>
    <row r="65" spans="1:26" x14ac:dyDescent="0.25">
      <c r="A65" s="2"/>
      <c r="B65" s="5"/>
      <c r="C65" s="5"/>
      <c r="D65" s="5"/>
      <c r="E65" s="131"/>
      <c r="F65" s="99"/>
      <c r="G65" s="100"/>
      <c r="H65" s="100"/>
      <c r="I65" s="100"/>
      <c r="J65" s="100"/>
      <c r="K65" s="100"/>
      <c r="L65" s="100"/>
      <c r="M65" s="100"/>
      <c r="N65" s="102"/>
      <c r="O65" s="100"/>
      <c r="P65" s="100"/>
      <c r="Q65" s="100"/>
      <c r="R65" s="101"/>
      <c r="S65" s="2"/>
      <c r="T65" s="2"/>
      <c r="U65" s="100"/>
      <c r="V65" s="101"/>
      <c r="W65" s="2"/>
      <c r="X65" s="2"/>
      <c r="Y65" s="2"/>
      <c r="Z65" s="2"/>
    </row>
    <row r="66" spans="1:26" x14ac:dyDescent="0.25">
      <c r="A66" s="2"/>
      <c r="B66" s="5"/>
      <c r="C66" s="5"/>
      <c r="D66" s="5"/>
      <c r="E66" s="131"/>
      <c r="F66" s="99"/>
      <c r="G66" s="100"/>
      <c r="H66" s="100"/>
      <c r="I66" s="100"/>
      <c r="J66" s="100"/>
      <c r="K66" s="100"/>
      <c r="L66" s="100"/>
      <c r="M66" s="100"/>
      <c r="N66" s="102"/>
      <c r="O66" s="100"/>
      <c r="P66" s="100"/>
      <c r="Q66" s="100"/>
      <c r="R66" s="101"/>
      <c r="S66" s="2"/>
      <c r="T66" s="2"/>
      <c r="U66" s="100"/>
      <c r="V66" s="101"/>
      <c r="W66" s="2"/>
      <c r="X66" s="2"/>
      <c r="Y66" s="2"/>
      <c r="Z66" s="2"/>
    </row>
    <row r="67" spans="1:26" x14ac:dyDescent="0.25">
      <c r="A67" s="2"/>
      <c r="B67" s="5"/>
      <c r="C67" s="5"/>
      <c r="D67" s="5"/>
      <c r="E67" s="131"/>
      <c r="F67" s="99"/>
      <c r="G67" s="100"/>
      <c r="H67" s="100"/>
      <c r="I67" s="100"/>
      <c r="J67" s="100"/>
      <c r="K67" s="100"/>
      <c r="L67" s="100"/>
      <c r="M67" s="100"/>
      <c r="N67" s="102"/>
      <c r="O67" s="100"/>
      <c r="P67" s="100"/>
      <c r="Q67" s="100"/>
      <c r="R67" s="101"/>
      <c r="S67" s="2"/>
      <c r="T67" s="2"/>
      <c r="U67" s="100"/>
      <c r="V67" s="101"/>
      <c r="W67" s="2"/>
      <c r="X67" s="2"/>
      <c r="Y67" s="2"/>
      <c r="Z67" s="2"/>
    </row>
    <row r="68" spans="1:26" x14ac:dyDescent="0.25">
      <c r="A68" s="2"/>
      <c r="B68" s="5"/>
      <c r="C68" s="5"/>
      <c r="D68" s="5"/>
      <c r="E68" s="131"/>
      <c r="F68" s="99"/>
      <c r="G68" s="100"/>
      <c r="H68" s="100"/>
      <c r="I68" s="100"/>
      <c r="J68" s="100"/>
      <c r="K68" s="100"/>
      <c r="L68" s="100"/>
      <c r="M68" s="100"/>
      <c r="N68" s="102"/>
      <c r="O68" s="100"/>
      <c r="P68" s="100"/>
      <c r="Q68" s="100"/>
      <c r="R68" s="101"/>
      <c r="S68" s="2"/>
      <c r="T68" s="2"/>
      <c r="U68" s="100"/>
      <c r="V68" s="101"/>
      <c r="W68" s="2"/>
      <c r="X68" s="2"/>
      <c r="Y68" s="2"/>
      <c r="Z68" s="2"/>
    </row>
    <row r="69" spans="1:26" x14ac:dyDescent="0.25">
      <c r="A69" s="2"/>
      <c r="B69" s="5"/>
      <c r="C69" s="5"/>
      <c r="D69" s="5"/>
      <c r="E69" s="131"/>
      <c r="F69" s="99"/>
      <c r="G69" s="100"/>
      <c r="H69" s="100"/>
      <c r="I69" s="100"/>
      <c r="J69" s="100"/>
      <c r="K69" s="100"/>
      <c r="L69" s="100"/>
      <c r="M69" s="100"/>
      <c r="N69" s="102"/>
      <c r="O69" s="100"/>
      <c r="P69" s="100"/>
      <c r="Q69" s="100"/>
      <c r="R69" s="101"/>
      <c r="S69" s="2"/>
      <c r="T69" s="2"/>
      <c r="U69" s="100"/>
      <c r="V69" s="101"/>
      <c r="W69" s="2"/>
      <c r="X69" s="2"/>
      <c r="Y69" s="2"/>
      <c r="Z69" s="2"/>
    </row>
    <row r="70" spans="1:26" x14ac:dyDescent="0.25">
      <c r="A70" s="2"/>
      <c r="B70" s="5"/>
      <c r="C70" s="5"/>
      <c r="D70" s="5"/>
      <c r="E70" s="131"/>
      <c r="F70" s="99"/>
      <c r="G70" s="100"/>
      <c r="H70" s="100"/>
      <c r="I70" s="100"/>
      <c r="J70" s="100"/>
      <c r="K70" s="100"/>
      <c r="L70" s="100"/>
      <c r="M70" s="100"/>
      <c r="N70" s="102"/>
      <c r="O70" s="100"/>
      <c r="P70" s="100"/>
      <c r="Q70" s="100"/>
      <c r="R70" s="101"/>
      <c r="S70" s="2"/>
      <c r="T70" s="2"/>
      <c r="U70" s="100"/>
      <c r="V70" s="101"/>
      <c r="W70" s="2"/>
      <c r="X70" s="2"/>
      <c r="Y70" s="2"/>
      <c r="Z70" s="2"/>
    </row>
    <row r="71" spans="1:26" x14ac:dyDescent="0.25">
      <c r="A71" s="2"/>
      <c r="B71" s="5"/>
      <c r="C71" s="5"/>
      <c r="D71" s="5"/>
      <c r="E71" s="131"/>
      <c r="F71" s="99"/>
      <c r="G71" s="100"/>
      <c r="H71" s="100"/>
      <c r="I71" s="100"/>
      <c r="J71" s="100"/>
      <c r="K71" s="100"/>
      <c r="L71" s="100"/>
      <c r="M71" s="100"/>
      <c r="N71" s="102"/>
      <c r="O71" s="100"/>
      <c r="P71" s="100"/>
      <c r="Q71" s="100"/>
      <c r="R71" s="101"/>
      <c r="S71" s="2"/>
      <c r="T71" s="2"/>
      <c r="U71" s="100"/>
      <c r="V71" s="101"/>
      <c r="W71" s="2"/>
      <c r="X71" s="2"/>
      <c r="Y71" s="2"/>
      <c r="Z71" s="2"/>
    </row>
    <row r="72" spans="1:26" x14ac:dyDescent="0.25">
      <c r="A72" s="2"/>
      <c r="B72" s="5"/>
      <c r="C72" s="5"/>
      <c r="D72" s="5"/>
      <c r="E72" s="131"/>
      <c r="F72" s="99"/>
      <c r="G72" s="100"/>
      <c r="H72" s="100"/>
      <c r="I72" s="100"/>
      <c r="J72" s="100"/>
      <c r="K72" s="100"/>
      <c r="L72" s="100"/>
      <c r="M72" s="100"/>
      <c r="N72" s="102"/>
      <c r="O72" s="100"/>
      <c r="P72" s="100"/>
      <c r="Q72" s="100"/>
      <c r="R72" s="101"/>
      <c r="S72" s="2"/>
      <c r="T72" s="2"/>
      <c r="U72" s="100"/>
      <c r="V72" s="101"/>
      <c r="W72" s="2"/>
      <c r="X72" s="2"/>
      <c r="Y72" s="2"/>
      <c r="Z72" s="2"/>
    </row>
    <row r="73" spans="1:26" x14ac:dyDescent="0.25">
      <c r="A73" s="2"/>
      <c r="B73" s="5"/>
      <c r="C73" s="5"/>
      <c r="D73" s="5"/>
      <c r="E73" s="131"/>
      <c r="F73" s="99"/>
      <c r="G73" s="100"/>
      <c r="H73" s="100"/>
      <c r="I73" s="100"/>
      <c r="J73" s="100"/>
      <c r="K73" s="100"/>
      <c r="L73" s="100"/>
      <c r="M73" s="100"/>
      <c r="N73" s="102"/>
      <c r="O73" s="100"/>
      <c r="P73" s="100"/>
      <c r="Q73" s="100"/>
      <c r="R73" s="101"/>
      <c r="S73" s="2"/>
      <c r="T73" s="2"/>
      <c r="U73" s="100"/>
      <c r="V73" s="101"/>
      <c r="W73" s="2"/>
      <c r="X73" s="2"/>
      <c r="Y73" s="2"/>
      <c r="Z73" s="2"/>
    </row>
    <row r="74" spans="1:26" x14ac:dyDescent="0.25">
      <c r="A74" s="2"/>
      <c r="B74" s="5"/>
      <c r="C74" s="5"/>
      <c r="D74" s="5"/>
      <c r="E74" s="131"/>
      <c r="F74" s="99"/>
      <c r="G74" s="100"/>
      <c r="H74" s="100"/>
      <c r="I74" s="100"/>
      <c r="J74" s="100"/>
      <c r="K74" s="100"/>
      <c r="L74" s="100"/>
      <c r="M74" s="100"/>
      <c r="N74" s="102"/>
      <c r="O74" s="100"/>
      <c r="P74" s="100"/>
      <c r="Q74" s="100"/>
      <c r="R74" s="101"/>
      <c r="S74" s="2"/>
      <c r="T74" s="2"/>
      <c r="U74" s="100"/>
      <c r="V74" s="101"/>
      <c r="W74" s="2"/>
      <c r="X74" s="2"/>
      <c r="Y74" s="2"/>
      <c r="Z74" s="2"/>
    </row>
    <row r="75" spans="1:26" x14ac:dyDescent="0.25">
      <c r="A75" s="2"/>
      <c r="B75" s="5"/>
      <c r="C75" s="5"/>
      <c r="D75" s="5"/>
      <c r="E75" s="131"/>
      <c r="F75" s="99"/>
      <c r="G75" s="100"/>
      <c r="H75" s="100"/>
      <c r="I75" s="100"/>
      <c r="J75" s="100"/>
      <c r="K75" s="100"/>
      <c r="L75" s="100"/>
      <c r="M75" s="100"/>
      <c r="N75" s="102"/>
      <c r="O75" s="100"/>
      <c r="P75" s="100"/>
      <c r="Q75" s="100"/>
      <c r="R75" s="101"/>
      <c r="S75" s="2"/>
      <c r="T75" s="2"/>
      <c r="U75" s="100"/>
      <c r="V75" s="101"/>
      <c r="W75" s="2"/>
      <c r="X75" s="2"/>
      <c r="Y75" s="2"/>
      <c r="Z75" s="2"/>
    </row>
    <row r="76" spans="1:26" x14ac:dyDescent="0.25">
      <c r="A76" s="2"/>
      <c r="B76" s="5"/>
      <c r="C76" s="5"/>
      <c r="D76" s="5"/>
      <c r="E76" s="131"/>
      <c r="F76" s="99"/>
      <c r="G76" s="100"/>
      <c r="H76" s="100"/>
      <c r="I76" s="100"/>
      <c r="J76" s="100"/>
      <c r="K76" s="100"/>
      <c r="L76" s="100"/>
      <c r="M76" s="100"/>
      <c r="N76" s="102"/>
      <c r="O76" s="100"/>
      <c r="P76" s="100"/>
      <c r="Q76" s="100"/>
      <c r="R76" s="101"/>
      <c r="S76" s="2"/>
      <c r="T76" s="2"/>
      <c r="U76" s="100"/>
      <c r="V76" s="101"/>
      <c r="W76" s="2"/>
      <c r="X76" s="2"/>
      <c r="Y76" s="2"/>
      <c r="Z76" s="2"/>
    </row>
    <row r="77" spans="1:26" x14ac:dyDescent="0.25">
      <c r="A77" s="2"/>
      <c r="B77" s="5"/>
      <c r="C77" s="5"/>
      <c r="D77" s="5"/>
      <c r="E77" s="131"/>
      <c r="F77" s="99"/>
      <c r="G77" s="100"/>
      <c r="H77" s="100"/>
      <c r="I77" s="100"/>
      <c r="J77" s="100"/>
      <c r="K77" s="100"/>
      <c r="L77" s="100"/>
      <c r="M77" s="100"/>
      <c r="N77" s="102"/>
      <c r="O77" s="100"/>
      <c r="P77" s="100"/>
      <c r="Q77" s="100"/>
      <c r="R77" s="101"/>
      <c r="S77" s="2"/>
      <c r="T77" s="2"/>
      <c r="U77" s="100"/>
      <c r="V77" s="101"/>
      <c r="W77" s="2"/>
      <c r="X77" s="2"/>
      <c r="Y77" s="2"/>
      <c r="Z77" s="2"/>
    </row>
    <row r="78" spans="1:26" x14ac:dyDescent="0.25">
      <c r="A78" s="2"/>
      <c r="B78" s="5"/>
      <c r="C78" s="5"/>
      <c r="D78" s="5"/>
      <c r="E78" s="131"/>
      <c r="F78" s="99"/>
      <c r="G78" s="100"/>
      <c r="H78" s="100"/>
      <c r="I78" s="100"/>
      <c r="J78" s="100"/>
      <c r="K78" s="100"/>
      <c r="L78" s="100"/>
      <c r="M78" s="100"/>
      <c r="N78" s="102"/>
      <c r="O78" s="100"/>
      <c r="P78" s="100"/>
      <c r="Q78" s="100"/>
      <c r="R78" s="101"/>
      <c r="S78" s="2"/>
      <c r="T78" s="2"/>
      <c r="U78" s="100"/>
      <c r="V78" s="101"/>
      <c r="W78" s="2"/>
      <c r="X78" s="2"/>
      <c r="Y78" s="2"/>
      <c r="Z78" s="2"/>
    </row>
    <row r="79" spans="1:26" x14ac:dyDescent="0.25">
      <c r="A79" s="2"/>
      <c r="B79" s="5"/>
      <c r="C79" s="5"/>
      <c r="D79" s="5"/>
      <c r="E79" s="131"/>
      <c r="F79" s="99"/>
      <c r="G79" s="100"/>
      <c r="H79" s="100"/>
      <c r="I79" s="100"/>
      <c r="J79" s="100"/>
      <c r="K79" s="100"/>
      <c r="L79" s="100"/>
      <c r="M79" s="100"/>
      <c r="N79" s="102"/>
      <c r="O79" s="100"/>
      <c r="P79" s="100"/>
      <c r="Q79" s="100"/>
      <c r="R79" s="101"/>
      <c r="S79" s="2"/>
      <c r="T79" s="2"/>
      <c r="U79" s="100"/>
      <c r="V79" s="101"/>
      <c r="W79" s="2"/>
      <c r="X79" s="2"/>
      <c r="Y79" s="2"/>
      <c r="Z79" s="2"/>
    </row>
    <row r="80" spans="1:26" x14ac:dyDescent="0.25">
      <c r="A80" s="2"/>
      <c r="B80" s="5"/>
      <c r="C80" s="5"/>
      <c r="D80" s="5"/>
      <c r="E80" s="131"/>
      <c r="F80" s="99"/>
      <c r="G80" s="100"/>
      <c r="H80" s="100"/>
      <c r="I80" s="100"/>
      <c r="J80" s="100"/>
      <c r="K80" s="100"/>
      <c r="L80" s="100"/>
      <c r="M80" s="100"/>
      <c r="N80" s="102"/>
      <c r="O80" s="100"/>
      <c r="P80" s="100"/>
      <c r="Q80" s="100"/>
      <c r="R80" s="101"/>
      <c r="S80" s="2"/>
      <c r="T80" s="2"/>
      <c r="U80" s="100"/>
      <c r="V80" s="101"/>
      <c r="W80" s="2"/>
      <c r="X80" s="2"/>
      <c r="Y80" s="2"/>
      <c r="Z80" s="2"/>
    </row>
    <row r="81" spans="1:26" x14ac:dyDescent="0.25">
      <c r="A81" s="2"/>
      <c r="B81" s="5"/>
      <c r="C81" s="5"/>
      <c r="D81" s="5"/>
      <c r="E81" s="131"/>
      <c r="F81" s="99"/>
      <c r="G81" s="100"/>
      <c r="H81" s="100"/>
      <c r="I81" s="100"/>
      <c r="J81" s="100"/>
      <c r="K81" s="100"/>
      <c r="L81" s="100"/>
      <c r="M81" s="100"/>
      <c r="N81" s="102"/>
      <c r="O81" s="100"/>
      <c r="P81" s="100"/>
      <c r="Q81" s="100"/>
      <c r="R81" s="101"/>
      <c r="S81" s="2"/>
      <c r="T81" s="2"/>
      <c r="U81" s="100"/>
      <c r="V81" s="101"/>
      <c r="W81" s="2"/>
      <c r="X81" s="2"/>
      <c r="Y81" s="2"/>
      <c r="Z81" s="2"/>
    </row>
    <row r="82" spans="1:26" x14ac:dyDescent="0.25">
      <c r="A82" s="2"/>
      <c r="B82" s="5"/>
      <c r="C82" s="5"/>
      <c r="D82" s="5"/>
      <c r="E82" s="131"/>
      <c r="F82" s="99"/>
      <c r="G82" s="100"/>
      <c r="H82" s="100"/>
      <c r="I82" s="100"/>
      <c r="J82" s="100"/>
      <c r="K82" s="100"/>
      <c r="L82" s="100"/>
      <c r="M82" s="100"/>
      <c r="N82" s="102"/>
      <c r="O82" s="100"/>
      <c r="P82" s="100"/>
      <c r="Q82" s="100"/>
      <c r="R82" s="101"/>
      <c r="S82" s="2"/>
      <c r="T82" s="2"/>
      <c r="U82" s="100"/>
      <c r="V82" s="101"/>
      <c r="W82" s="2"/>
      <c r="X82" s="2"/>
      <c r="Y82" s="2"/>
      <c r="Z82" s="2"/>
    </row>
    <row r="83" spans="1:26" x14ac:dyDescent="0.25">
      <c r="A83" s="2"/>
      <c r="B83" s="5"/>
      <c r="C83" s="5"/>
      <c r="D83" s="5"/>
      <c r="E83" s="131"/>
      <c r="F83" s="99"/>
      <c r="G83" s="100"/>
      <c r="H83" s="100"/>
      <c r="I83" s="100"/>
      <c r="J83" s="100"/>
      <c r="K83" s="100"/>
      <c r="L83" s="100"/>
      <c r="M83" s="100"/>
      <c r="N83" s="102"/>
      <c r="O83" s="100"/>
      <c r="P83" s="100"/>
      <c r="Q83" s="100"/>
      <c r="R83" s="101"/>
      <c r="S83" s="2"/>
      <c r="T83" s="2"/>
      <c r="U83" s="100"/>
      <c r="V83" s="101"/>
      <c r="W83" s="2"/>
      <c r="X83" s="2"/>
      <c r="Y83" s="2"/>
      <c r="Z83" s="2"/>
    </row>
    <row r="84" spans="1:26" x14ac:dyDescent="0.25">
      <c r="A84" s="2"/>
      <c r="B84" s="5"/>
      <c r="C84" s="5"/>
      <c r="D84" s="5"/>
      <c r="E84" s="131"/>
      <c r="F84" s="99"/>
      <c r="G84" s="100"/>
      <c r="H84" s="100"/>
      <c r="I84" s="100"/>
      <c r="J84" s="100"/>
      <c r="K84" s="100"/>
      <c r="L84" s="100"/>
      <c r="M84" s="100"/>
      <c r="N84" s="102"/>
      <c r="O84" s="100"/>
      <c r="P84" s="100"/>
      <c r="Q84" s="100"/>
      <c r="R84" s="101"/>
      <c r="S84" s="2"/>
      <c r="T84" s="2"/>
      <c r="U84" s="100"/>
      <c r="V84" s="101"/>
      <c r="W84" s="2"/>
      <c r="X84" s="2"/>
      <c r="Y84" s="2"/>
      <c r="Z84" s="2"/>
    </row>
    <row r="85" spans="1:26" x14ac:dyDescent="0.25">
      <c r="A85" s="2"/>
      <c r="B85" s="5"/>
      <c r="C85" s="5"/>
      <c r="D85" s="5"/>
      <c r="E85" s="131"/>
      <c r="F85" s="99"/>
      <c r="G85" s="100"/>
      <c r="H85" s="100"/>
      <c r="I85" s="100"/>
      <c r="J85" s="100"/>
      <c r="K85" s="100"/>
      <c r="L85" s="100"/>
      <c r="M85" s="100"/>
      <c r="N85" s="102"/>
      <c r="O85" s="100"/>
      <c r="P85" s="100"/>
      <c r="Q85" s="100"/>
      <c r="R85" s="101"/>
      <c r="S85" s="2"/>
      <c r="T85" s="2"/>
      <c r="U85" s="100"/>
      <c r="V85" s="101"/>
      <c r="W85" s="2"/>
      <c r="X85" s="2"/>
      <c r="Y85" s="2"/>
      <c r="Z85" s="2"/>
    </row>
    <row r="86" spans="1:26" x14ac:dyDescent="0.25">
      <c r="A86" s="2"/>
      <c r="B86" s="5"/>
      <c r="C86" s="5"/>
      <c r="D86" s="5"/>
      <c r="E86" s="131"/>
      <c r="F86" s="99"/>
      <c r="G86" s="100"/>
      <c r="H86" s="100"/>
      <c r="I86" s="100"/>
      <c r="J86" s="100"/>
      <c r="K86" s="100"/>
      <c r="L86" s="100"/>
      <c r="M86" s="100"/>
      <c r="N86" s="102"/>
      <c r="O86" s="100"/>
      <c r="P86" s="100"/>
      <c r="Q86" s="100"/>
      <c r="R86" s="101"/>
      <c r="S86" s="2"/>
      <c r="T86" s="2"/>
      <c r="U86" s="100"/>
      <c r="V86" s="101"/>
      <c r="W86" s="2"/>
      <c r="X86" s="2"/>
      <c r="Y86" s="2"/>
      <c r="Z86" s="2"/>
    </row>
    <row r="87" spans="1:26" x14ac:dyDescent="0.25">
      <c r="A87" s="2"/>
      <c r="B87" s="5"/>
      <c r="C87" s="5"/>
      <c r="D87" s="5"/>
      <c r="E87" s="131"/>
      <c r="F87" s="99"/>
      <c r="G87" s="100"/>
      <c r="H87" s="100"/>
      <c r="I87" s="100"/>
      <c r="J87" s="100"/>
      <c r="K87" s="100"/>
      <c r="L87" s="100"/>
      <c r="M87" s="100"/>
      <c r="N87" s="102"/>
      <c r="O87" s="100"/>
      <c r="P87" s="100"/>
      <c r="Q87" s="100"/>
      <c r="R87" s="101"/>
      <c r="S87" s="2"/>
      <c r="T87" s="2"/>
      <c r="U87" s="100"/>
      <c r="V87" s="101"/>
      <c r="W87" s="2"/>
      <c r="X87" s="2"/>
      <c r="Y87" s="2"/>
      <c r="Z87" s="2"/>
    </row>
    <row r="88" spans="1:26" x14ac:dyDescent="0.25">
      <c r="A88" s="2"/>
      <c r="B88" s="5"/>
      <c r="C88" s="5"/>
      <c r="D88" s="5"/>
      <c r="E88" s="131"/>
      <c r="F88" s="99"/>
      <c r="G88" s="100"/>
      <c r="H88" s="100"/>
      <c r="I88" s="100"/>
      <c r="J88" s="100"/>
      <c r="K88" s="100"/>
      <c r="L88" s="100"/>
      <c r="M88" s="100"/>
      <c r="N88" s="102"/>
      <c r="O88" s="100"/>
      <c r="P88" s="100"/>
      <c r="Q88" s="100"/>
      <c r="R88" s="101"/>
      <c r="S88" s="2"/>
      <c r="T88" s="2"/>
      <c r="U88" s="100"/>
      <c r="V88" s="101"/>
      <c r="W88" s="2"/>
      <c r="X88" s="2"/>
      <c r="Y88" s="2"/>
      <c r="Z88" s="2"/>
    </row>
    <row r="89" spans="1:26" x14ac:dyDescent="0.25">
      <c r="A89" s="2"/>
      <c r="B89" s="5"/>
      <c r="C89" s="5"/>
      <c r="D89" s="5"/>
      <c r="E89" s="131"/>
      <c r="F89" s="99"/>
      <c r="G89" s="100"/>
      <c r="H89" s="100"/>
      <c r="I89" s="100"/>
      <c r="J89" s="100"/>
      <c r="K89" s="100"/>
      <c r="L89" s="100"/>
      <c r="M89" s="100"/>
      <c r="N89" s="102"/>
      <c r="O89" s="100"/>
      <c r="P89" s="100"/>
      <c r="Q89" s="100"/>
      <c r="R89" s="101"/>
      <c r="S89" s="2"/>
      <c r="T89" s="2"/>
      <c r="U89" s="100"/>
      <c r="V89" s="101"/>
      <c r="W89" s="2"/>
      <c r="X89" s="2"/>
      <c r="Y89" s="2"/>
      <c r="Z89" s="2"/>
    </row>
    <row r="90" spans="1:26" x14ac:dyDescent="0.25">
      <c r="A90" s="2"/>
      <c r="B90" s="5"/>
      <c r="C90" s="5"/>
      <c r="D90" s="5"/>
      <c r="E90" s="131"/>
      <c r="F90" s="99"/>
      <c r="G90" s="100"/>
      <c r="H90" s="100"/>
      <c r="I90" s="100"/>
      <c r="J90" s="100"/>
      <c r="K90" s="100"/>
      <c r="L90" s="100"/>
      <c r="M90" s="100"/>
      <c r="N90" s="102"/>
      <c r="O90" s="100"/>
      <c r="P90" s="100"/>
      <c r="Q90" s="100"/>
      <c r="R90" s="101"/>
      <c r="S90" s="2"/>
      <c r="T90" s="2"/>
      <c r="U90" s="100"/>
      <c r="V90" s="101"/>
      <c r="W90" s="2"/>
      <c r="X90" s="2"/>
      <c r="Y90" s="2"/>
      <c r="Z90" s="2"/>
    </row>
    <row r="91" spans="1:26" x14ac:dyDescent="0.25">
      <c r="A91" s="2"/>
      <c r="B91" s="5"/>
      <c r="C91" s="5"/>
      <c r="D91" s="5"/>
      <c r="E91" s="131"/>
      <c r="F91" s="99"/>
      <c r="G91" s="100"/>
      <c r="H91" s="100"/>
      <c r="I91" s="100"/>
      <c r="J91" s="100"/>
      <c r="K91" s="100"/>
      <c r="L91" s="100"/>
      <c r="M91" s="100"/>
      <c r="N91" s="102"/>
      <c r="O91" s="100"/>
      <c r="P91" s="100"/>
      <c r="Q91" s="100"/>
      <c r="R91" s="101"/>
      <c r="S91" s="2"/>
      <c r="T91" s="2"/>
      <c r="U91" s="100"/>
      <c r="V91" s="101"/>
      <c r="W91" s="2"/>
      <c r="X91" s="2"/>
      <c r="Y91" s="2"/>
      <c r="Z91" s="2"/>
    </row>
    <row r="92" spans="1:26" x14ac:dyDescent="0.25">
      <c r="A92" s="2"/>
      <c r="B92" s="5"/>
      <c r="C92" s="5"/>
      <c r="D92" s="5"/>
      <c r="E92" s="131"/>
      <c r="F92" s="99"/>
      <c r="G92" s="100"/>
      <c r="H92" s="100"/>
      <c r="I92" s="100"/>
      <c r="J92" s="100"/>
      <c r="K92" s="100"/>
      <c r="L92" s="100"/>
      <c r="M92" s="100"/>
      <c r="N92" s="102"/>
      <c r="O92" s="100"/>
      <c r="P92" s="100"/>
      <c r="Q92" s="100"/>
      <c r="R92" s="101"/>
      <c r="S92" s="2"/>
      <c r="T92" s="2"/>
      <c r="U92" s="100"/>
      <c r="V92" s="101"/>
      <c r="W92" s="2"/>
      <c r="X92" s="2"/>
      <c r="Y92" s="2"/>
      <c r="Z92" s="2"/>
    </row>
    <row r="93" spans="1:26" x14ac:dyDescent="0.25">
      <c r="A93" s="2"/>
      <c r="B93" s="5"/>
      <c r="C93" s="5"/>
      <c r="D93" s="5"/>
      <c r="E93" s="131"/>
      <c r="F93" s="99"/>
      <c r="G93" s="100"/>
      <c r="H93" s="100"/>
      <c r="I93" s="100"/>
      <c r="J93" s="100"/>
      <c r="K93" s="100"/>
      <c r="L93" s="100"/>
      <c r="M93" s="100"/>
      <c r="N93" s="102"/>
      <c r="O93" s="100"/>
      <c r="P93" s="100"/>
      <c r="Q93" s="100"/>
      <c r="R93" s="101"/>
      <c r="S93" s="2"/>
      <c r="T93" s="2"/>
      <c r="U93" s="100"/>
      <c r="V93" s="101"/>
      <c r="W93" s="2"/>
      <c r="X93" s="2"/>
      <c r="Y93" s="2"/>
      <c r="Z93" s="2"/>
    </row>
    <row r="94" spans="1:26" x14ac:dyDescent="0.25">
      <c r="A94" s="2"/>
      <c r="B94" s="5"/>
      <c r="C94" s="5"/>
      <c r="D94" s="5"/>
      <c r="E94" s="131"/>
      <c r="F94" s="99"/>
      <c r="G94" s="100"/>
      <c r="H94" s="100"/>
      <c r="I94" s="100"/>
      <c r="J94" s="100"/>
      <c r="K94" s="100"/>
      <c r="L94" s="100"/>
      <c r="M94" s="100"/>
      <c r="N94" s="102"/>
      <c r="O94" s="100"/>
      <c r="P94" s="100"/>
      <c r="Q94" s="100"/>
      <c r="R94" s="101"/>
      <c r="S94" s="2"/>
      <c r="T94" s="2"/>
      <c r="U94" s="100"/>
      <c r="V94" s="101"/>
      <c r="W94" s="2"/>
      <c r="X94" s="2"/>
      <c r="Y94" s="2"/>
      <c r="Z94" s="2"/>
    </row>
    <row r="95" spans="1:26" x14ac:dyDescent="0.25">
      <c r="A95" s="2"/>
      <c r="B95" s="5"/>
      <c r="C95" s="5"/>
      <c r="D95" s="5"/>
      <c r="E95" s="131"/>
      <c r="F95" s="99"/>
      <c r="G95" s="100"/>
      <c r="H95" s="100"/>
      <c r="I95" s="100"/>
      <c r="J95" s="100"/>
      <c r="K95" s="100"/>
      <c r="L95" s="100"/>
      <c r="M95" s="100"/>
      <c r="N95" s="102"/>
      <c r="O95" s="100"/>
      <c r="P95" s="100"/>
      <c r="Q95" s="100"/>
      <c r="R95" s="101"/>
      <c r="S95" s="2"/>
      <c r="T95" s="2"/>
      <c r="U95" s="100"/>
      <c r="V95" s="101"/>
      <c r="W95" s="2"/>
      <c r="X95" s="2"/>
      <c r="Y95" s="2"/>
      <c r="Z95" s="2"/>
    </row>
    <row r="96" spans="1:26" x14ac:dyDescent="0.25">
      <c r="A96" s="2"/>
      <c r="B96" s="5"/>
      <c r="C96" s="5"/>
      <c r="D96" s="5"/>
      <c r="E96" s="131"/>
      <c r="F96" s="99"/>
      <c r="G96" s="100"/>
      <c r="H96" s="100"/>
      <c r="I96" s="100"/>
      <c r="J96" s="100"/>
      <c r="K96" s="100"/>
      <c r="L96" s="100"/>
      <c r="M96" s="100"/>
      <c r="N96" s="102"/>
      <c r="O96" s="100"/>
      <c r="P96" s="100"/>
      <c r="Q96" s="100"/>
      <c r="R96" s="101"/>
      <c r="S96" s="2"/>
      <c r="T96" s="2"/>
      <c r="U96" s="100"/>
      <c r="V96" s="101"/>
      <c r="W96" s="2"/>
      <c r="X96" s="2"/>
      <c r="Y96" s="2"/>
      <c r="Z96" s="2"/>
    </row>
    <row r="97" spans="1:26" x14ac:dyDescent="0.25">
      <c r="A97" s="2"/>
      <c r="B97" s="5"/>
      <c r="C97" s="5"/>
      <c r="D97" s="5"/>
      <c r="E97" s="131"/>
      <c r="F97" s="99"/>
      <c r="G97" s="100"/>
      <c r="H97" s="100"/>
      <c r="I97" s="100"/>
      <c r="J97" s="100"/>
      <c r="K97" s="100"/>
      <c r="L97" s="100"/>
      <c r="M97" s="100"/>
      <c r="N97" s="102"/>
      <c r="O97" s="100"/>
      <c r="P97" s="100"/>
      <c r="Q97" s="100"/>
      <c r="R97" s="101"/>
      <c r="S97" s="2"/>
      <c r="T97" s="2"/>
      <c r="U97" s="100"/>
      <c r="V97" s="101"/>
      <c r="W97" s="2"/>
      <c r="X97" s="2"/>
      <c r="Y97" s="2"/>
      <c r="Z97" s="2"/>
    </row>
    <row r="98" spans="1:26" x14ac:dyDescent="0.25">
      <c r="A98" s="2"/>
      <c r="B98" s="5"/>
      <c r="C98" s="5"/>
      <c r="D98" s="5"/>
      <c r="E98" s="131"/>
      <c r="F98" s="99"/>
      <c r="G98" s="100"/>
      <c r="H98" s="100"/>
      <c r="I98" s="100"/>
      <c r="J98" s="100"/>
      <c r="K98" s="100"/>
      <c r="L98" s="100"/>
      <c r="M98" s="100"/>
      <c r="N98" s="102"/>
      <c r="O98" s="100"/>
      <c r="P98" s="100"/>
      <c r="Q98" s="100"/>
      <c r="R98" s="101"/>
      <c r="S98" s="2"/>
      <c r="T98" s="2"/>
      <c r="U98" s="100"/>
      <c r="V98" s="101"/>
      <c r="W98" s="2"/>
      <c r="X98" s="2"/>
      <c r="Y98" s="2"/>
      <c r="Z98" s="2"/>
    </row>
    <row r="99" spans="1:26" x14ac:dyDescent="0.25">
      <c r="A99" s="2"/>
      <c r="B99" s="5"/>
      <c r="C99" s="5"/>
      <c r="D99" s="5"/>
      <c r="E99" s="131"/>
      <c r="F99" s="99"/>
      <c r="G99" s="100"/>
      <c r="H99" s="100"/>
      <c r="I99" s="100"/>
      <c r="J99" s="100"/>
      <c r="K99" s="100"/>
      <c r="L99" s="100"/>
      <c r="M99" s="100"/>
      <c r="N99" s="102"/>
      <c r="O99" s="100"/>
      <c r="P99" s="100"/>
      <c r="Q99" s="100"/>
      <c r="R99" s="101"/>
      <c r="S99" s="2"/>
      <c r="T99" s="2"/>
      <c r="U99" s="100"/>
      <c r="V99" s="101"/>
      <c r="W99" s="2"/>
      <c r="X99" s="2"/>
      <c r="Y99" s="2"/>
      <c r="Z99" s="2"/>
    </row>
    <row r="100" spans="1:26" x14ac:dyDescent="0.25">
      <c r="A100" s="2"/>
      <c r="B100" s="5"/>
      <c r="C100" s="5"/>
      <c r="D100" s="5"/>
      <c r="E100" s="131"/>
      <c r="F100" s="99"/>
      <c r="G100" s="100"/>
      <c r="H100" s="100"/>
      <c r="I100" s="100"/>
      <c r="J100" s="100"/>
      <c r="K100" s="100"/>
      <c r="L100" s="100"/>
      <c r="M100" s="100"/>
      <c r="N100" s="102"/>
      <c r="O100" s="100"/>
      <c r="P100" s="100"/>
      <c r="Q100" s="100"/>
      <c r="R100" s="101"/>
      <c r="S100" s="2"/>
      <c r="T100" s="2"/>
      <c r="U100" s="100"/>
      <c r="V100" s="101"/>
      <c r="W100" s="2"/>
      <c r="X100" s="2"/>
      <c r="Y100" s="2"/>
      <c r="Z100" s="2"/>
    </row>
    <row r="101" spans="1:26" x14ac:dyDescent="0.25">
      <c r="A101" s="2"/>
      <c r="B101" s="5"/>
      <c r="C101" s="5"/>
      <c r="D101" s="5"/>
      <c r="E101" s="131"/>
      <c r="F101" s="99"/>
      <c r="G101" s="100"/>
      <c r="H101" s="100"/>
      <c r="I101" s="100"/>
      <c r="J101" s="100"/>
      <c r="K101" s="100"/>
      <c r="L101" s="100"/>
      <c r="M101" s="100"/>
      <c r="N101" s="102"/>
      <c r="O101" s="100"/>
      <c r="P101" s="100"/>
      <c r="Q101" s="100"/>
      <c r="R101" s="101"/>
      <c r="S101" s="2"/>
      <c r="T101" s="2"/>
      <c r="U101" s="100"/>
      <c r="V101" s="101"/>
      <c r="W101" s="2"/>
      <c r="X101" s="2"/>
      <c r="Y101" s="2"/>
      <c r="Z101" s="2"/>
    </row>
    <row r="102" spans="1:26" x14ac:dyDescent="0.25">
      <c r="A102" s="2"/>
      <c r="B102" s="5"/>
      <c r="C102" s="5"/>
      <c r="D102" s="5"/>
      <c r="E102" s="131"/>
      <c r="F102" s="99"/>
      <c r="G102" s="100"/>
      <c r="H102" s="100"/>
      <c r="I102" s="100"/>
      <c r="J102" s="100"/>
      <c r="K102" s="100"/>
      <c r="L102" s="100"/>
      <c r="M102" s="100"/>
      <c r="N102" s="102"/>
      <c r="O102" s="100"/>
      <c r="P102" s="100"/>
      <c r="Q102" s="100"/>
      <c r="R102" s="101"/>
      <c r="S102" s="2"/>
      <c r="T102" s="2"/>
      <c r="U102" s="100"/>
      <c r="V102" s="101"/>
      <c r="W102" s="2"/>
      <c r="X102" s="2"/>
      <c r="Y102" s="2"/>
      <c r="Z102" s="2"/>
    </row>
    <row r="103" spans="1:26" x14ac:dyDescent="0.25">
      <c r="A103" s="2"/>
      <c r="B103" s="5"/>
      <c r="C103" s="5"/>
      <c r="D103" s="5"/>
      <c r="E103" s="131"/>
      <c r="F103" s="99"/>
      <c r="G103" s="100"/>
      <c r="H103" s="100"/>
      <c r="I103" s="100"/>
      <c r="J103" s="100"/>
      <c r="K103" s="100"/>
      <c r="L103" s="100"/>
      <c r="M103" s="100"/>
      <c r="N103" s="102"/>
      <c r="O103" s="100"/>
      <c r="P103" s="100"/>
      <c r="Q103" s="100"/>
      <c r="R103" s="101"/>
      <c r="S103" s="2"/>
      <c r="T103" s="2"/>
      <c r="U103" s="100"/>
      <c r="V103" s="101"/>
      <c r="W103" s="2"/>
      <c r="X103" s="2"/>
      <c r="Y103" s="2"/>
      <c r="Z103" s="2"/>
    </row>
    <row r="104" spans="1:26" x14ac:dyDescent="0.25">
      <c r="A104" s="2"/>
      <c r="B104" s="5"/>
      <c r="C104" s="5"/>
      <c r="D104" s="5"/>
      <c r="E104" s="131"/>
      <c r="F104" s="99"/>
      <c r="G104" s="100"/>
      <c r="H104" s="100"/>
      <c r="I104" s="100"/>
      <c r="J104" s="100"/>
      <c r="K104" s="100"/>
      <c r="L104" s="100"/>
      <c r="M104" s="100"/>
      <c r="N104" s="102"/>
      <c r="O104" s="100"/>
      <c r="P104" s="100"/>
      <c r="Q104" s="100"/>
      <c r="R104" s="101"/>
      <c r="S104" s="2"/>
      <c r="T104" s="2"/>
      <c r="U104" s="100"/>
      <c r="V104" s="101"/>
      <c r="W104" s="2"/>
      <c r="X104" s="2"/>
      <c r="Y104" s="2"/>
      <c r="Z104" s="2"/>
    </row>
    <row r="105" spans="1:26" x14ac:dyDescent="0.25">
      <c r="A105" s="2"/>
      <c r="B105" s="5"/>
      <c r="C105" s="5"/>
      <c r="D105" s="5"/>
      <c r="E105" s="131"/>
      <c r="F105" s="99"/>
      <c r="G105" s="100"/>
      <c r="H105" s="100"/>
      <c r="I105" s="100"/>
      <c r="J105" s="100"/>
      <c r="K105" s="100"/>
      <c r="L105" s="100"/>
      <c r="M105" s="100"/>
      <c r="N105" s="102"/>
      <c r="O105" s="100"/>
      <c r="P105" s="100"/>
      <c r="Q105" s="100"/>
      <c r="R105" s="101"/>
      <c r="S105" s="2"/>
      <c r="T105" s="2"/>
      <c r="U105" s="100"/>
      <c r="V105" s="101"/>
      <c r="W105" s="2"/>
      <c r="X105" s="2"/>
      <c r="Y105" s="2"/>
      <c r="Z105" s="2"/>
    </row>
    <row r="106" spans="1:26" x14ac:dyDescent="0.25">
      <c r="A106" s="2"/>
      <c r="B106" s="5"/>
      <c r="C106" s="5"/>
      <c r="D106" s="5"/>
      <c r="E106" s="131"/>
      <c r="F106" s="99"/>
      <c r="G106" s="100"/>
      <c r="H106" s="100"/>
      <c r="I106" s="100"/>
      <c r="J106" s="100"/>
      <c r="K106" s="100"/>
      <c r="L106" s="100"/>
      <c r="M106" s="100"/>
      <c r="N106" s="102"/>
      <c r="O106" s="100"/>
      <c r="P106" s="100"/>
      <c r="Q106" s="100"/>
      <c r="R106" s="101"/>
      <c r="S106" s="2"/>
      <c r="T106" s="2"/>
      <c r="U106" s="100"/>
      <c r="V106" s="101"/>
      <c r="W106" s="2"/>
      <c r="X106" s="2"/>
      <c r="Y106" s="2"/>
      <c r="Z106" s="2"/>
    </row>
    <row r="107" spans="1:26" x14ac:dyDescent="0.25">
      <c r="A107" s="2"/>
      <c r="B107" s="5"/>
      <c r="C107" s="5"/>
      <c r="D107" s="5"/>
      <c r="E107" s="131"/>
      <c r="F107" s="99"/>
      <c r="G107" s="100"/>
      <c r="H107" s="100"/>
      <c r="I107" s="100"/>
      <c r="J107" s="100"/>
      <c r="K107" s="100"/>
      <c r="L107" s="100"/>
      <c r="M107" s="100"/>
      <c r="N107" s="102"/>
      <c r="O107" s="100"/>
      <c r="P107" s="100"/>
      <c r="Q107" s="100"/>
      <c r="R107" s="101"/>
      <c r="S107" s="2"/>
      <c r="T107" s="2"/>
      <c r="U107" s="100"/>
      <c r="V107" s="101"/>
      <c r="W107" s="2"/>
      <c r="X107" s="2"/>
      <c r="Y107" s="2"/>
      <c r="Z107" s="2"/>
    </row>
    <row r="108" spans="1:26" x14ac:dyDescent="0.25">
      <c r="A108" s="2"/>
      <c r="B108" s="5"/>
      <c r="C108" s="5"/>
      <c r="D108" s="5"/>
      <c r="E108" s="131"/>
      <c r="F108" s="99"/>
      <c r="G108" s="100"/>
      <c r="H108" s="100"/>
      <c r="I108" s="100"/>
      <c r="J108" s="100"/>
      <c r="K108" s="100"/>
      <c r="L108" s="100"/>
      <c r="M108" s="100"/>
      <c r="N108" s="102"/>
      <c r="O108" s="100"/>
      <c r="P108" s="100"/>
      <c r="Q108" s="100"/>
      <c r="R108" s="101"/>
      <c r="S108" s="2"/>
      <c r="T108" s="2"/>
      <c r="U108" s="100"/>
      <c r="V108" s="101"/>
      <c r="W108" s="2"/>
      <c r="X108" s="2"/>
      <c r="Y108" s="2"/>
      <c r="Z108" s="2"/>
    </row>
    <row r="109" spans="1:26" x14ac:dyDescent="0.25">
      <c r="A109" s="2"/>
      <c r="B109" s="5"/>
      <c r="C109" s="5"/>
      <c r="D109" s="5"/>
      <c r="E109" s="131"/>
      <c r="F109" s="99"/>
      <c r="G109" s="100"/>
      <c r="H109" s="100"/>
      <c r="I109" s="100"/>
      <c r="J109" s="100"/>
      <c r="K109" s="100"/>
      <c r="L109" s="100"/>
      <c r="M109" s="100"/>
      <c r="N109" s="102"/>
      <c r="O109" s="100"/>
      <c r="P109" s="100"/>
      <c r="Q109" s="100"/>
      <c r="R109" s="101"/>
      <c r="S109" s="2"/>
      <c r="T109" s="2"/>
      <c r="U109" s="100"/>
      <c r="V109" s="101"/>
      <c r="W109" s="2"/>
      <c r="X109" s="2"/>
      <c r="Y109" s="2"/>
      <c r="Z109" s="2"/>
    </row>
    <row r="110" spans="1:26" x14ac:dyDescent="0.25">
      <c r="A110" s="2"/>
      <c r="B110" s="5"/>
      <c r="C110" s="5"/>
      <c r="D110" s="5"/>
      <c r="E110" s="131"/>
      <c r="F110" s="99"/>
      <c r="G110" s="100"/>
      <c r="H110" s="100"/>
      <c r="I110" s="100"/>
      <c r="J110" s="100"/>
      <c r="K110" s="100"/>
      <c r="L110" s="100"/>
      <c r="M110" s="100"/>
      <c r="N110" s="102"/>
      <c r="O110" s="100"/>
      <c r="P110" s="100"/>
      <c r="Q110" s="100"/>
      <c r="R110" s="101"/>
      <c r="S110" s="2"/>
      <c r="T110" s="2"/>
      <c r="U110" s="100"/>
      <c r="V110" s="101"/>
      <c r="W110" s="2"/>
      <c r="X110" s="2"/>
      <c r="Y110" s="2"/>
      <c r="Z110" s="2"/>
    </row>
    <row r="111" spans="1:26" x14ac:dyDescent="0.25">
      <c r="A111" s="2"/>
      <c r="B111" s="5"/>
      <c r="C111" s="5"/>
      <c r="D111" s="5"/>
      <c r="E111" s="131"/>
      <c r="F111" s="99"/>
      <c r="G111" s="100"/>
      <c r="H111" s="100"/>
      <c r="I111" s="100"/>
      <c r="J111" s="100"/>
      <c r="K111" s="100"/>
      <c r="L111" s="100"/>
      <c r="M111" s="100"/>
      <c r="N111" s="102"/>
      <c r="O111" s="100"/>
      <c r="P111" s="100"/>
      <c r="Q111" s="100"/>
      <c r="R111" s="101"/>
      <c r="S111" s="2"/>
      <c r="T111" s="2"/>
      <c r="U111" s="100"/>
      <c r="V111" s="101"/>
      <c r="W111" s="2"/>
      <c r="X111" s="2"/>
      <c r="Y111" s="2"/>
      <c r="Z111" s="2"/>
    </row>
    <row r="112" spans="1:26" x14ac:dyDescent="0.25">
      <c r="A112" s="2"/>
      <c r="B112" s="5"/>
      <c r="C112" s="5"/>
      <c r="D112" s="5"/>
      <c r="E112" s="131"/>
      <c r="F112" s="99"/>
      <c r="G112" s="100"/>
      <c r="H112" s="100"/>
      <c r="I112" s="100"/>
      <c r="J112" s="100"/>
      <c r="K112" s="100"/>
      <c r="L112" s="100"/>
      <c r="M112" s="100"/>
      <c r="N112" s="102"/>
      <c r="O112" s="100"/>
      <c r="P112" s="100"/>
      <c r="Q112" s="100"/>
      <c r="R112" s="101"/>
      <c r="S112" s="2"/>
      <c r="T112" s="2"/>
      <c r="U112" s="100"/>
      <c r="V112" s="101"/>
      <c r="W112" s="2"/>
      <c r="X112" s="2"/>
      <c r="Y112" s="2"/>
      <c r="Z112" s="2"/>
    </row>
    <row r="113" spans="1:26" x14ac:dyDescent="0.25">
      <c r="A113" s="2"/>
      <c r="B113" s="5"/>
      <c r="C113" s="5"/>
      <c r="D113" s="5"/>
      <c r="E113" s="131"/>
      <c r="F113" s="99"/>
      <c r="G113" s="100"/>
      <c r="H113" s="100"/>
      <c r="I113" s="100"/>
      <c r="J113" s="100"/>
      <c r="K113" s="100"/>
      <c r="L113" s="100"/>
      <c r="M113" s="100"/>
      <c r="N113" s="102"/>
      <c r="O113" s="100"/>
      <c r="P113" s="100"/>
      <c r="Q113" s="100"/>
      <c r="R113" s="101"/>
      <c r="S113" s="2"/>
      <c r="T113" s="2"/>
      <c r="U113" s="100"/>
      <c r="V113" s="101"/>
      <c r="W113" s="2"/>
      <c r="X113" s="2"/>
      <c r="Y113" s="2"/>
      <c r="Z113" s="2"/>
    </row>
    <row r="114" spans="1:26" x14ac:dyDescent="0.25">
      <c r="A114" s="2"/>
      <c r="B114" s="5"/>
      <c r="C114" s="5"/>
      <c r="D114" s="5"/>
      <c r="E114" s="131"/>
      <c r="F114" s="99"/>
      <c r="G114" s="100"/>
      <c r="H114" s="100"/>
      <c r="I114" s="100"/>
      <c r="J114" s="100"/>
      <c r="K114" s="100"/>
      <c r="L114" s="100"/>
      <c r="M114" s="100"/>
      <c r="N114" s="102"/>
      <c r="O114" s="100"/>
      <c r="P114" s="100"/>
      <c r="Q114" s="100"/>
      <c r="R114" s="101"/>
      <c r="S114" s="2"/>
      <c r="T114" s="2"/>
      <c r="U114" s="100"/>
      <c r="V114" s="101"/>
      <c r="W114" s="2"/>
      <c r="X114" s="2"/>
      <c r="Y114" s="2"/>
      <c r="Z114" s="2"/>
    </row>
    <row r="115" spans="1:26" x14ac:dyDescent="0.25">
      <c r="A115" s="2"/>
      <c r="B115" s="5"/>
      <c r="C115" s="5"/>
      <c r="D115" s="5"/>
      <c r="E115" s="131"/>
      <c r="F115" s="99"/>
      <c r="G115" s="100"/>
      <c r="H115" s="100"/>
      <c r="I115" s="100"/>
      <c r="J115" s="100"/>
      <c r="K115" s="100"/>
      <c r="L115" s="100"/>
      <c r="M115" s="100"/>
      <c r="N115" s="102"/>
      <c r="O115" s="100"/>
      <c r="P115" s="100"/>
      <c r="Q115" s="100"/>
      <c r="R115" s="101"/>
      <c r="S115" s="2"/>
      <c r="T115" s="2"/>
      <c r="U115" s="100"/>
      <c r="V115" s="101"/>
      <c r="W115" s="2"/>
      <c r="X115" s="2"/>
      <c r="Y115" s="2"/>
      <c r="Z115" s="2"/>
    </row>
    <row r="116" spans="1:26" x14ac:dyDescent="0.25">
      <c r="A116" s="2"/>
      <c r="B116" s="5"/>
      <c r="C116" s="5"/>
      <c r="D116" s="5"/>
      <c r="E116" s="131"/>
      <c r="F116" s="99"/>
      <c r="G116" s="100"/>
      <c r="H116" s="100"/>
      <c r="I116" s="100"/>
      <c r="J116" s="100"/>
      <c r="K116" s="100"/>
      <c r="L116" s="100"/>
      <c r="M116" s="100"/>
      <c r="N116" s="102"/>
      <c r="O116" s="100"/>
      <c r="P116" s="100"/>
      <c r="Q116" s="100"/>
      <c r="R116" s="101"/>
      <c r="S116" s="2"/>
      <c r="T116" s="2"/>
      <c r="U116" s="100"/>
      <c r="V116" s="101"/>
      <c r="W116" s="2"/>
      <c r="X116" s="2"/>
      <c r="Y116" s="2"/>
      <c r="Z116" s="2"/>
    </row>
    <row r="117" spans="1:26" x14ac:dyDescent="0.25">
      <c r="A117" s="2"/>
      <c r="B117" s="5"/>
      <c r="C117" s="5"/>
      <c r="D117" s="5"/>
      <c r="E117" s="131"/>
      <c r="F117" s="99"/>
      <c r="G117" s="100"/>
      <c r="H117" s="100"/>
      <c r="I117" s="100"/>
      <c r="J117" s="100"/>
      <c r="K117" s="100"/>
      <c r="L117" s="100"/>
      <c r="M117" s="100"/>
      <c r="N117" s="102"/>
      <c r="O117" s="100"/>
      <c r="P117" s="100"/>
      <c r="Q117" s="100"/>
      <c r="R117" s="101"/>
      <c r="S117" s="2"/>
      <c r="T117" s="2"/>
      <c r="U117" s="100"/>
      <c r="V117" s="101"/>
      <c r="W117" s="2"/>
      <c r="X117" s="2"/>
      <c r="Y117" s="2"/>
      <c r="Z117" s="2"/>
    </row>
    <row r="118" spans="1:26" x14ac:dyDescent="0.25">
      <c r="A118" s="2"/>
      <c r="B118" s="5"/>
      <c r="C118" s="5"/>
      <c r="D118" s="5"/>
      <c r="E118" s="131"/>
      <c r="F118" s="99"/>
      <c r="G118" s="100"/>
      <c r="H118" s="100"/>
      <c r="I118" s="100"/>
      <c r="J118" s="100"/>
      <c r="K118" s="100"/>
      <c r="L118" s="100"/>
      <c r="M118" s="100"/>
      <c r="N118" s="102"/>
      <c r="O118" s="100"/>
      <c r="P118" s="100"/>
      <c r="Q118" s="100"/>
      <c r="R118" s="101"/>
      <c r="S118" s="2"/>
      <c r="T118" s="2"/>
      <c r="U118" s="100"/>
      <c r="V118" s="101"/>
      <c r="W118" s="2"/>
      <c r="X118" s="2"/>
      <c r="Y118" s="2"/>
      <c r="Z118" s="2"/>
    </row>
    <row r="119" spans="1:26" x14ac:dyDescent="0.25">
      <c r="A119" s="2"/>
      <c r="B119" s="5"/>
      <c r="C119" s="5"/>
      <c r="D119" s="5"/>
      <c r="E119" s="131"/>
      <c r="F119" s="99"/>
      <c r="G119" s="100"/>
      <c r="H119" s="100"/>
      <c r="I119" s="100"/>
      <c r="J119" s="100"/>
      <c r="K119" s="100"/>
      <c r="L119" s="100"/>
      <c r="M119" s="100"/>
      <c r="N119" s="102"/>
      <c r="O119" s="100"/>
      <c r="P119" s="100"/>
      <c r="Q119" s="100"/>
      <c r="R119" s="101"/>
      <c r="S119" s="2"/>
      <c r="T119" s="2"/>
      <c r="U119" s="100"/>
      <c r="V119" s="101"/>
      <c r="W119" s="2"/>
      <c r="X119" s="2"/>
      <c r="Y119" s="2"/>
      <c r="Z119" s="2"/>
    </row>
    <row r="120" spans="1:26" x14ac:dyDescent="0.25">
      <c r="A120" s="2"/>
      <c r="B120" s="5"/>
      <c r="C120" s="5"/>
      <c r="D120" s="5"/>
      <c r="E120" s="131"/>
      <c r="F120" s="99"/>
      <c r="G120" s="100"/>
      <c r="H120" s="100"/>
      <c r="I120" s="100"/>
      <c r="J120" s="100"/>
      <c r="K120" s="100"/>
      <c r="L120" s="100"/>
      <c r="M120" s="100"/>
      <c r="N120" s="102"/>
      <c r="O120" s="100"/>
      <c r="P120" s="100"/>
      <c r="Q120" s="100"/>
      <c r="R120" s="101"/>
      <c r="S120" s="2"/>
      <c r="T120" s="2"/>
      <c r="U120" s="100"/>
      <c r="V120" s="101"/>
      <c r="W120" s="2"/>
      <c r="X120" s="2"/>
      <c r="Y120" s="2"/>
      <c r="Z120" s="2"/>
    </row>
    <row r="121" spans="1:26" x14ac:dyDescent="0.25">
      <c r="A121" s="2"/>
      <c r="B121" s="5"/>
      <c r="C121" s="5"/>
      <c r="D121" s="5"/>
      <c r="E121" s="131"/>
      <c r="F121" s="99"/>
      <c r="G121" s="100"/>
      <c r="H121" s="100"/>
      <c r="I121" s="100"/>
      <c r="J121" s="100"/>
      <c r="K121" s="100"/>
      <c r="L121" s="100"/>
      <c r="M121" s="100"/>
      <c r="N121" s="102"/>
      <c r="O121" s="100"/>
      <c r="P121" s="100"/>
      <c r="Q121" s="100"/>
      <c r="R121" s="101"/>
      <c r="S121" s="2"/>
      <c r="T121" s="2"/>
      <c r="U121" s="100"/>
      <c r="V121" s="101"/>
      <c r="W121" s="2"/>
      <c r="X121" s="2"/>
      <c r="Y121" s="2"/>
      <c r="Z121" s="2"/>
    </row>
    <row r="122" spans="1:26" x14ac:dyDescent="0.25">
      <c r="A122" s="2"/>
      <c r="B122" s="5"/>
      <c r="C122" s="5"/>
      <c r="D122" s="5"/>
      <c r="E122" s="131"/>
      <c r="F122" s="99"/>
      <c r="G122" s="100"/>
      <c r="H122" s="100"/>
      <c r="I122" s="100"/>
      <c r="J122" s="100"/>
      <c r="K122" s="100"/>
      <c r="L122" s="100"/>
      <c r="M122" s="100"/>
      <c r="N122" s="102"/>
      <c r="O122" s="100"/>
      <c r="P122" s="100"/>
      <c r="Q122" s="100"/>
      <c r="R122" s="101"/>
      <c r="S122" s="2"/>
      <c r="T122" s="2"/>
      <c r="U122" s="100"/>
      <c r="V122" s="101"/>
      <c r="W122" s="2"/>
      <c r="X122" s="2"/>
      <c r="Y122" s="2"/>
      <c r="Z122" s="2"/>
    </row>
    <row r="123" spans="1:26" x14ac:dyDescent="0.25">
      <c r="A123" s="2"/>
      <c r="B123" s="5"/>
      <c r="C123" s="5"/>
      <c r="D123" s="5"/>
      <c r="E123" s="131"/>
      <c r="F123" s="99"/>
      <c r="G123" s="100"/>
      <c r="H123" s="100"/>
      <c r="I123" s="100"/>
      <c r="J123" s="100"/>
      <c r="K123" s="100"/>
      <c r="L123" s="100"/>
      <c r="M123" s="100"/>
      <c r="N123" s="102"/>
      <c r="O123" s="100"/>
      <c r="P123" s="100"/>
      <c r="Q123" s="100"/>
      <c r="R123" s="101"/>
      <c r="S123" s="2"/>
      <c r="T123" s="2"/>
      <c r="U123" s="100"/>
      <c r="V123" s="101"/>
      <c r="W123" s="2"/>
      <c r="X123" s="2"/>
      <c r="Y123" s="2"/>
      <c r="Z123" s="2"/>
    </row>
    <row r="124" spans="1:26" x14ac:dyDescent="0.25">
      <c r="A124" s="2"/>
      <c r="B124" s="5"/>
      <c r="C124" s="5"/>
      <c r="D124" s="5"/>
      <c r="E124" s="131"/>
      <c r="F124" s="99"/>
      <c r="G124" s="100"/>
      <c r="H124" s="100"/>
      <c r="I124" s="100"/>
      <c r="J124" s="100"/>
      <c r="K124" s="100"/>
      <c r="L124" s="100"/>
      <c r="M124" s="100"/>
      <c r="N124" s="102"/>
      <c r="O124" s="100"/>
      <c r="P124" s="100"/>
      <c r="Q124" s="100"/>
      <c r="R124" s="101"/>
      <c r="S124" s="2"/>
      <c r="T124" s="2"/>
      <c r="U124" s="100"/>
      <c r="V124" s="101"/>
      <c r="W124" s="2"/>
      <c r="X124" s="2"/>
      <c r="Y124" s="2"/>
      <c r="Z124" s="2"/>
    </row>
    <row r="125" spans="1:26" x14ac:dyDescent="0.25">
      <c r="A125" s="2"/>
      <c r="B125" s="5"/>
      <c r="C125" s="5"/>
      <c r="D125" s="5"/>
      <c r="E125" s="131"/>
      <c r="F125" s="99"/>
      <c r="G125" s="100"/>
      <c r="H125" s="100"/>
      <c r="I125" s="100"/>
      <c r="J125" s="100"/>
      <c r="K125" s="100"/>
      <c r="L125" s="100"/>
      <c r="M125" s="100"/>
      <c r="N125" s="102"/>
      <c r="O125" s="100"/>
      <c r="P125" s="100"/>
      <c r="Q125" s="100"/>
      <c r="R125" s="101"/>
      <c r="S125" s="2"/>
      <c r="T125" s="2"/>
      <c r="U125" s="100"/>
      <c r="V125" s="101"/>
      <c r="W125" s="2"/>
      <c r="X125" s="2"/>
      <c r="Y125" s="2"/>
      <c r="Z125" s="2"/>
    </row>
    <row r="126" spans="1:26" x14ac:dyDescent="0.25">
      <c r="A126" s="2"/>
      <c r="B126" s="5"/>
      <c r="C126" s="5"/>
      <c r="D126" s="5"/>
      <c r="E126" s="131"/>
      <c r="F126" s="99"/>
      <c r="G126" s="100"/>
      <c r="H126" s="100"/>
      <c r="I126" s="100"/>
      <c r="J126" s="100"/>
      <c r="K126" s="100"/>
      <c r="L126" s="100"/>
      <c r="M126" s="100"/>
      <c r="N126" s="102"/>
      <c r="O126" s="100"/>
      <c r="P126" s="100"/>
      <c r="Q126" s="100"/>
      <c r="R126" s="101"/>
      <c r="S126" s="2"/>
      <c r="T126" s="2"/>
      <c r="U126" s="100"/>
      <c r="V126" s="101"/>
      <c r="W126" s="2"/>
      <c r="X126" s="2"/>
      <c r="Y126" s="2"/>
      <c r="Z126" s="2"/>
    </row>
    <row r="127" spans="1:26" x14ac:dyDescent="0.25">
      <c r="A127" s="2"/>
      <c r="B127" s="5"/>
      <c r="C127" s="5"/>
      <c r="D127" s="5"/>
      <c r="E127" s="131"/>
      <c r="F127" s="99"/>
      <c r="G127" s="100"/>
      <c r="H127" s="100"/>
      <c r="I127" s="100"/>
      <c r="J127" s="100"/>
      <c r="K127" s="100"/>
      <c r="L127" s="100"/>
      <c r="M127" s="100"/>
      <c r="N127" s="102"/>
      <c r="O127" s="100"/>
      <c r="P127" s="100"/>
      <c r="Q127" s="100"/>
      <c r="R127" s="101"/>
      <c r="S127" s="2"/>
      <c r="T127" s="2"/>
      <c r="U127" s="100"/>
      <c r="V127" s="101"/>
      <c r="W127" s="2"/>
      <c r="X127" s="2"/>
      <c r="Y127" s="2"/>
      <c r="Z127" s="2"/>
    </row>
    <row r="128" spans="1:26" x14ac:dyDescent="0.25">
      <c r="A128" s="2"/>
      <c r="B128" s="5"/>
      <c r="C128" s="5"/>
      <c r="D128" s="5"/>
      <c r="E128" s="131"/>
      <c r="F128" s="99"/>
      <c r="G128" s="100"/>
      <c r="H128" s="100"/>
      <c r="I128" s="100"/>
      <c r="J128" s="100"/>
      <c r="K128" s="100"/>
      <c r="L128" s="100"/>
      <c r="M128" s="100"/>
      <c r="N128" s="102"/>
      <c r="O128" s="100"/>
      <c r="P128" s="100"/>
      <c r="Q128" s="100"/>
      <c r="R128" s="101"/>
      <c r="S128" s="2"/>
      <c r="T128" s="2"/>
      <c r="U128" s="100"/>
      <c r="V128" s="101"/>
      <c r="W128" s="2"/>
      <c r="X128" s="2"/>
      <c r="Y128" s="2"/>
      <c r="Z128" s="2"/>
    </row>
    <row r="129" spans="1:26" x14ac:dyDescent="0.25">
      <c r="A129" s="2"/>
      <c r="B129" s="5"/>
      <c r="C129" s="5"/>
      <c r="D129" s="5"/>
      <c r="E129" s="131"/>
      <c r="F129" s="99"/>
      <c r="G129" s="100"/>
      <c r="H129" s="100"/>
      <c r="I129" s="100"/>
      <c r="J129" s="100"/>
      <c r="K129" s="100"/>
      <c r="L129" s="100"/>
      <c r="M129" s="100"/>
      <c r="N129" s="102"/>
      <c r="O129" s="100"/>
      <c r="P129" s="100"/>
      <c r="Q129" s="100"/>
      <c r="R129" s="101"/>
      <c r="S129" s="2"/>
      <c r="T129" s="2"/>
      <c r="U129" s="100"/>
      <c r="V129" s="101"/>
      <c r="W129" s="2"/>
      <c r="X129" s="2"/>
      <c r="Y129" s="2"/>
      <c r="Z129" s="2"/>
    </row>
    <row r="130" spans="1:26" x14ac:dyDescent="0.25">
      <c r="A130" s="2"/>
      <c r="B130" s="5"/>
      <c r="C130" s="5"/>
      <c r="D130" s="5"/>
      <c r="E130" s="131"/>
      <c r="F130" s="99"/>
      <c r="G130" s="100"/>
      <c r="H130" s="100"/>
      <c r="I130" s="100"/>
      <c r="J130" s="100"/>
      <c r="K130" s="100"/>
      <c r="L130" s="100"/>
      <c r="M130" s="100"/>
      <c r="N130" s="102"/>
      <c r="O130" s="100"/>
      <c r="P130" s="100"/>
      <c r="Q130" s="100"/>
      <c r="R130" s="101"/>
      <c r="S130" s="2"/>
      <c r="T130" s="2"/>
      <c r="U130" s="100"/>
      <c r="V130" s="101"/>
      <c r="W130" s="2"/>
      <c r="X130" s="2"/>
      <c r="Y130" s="2"/>
      <c r="Z130" s="2"/>
    </row>
    <row r="131" spans="1:26" x14ac:dyDescent="0.25">
      <c r="A131" s="2"/>
      <c r="B131" s="5"/>
      <c r="C131" s="5"/>
      <c r="D131" s="5"/>
      <c r="E131" s="131"/>
      <c r="F131" s="99"/>
      <c r="G131" s="100"/>
      <c r="H131" s="100"/>
      <c r="I131" s="100"/>
      <c r="J131" s="100"/>
      <c r="K131" s="100"/>
      <c r="L131" s="100"/>
      <c r="M131" s="100"/>
      <c r="N131" s="102"/>
      <c r="O131" s="100"/>
      <c r="P131" s="100"/>
      <c r="Q131" s="100"/>
      <c r="R131" s="101"/>
      <c r="S131" s="2"/>
      <c r="T131" s="2"/>
      <c r="U131" s="100"/>
      <c r="V131" s="101"/>
      <c r="W131" s="2"/>
      <c r="X131" s="2"/>
      <c r="Y131" s="2"/>
      <c r="Z131" s="2"/>
    </row>
    <row r="132" spans="1:26" x14ac:dyDescent="0.25">
      <c r="A132" s="2"/>
      <c r="B132" s="5"/>
      <c r="C132" s="5"/>
      <c r="D132" s="5"/>
      <c r="E132" s="131"/>
      <c r="F132" s="99"/>
      <c r="G132" s="100"/>
      <c r="H132" s="100"/>
      <c r="I132" s="100"/>
      <c r="J132" s="100"/>
      <c r="K132" s="100"/>
      <c r="L132" s="100"/>
      <c r="M132" s="100"/>
      <c r="N132" s="102"/>
      <c r="O132" s="100"/>
      <c r="P132" s="100"/>
      <c r="Q132" s="100"/>
      <c r="R132" s="101"/>
      <c r="S132" s="2"/>
      <c r="T132" s="2"/>
      <c r="U132" s="100"/>
      <c r="V132" s="101"/>
      <c r="W132" s="2"/>
      <c r="X132" s="2"/>
      <c r="Y132" s="2"/>
      <c r="Z132" s="2"/>
    </row>
    <row r="133" spans="1:26" x14ac:dyDescent="0.25">
      <c r="A133" s="2"/>
      <c r="B133" s="5"/>
      <c r="C133" s="5"/>
      <c r="D133" s="5"/>
      <c r="E133" s="131"/>
      <c r="F133" s="99"/>
      <c r="G133" s="100"/>
      <c r="H133" s="100"/>
      <c r="I133" s="100"/>
      <c r="J133" s="100"/>
      <c r="K133" s="100"/>
      <c r="L133" s="100"/>
      <c r="M133" s="100"/>
      <c r="N133" s="102"/>
      <c r="O133" s="100"/>
      <c r="P133" s="100"/>
      <c r="Q133" s="100"/>
      <c r="R133" s="101"/>
      <c r="S133" s="2"/>
      <c r="T133" s="2"/>
      <c r="U133" s="100"/>
      <c r="V133" s="101"/>
      <c r="W133" s="2"/>
      <c r="X133" s="2"/>
      <c r="Y133" s="2"/>
      <c r="Z133" s="2"/>
    </row>
    <row r="134" spans="1:26" x14ac:dyDescent="0.25">
      <c r="A134" s="2"/>
      <c r="B134" s="5"/>
      <c r="C134" s="5"/>
      <c r="D134" s="5"/>
      <c r="E134" s="131"/>
      <c r="F134" s="99"/>
      <c r="G134" s="100"/>
      <c r="H134" s="100"/>
      <c r="I134" s="100"/>
      <c r="J134" s="100"/>
      <c r="K134" s="100"/>
      <c r="L134" s="100"/>
      <c r="M134" s="100"/>
      <c r="N134" s="102"/>
      <c r="O134" s="100"/>
      <c r="P134" s="100"/>
      <c r="Q134" s="100"/>
      <c r="R134" s="101"/>
      <c r="S134" s="2"/>
      <c r="T134" s="2"/>
      <c r="U134" s="100"/>
      <c r="V134" s="101"/>
      <c r="W134" s="2"/>
      <c r="X134" s="2"/>
      <c r="Y134" s="2"/>
      <c r="Z134" s="2"/>
    </row>
    <row r="135" spans="1:26" x14ac:dyDescent="0.25">
      <c r="A135" s="2"/>
      <c r="B135" s="5"/>
      <c r="C135" s="5"/>
      <c r="D135" s="5"/>
      <c r="E135" s="131"/>
      <c r="F135" s="99"/>
      <c r="G135" s="100"/>
      <c r="H135" s="100"/>
      <c r="I135" s="100"/>
      <c r="J135" s="100"/>
      <c r="K135" s="100"/>
      <c r="L135" s="100"/>
      <c r="M135" s="100"/>
      <c r="N135" s="102"/>
      <c r="O135" s="100"/>
      <c r="P135" s="100"/>
      <c r="Q135" s="100"/>
      <c r="R135" s="101"/>
      <c r="S135" s="2"/>
      <c r="T135" s="2"/>
      <c r="U135" s="100"/>
      <c r="V135" s="101"/>
      <c r="W135" s="2"/>
      <c r="X135" s="2"/>
      <c r="Y135" s="2"/>
      <c r="Z135" s="2"/>
    </row>
    <row r="136" spans="1:26" x14ac:dyDescent="0.25">
      <c r="A136" s="2"/>
      <c r="B136" s="5"/>
      <c r="C136" s="5"/>
      <c r="D136" s="5"/>
      <c r="E136" s="131"/>
      <c r="F136" s="99"/>
      <c r="G136" s="100"/>
      <c r="H136" s="100"/>
      <c r="I136" s="100"/>
      <c r="J136" s="100"/>
      <c r="K136" s="100"/>
      <c r="L136" s="100"/>
      <c r="M136" s="100"/>
      <c r="N136" s="102"/>
      <c r="O136" s="100"/>
      <c r="P136" s="100"/>
      <c r="Q136" s="100"/>
      <c r="R136" s="101"/>
      <c r="S136" s="2"/>
      <c r="T136" s="2"/>
      <c r="U136" s="100"/>
      <c r="V136" s="101"/>
      <c r="W136" s="2"/>
      <c r="X136" s="2"/>
      <c r="Y136" s="2"/>
      <c r="Z136" s="2"/>
    </row>
    <row r="137" spans="1:26" x14ac:dyDescent="0.25">
      <c r="A137" s="2"/>
      <c r="B137" s="5"/>
      <c r="C137" s="5"/>
      <c r="D137" s="5"/>
      <c r="E137" s="131"/>
      <c r="F137" s="99"/>
      <c r="G137" s="100"/>
      <c r="H137" s="100"/>
      <c r="I137" s="100"/>
      <c r="J137" s="100"/>
      <c r="K137" s="100"/>
      <c r="L137" s="100"/>
      <c r="M137" s="100"/>
      <c r="N137" s="102"/>
      <c r="O137" s="100"/>
      <c r="P137" s="100"/>
      <c r="Q137" s="100"/>
      <c r="R137" s="101"/>
      <c r="S137" s="2"/>
      <c r="T137" s="2"/>
      <c r="U137" s="100"/>
      <c r="V137" s="101"/>
      <c r="W137" s="2"/>
      <c r="X137" s="2"/>
      <c r="Y137" s="2"/>
      <c r="Z137" s="2"/>
    </row>
    <row r="138" spans="1:26" x14ac:dyDescent="0.25">
      <c r="A138" s="2"/>
      <c r="B138" s="5"/>
      <c r="C138" s="5"/>
      <c r="D138" s="5"/>
      <c r="E138" s="131"/>
      <c r="F138" s="99"/>
      <c r="G138" s="100"/>
      <c r="H138" s="100"/>
      <c r="I138" s="100"/>
      <c r="J138" s="100"/>
      <c r="K138" s="100"/>
      <c r="L138" s="100"/>
      <c r="M138" s="100"/>
      <c r="N138" s="102"/>
      <c r="O138" s="100"/>
      <c r="P138" s="100"/>
      <c r="Q138" s="100"/>
      <c r="R138" s="101"/>
      <c r="S138" s="2"/>
      <c r="T138" s="2"/>
      <c r="U138" s="100"/>
      <c r="V138" s="101"/>
      <c r="W138" s="2"/>
      <c r="X138" s="2"/>
      <c r="Y138" s="2"/>
      <c r="Z138" s="2"/>
    </row>
    <row r="139" spans="1:26" x14ac:dyDescent="0.25">
      <c r="A139" s="2"/>
      <c r="B139" s="5"/>
      <c r="C139" s="5"/>
      <c r="D139" s="5"/>
      <c r="E139" s="131"/>
      <c r="F139" s="99"/>
      <c r="G139" s="100"/>
      <c r="H139" s="100"/>
      <c r="I139" s="100"/>
      <c r="J139" s="100"/>
      <c r="K139" s="100"/>
      <c r="L139" s="100"/>
      <c r="M139" s="100"/>
      <c r="N139" s="102"/>
      <c r="O139" s="100"/>
      <c r="P139" s="100"/>
      <c r="Q139" s="100"/>
      <c r="R139" s="101"/>
      <c r="S139" s="2"/>
      <c r="T139" s="2"/>
      <c r="U139" s="100"/>
      <c r="V139" s="101"/>
      <c r="W139" s="2"/>
      <c r="X139" s="2"/>
      <c r="Y139" s="2"/>
      <c r="Z139" s="2"/>
    </row>
    <row r="140" spans="1:26" x14ac:dyDescent="0.25">
      <c r="A140" s="2"/>
      <c r="B140" s="5"/>
      <c r="C140" s="5"/>
      <c r="D140" s="5"/>
      <c r="E140" s="131"/>
      <c r="F140" s="99"/>
      <c r="G140" s="100"/>
      <c r="H140" s="100"/>
      <c r="I140" s="100"/>
      <c r="J140" s="100"/>
      <c r="K140" s="100"/>
      <c r="L140" s="100"/>
      <c r="M140" s="100"/>
      <c r="N140" s="102"/>
      <c r="O140" s="100"/>
      <c r="P140" s="100"/>
      <c r="Q140" s="100"/>
      <c r="R140" s="101"/>
      <c r="S140" s="2"/>
      <c r="T140" s="2"/>
      <c r="U140" s="100"/>
      <c r="V140" s="101"/>
      <c r="W140" s="2"/>
      <c r="X140" s="2"/>
      <c r="Y140" s="2"/>
      <c r="Z140" s="2"/>
    </row>
    <row r="141" spans="1:26" x14ac:dyDescent="0.25">
      <c r="A141" s="2"/>
      <c r="B141" s="5"/>
      <c r="C141" s="5"/>
      <c r="D141" s="5"/>
      <c r="E141" s="131"/>
      <c r="F141" s="99"/>
      <c r="G141" s="100"/>
      <c r="H141" s="100"/>
      <c r="I141" s="100"/>
      <c r="J141" s="100"/>
      <c r="K141" s="100"/>
      <c r="L141" s="100"/>
      <c r="M141" s="100"/>
      <c r="N141" s="102"/>
      <c r="O141" s="100"/>
      <c r="P141" s="100"/>
      <c r="Q141" s="100"/>
      <c r="R141" s="101"/>
      <c r="S141" s="2"/>
      <c r="T141" s="2"/>
      <c r="U141" s="100"/>
      <c r="V141" s="101"/>
      <c r="W141" s="2"/>
      <c r="X141" s="2"/>
      <c r="Y141" s="2"/>
      <c r="Z141" s="2"/>
    </row>
    <row r="142" spans="1:26" x14ac:dyDescent="0.25">
      <c r="A142" s="2"/>
      <c r="B142" s="5"/>
      <c r="C142" s="5"/>
      <c r="D142" s="5"/>
      <c r="E142" s="131"/>
      <c r="F142" s="99"/>
      <c r="G142" s="100"/>
      <c r="H142" s="100"/>
      <c r="I142" s="100"/>
      <c r="J142" s="100"/>
      <c r="K142" s="100"/>
      <c r="L142" s="100"/>
      <c r="M142" s="100"/>
      <c r="N142" s="102"/>
      <c r="O142" s="100"/>
      <c r="P142" s="100"/>
      <c r="Q142" s="100"/>
      <c r="R142" s="101"/>
      <c r="S142" s="2"/>
      <c r="T142" s="2"/>
      <c r="U142" s="100"/>
      <c r="V142" s="101"/>
      <c r="W142" s="2"/>
      <c r="X142" s="2"/>
      <c r="Y142" s="2"/>
      <c r="Z142" s="2"/>
    </row>
    <row r="143" spans="1:26" x14ac:dyDescent="0.25">
      <c r="A143" s="2"/>
      <c r="B143" s="5"/>
      <c r="C143" s="5"/>
      <c r="D143" s="5"/>
      <c r="E143" s="131"/>
      <c r="F143" s="99"/>
      <c r="G143" s="100"/>
      <c r="H143" s="100"/>
      <c r="I143" s="100"/>
      <c r="J143" s="100"/>
      <c r="K143" s="100"/>
      <c r="L143" s="100"/>
      <c r="M143" s="100"/>
      <c r="N143" s="102"/>
      <c r="O143" s="100"/>
      <c r="P143" s="100"/>
      <c r="Q143" s="100"/>
      <c r="R143" s="101"/>
      <c r="S143" s="2"/>
      <c r="T143" s="2"/>
      <c r="U143" s="100"/>
      <c r="V143" s="101"/>
      <c r="W143" s="2"/>
      <c r="X143" s="2"/>
      <c r="Y143" s="2"/>
      <c r="Z143" s="2"/>
    </row>
    <row r="144" spans="1:26" x14ac:dyDescent="0.25">
      <c r="A144" s="2"/>
      <c r="B144" s="5"/>
      <c r="C144" s="5"/>
      <c r="D144" s="5"/>
      <c r="E144" s="131"/>
      <c r="F144" s="99"/>
      <c r="G144" s="100"/>
      <c r="H144" s="100"/>
      <c r="I144" s="100"/>
      <c r="J144" s="100"/>
      <c r="K144" s="100"/>
      <c r="L144" s="100"/>
      <c r="M144" s="100"/>
      <c r="N144" s="102"/>
      <c r="O144" s="100"/>
      <c r="P144" s="100"/>
      <c r="Q144" s="100"/>
      <c r="R144" s="101"/>
      <c r="S144" s="2"/>
      <c r="T144" s="2"/>
      <c r="U144" s="100"/>
      <c r="V144" s="101"/>
      <c r="W144" s="2"/>
      <c r="X144" s="2"/>
      <c r="Y144" s="2"/>
      <c r="Z144" s="2"/>
    </row>
    <row r="145" spans="1:26" x14ac:dyDescent="0.25">
      <c r="A145" s="2"/>
      <c r="B145" s="5"/>
      <c r="C145" s="5"/>
      <c r="D145" s="5"/>
      <c r="E145" s="131"/>
      <c r="F145" s="99"/>
      <c r="G145" s="100"/>
      <c r="H145" s="100"/>
      <c r="I145" s="100"/>
      <c r="J145" s="100"/>
      <c r="K145" s="100"/>
      <c r="L145" s="100"/>
      <c r="M145" s="100"/>
      <c r="N145" s="102"/>
      <c r="O145" s="100"/>
      <c r="P145" s="100"/>
      <c r="Q145" s="100"/>
      <c r="R145" s="101"/>
      <c r="S145" s="2"/>
      <c r="T145" s="2"/>
      <c r="U145" s="100"/>
      <c r="V145" s="101"/>
      <c r="W145" s="2"/>
      <c r="X145" s="2"/>
      <c r="Y145" s="2"/>
      <c r="Z145" s="2"/>
    </row>
    <row r="146" spans="1:26" x14ac:dyDescent="0.25">
      <c r="A146" s="2"/>
      <c r="B146" s="5"/>
      <c r="C146" s="5"/>
      <c r="D146" s="5"/>
      <c r="E146" s="131"/>
      <c r="F146" s="99"/>
      <c r="G146" s="100"/>
      <c r="H146" s="100"/>
      <c r="I146" s="100"/>
      <c r="J146" s="100"/>
      <c r="K146" s="100"/>
      <c r="L146" s="100"/>
      <c r="M146" s="100"/>
      <c r="N146" s="102"/>
      <c r="O146" s="100"/>
      <c r="P146" s="100"/>
      <c r="Q146" s="100"/>
      <c r="R146" s="101"/>
      <c r="S146" s="2"/>
      <c r="T146" s="2"/>
      <c r="U146" s="100"/>
      <c r="V146" s="101"/>
      <c r="W146" s="2"/>
      <c r="X146" s="2"/>
      <c r="Y146" s="2"/>
      <c r="Z146" s="2"/>
    </row>
    <row r="147" spans="1:26" x14ac:dyDescent="0.25">
      <c r="A147" s="2"/>
      <c r="B147" s="5"/>
      <c r="C147" s="5"/>
      <c r="D147" s="5"/>
      <c r="E147" s="131"/>
      <c r="F147" s="99"/>
      <c r="G147" s="100"/>
      <c r="H147" s="100"/>
      <c r="I147" s="100"/>
      <c r="J147" s="100"/>
      <c r="K147" s="100"/>
      <c r="L147" s="100"/>
      <c r="M147" s="100"/>
      <c r="N147" s="102"/>
      <c r="O147" s="100"/>
      <c r="P147" s="100"/>
      <c r="Q147" s="100"/>
      <c r="R147" s="101"/>
      <c r="S147" s="2"/>
      <c r="T147" s="2"/>
      <c r="U147" s="100"/>
      <c r="V147" s="101"/>
      <c r="W147" s="2"/>
      <c r="X147" s="2"/>
      <c r="Y147" s="2"/>
      <c r="Z147" s="2"/>
    </row>
    <row r="148" spans="1:26" x14ac:dyDescent="0.25">
      <c r="A148" s="2"/>
      <c r="B148" s="5"/>
      <c r="C148" s="5"/>
      <c r="D148" s="5"/>
      <c r="E148" s="131"/>
      <c r="F148" s="99"/>
      <c r="G148" s="100"/>
      <c r="H148" s="100"/>
      <c r="I148" s="100"/>
      <c r="J148" s="100"/>
      <c r="K148" s="100"/>
      <c r="L148" s="100"/>
      <c r="M148" s="100"/>
      <c r="N148" s="102"/>
      <c r="O148" s="100"/>
      <c r="P148" s="100"/>
      <c r="Q148" s="100"/>
      <c r="R148" s="101"/>
      <c r="S148" s="2"/>
      <c r="T148" s="2"/>
      <c r="U148" s="100"/>
      <c r="V148" s="101"/>
      <c r="W148" s="2"/>
      <c r="X148" s="2"/>
      <c r="Y148" s="2"/>
      <c r="Z148" s="2"/>
    </row>
    <row r="149" spans="1:26" x14ac:dyDescent="0.25">
      <c r="A149" s="2"/>
      <c r="B149" s="5"/>
      <c r="C149" s="5"/>
      <c r="D149" s="5"/>
      <c r="E149" s="131"/>
      <c r="F149" s="99"/>
      <c r="G149" s="100"/>
      <c r="H149" s="100"/>
      <c r="I149" s="100"/>
      <c r="J149" s="100"/>
      <c r="K149" s="100"/>
      <c r="L149" s="100"/>
      <c r="M149" s="100"/>
      <c r="N149" s="102"/>
      <c r="O149" s="100"/>
      <c r="P149" s="100"/>
      <c r="Q149" s="100"/>
      <c r="R149" s="101"/>
      <c r="S149" s="2"/>
      <c r="T149" s="2"/>
      <c r="U149" s="100"/>
      <c r="V149" s="101"/>
      <c r="W149" s="2"/>
      <c r="X149" s="2"/>
      <c r="Y149" s="2"/>
      <c r="Z149" s="2"/>
    </row>
    <row r="150" spans="1:26" x14ac:dyDescent="0.25">
      <c r="A150" s="2"/>
      <c r="B150" s="5"/>
      <c r="C150" s="5"/>
      <c r="D150" s="5"/>
      <c r="E150" s="131"/>
      <c r="F150" s="99"/>
      <c r="G150" s="100"/>
      <c r="H150" s="100"/>
      <c r="I150" s="100"/>
      <c r="J150" s="100"/>
      <c r="K150" s="100"/>
      <c r="L150" s="100"/>
      <c r="M150" s="100"/>
      <c r="N150" s="102"/>
      <c r="O150" s="100"/>
      <c r="P150" s="100"/>
      <c r="Q150" s="100"/>
      <c r="R150" s="101"/>
      <c r="S150" s="2"/>
      <c r="T150" s="2"/>
      <c r="U150" s="100"/>
      <c r="V150" s="101"/>
      <c r="W150" s="2"/>
      <c r="X150" s="2"/>
      <c r="Y150" s="2"/>
      <c r="Z150" s="2"/>
    </row>
    <row r="151" spans="1:26" x14ac:dyDescent="0.25">
      <c r="A151" s="2"/>
      <c r="B151" s="5"/>
      <c r="C151" s="5"/>
      <c r="D151" s="5"/>
      <c r="E151" s="131"/>
      <c r="F151" s="99"/>
      <c r="G151" s="100"/>
      <c r="H151" s="100"/>
      <c r="I151" s="100"/>
      <c r="J151" s="100"/>
      <c r="K151" s="100"/>
      <c r="L151" s="100"/>
      <c r="M151" s="100"/>
      <c r="N151" s="102"/>
      <c r="O151" s="100"/>
      <c r="P151" s="100"/>
      <c r="Q151" s="100"/>
      <c r="R151" s="101"/>
      <c r="S151" s="2"/>
      <c r="T151" s="2"/>
      <c r="U151" s="100"/>
      <c r="V151" s="101"/>
      <c r="W151" s="2"/>
      <c r="X151" s="2"/>
      <c r="Y151" s="2"/>
      <c r="Z151" s="2"/>
    </row>
    <row r="152" spans="1:26" x14ac:dyDescent="0.25">
      <c r="A152" s="2"/>
      <c r="B152" s="5"/>
      <c r="C152" s="5"/>
      <c r="D152" s="5"/>
      <c r="E152" s="131"/>
      <c r="F152" s="99"/>
      <c r="G152" s="100"/>
      <c r="H152" s="100"/>
      <c r="I152" s="100"/>
      <c r="J152" s="100"/>
      <c r="K152" s="100"/>
      <c r="L152" s="100"/>
      <c r="M152" s="100"/>
      <c r="N152" s="102"/>
      <c r="O152" s="100"/>
      <c r="P152" s="100"/>
      <c r="Q152" s="100"/>
      <c r="R152" s="101"/>
      <c r="S152" s="2"/>
      <c r="T152" s="2"/>
      <c r="U152" s="100"/>
      <c r="V152" s="101"/>
      <c r="W152" s="2"/>
      <c r="X152" s="2"/>
      <c r="Y152" s="2"/>
      <c r="Z152" s="2"/>
    </row>
    <row r="153" spans="1:26" x14ac:dyDescent="0.25">
      <c r="A153" s="2"/>
      <c r="B153" s="5"/>
      <c r="C153" s="5"/>
      <c r="D153" s="5"/>
      <c r="E153" s="131"/>
      <c r="F153" s="99"/>
      <c r="G153" s="100"/>
      <c r="H153" s="100"/>
      <c r="I153" s="100"/>
      <c r="J153" s="100"/>
      <c r="K153" s="100"/>
      <c r="L153" s="100"/>
      <c r="M153" s="100"/>
      <c r="N153" s="102"/>
      <c r="O153" s="100"/>
      <c r="P153" s="100"/>
      <c r="Q153" s="100"/>
      <c r="R153" s="101"/>
      <c r="S153" s="2"/>
      <c r="T153" s="2"/>
      <c r="U153" s="100"/>
      <c r="V153" s="101"/>
      <c r="W153" s="2"/>
      <c r="X153" s="2"/>
      <c r="Y153" s="2"/>
      <c r="Z153" s="2"/>
    </row>
    <row r="154" spans="1:26" x14ac:dyDescent="0.25">
      <c r="A154" s="2"/>
      <c r="B154" s="5"/>
      <c r="C154" s="5"/>
      <c r="D154" s="5"/>
      <c r="E154" s="131"/>
      <c r="F154" s="99"/>
      <c r="G154" s="100"/>
      <c r="H154" s="100"/>
      <c r="I154" s="100"/>
      <c r="J154" s="100"/>
      <c r="K154" s="100"/>
      <c r="L154" s="100"/>
      <c r="M154" s="100"/>
      <c r="N154" s="102"/>
      <c r="O154" s="100"/>
      <c r="P154" s="100"/>
      <c r="Q154" s="100"/>
      <c r="R154" s="101"/>
      <c r="S154" s="2"/>
      <c r="T154" s="2"/>
      <c r="U154" s="100"/>
      <c r="V154" s="101"/>
      <c r="W154" s="2"/>
      <c r="X154" s="2"/>
      <c r="Y154" s="2"/>
      <c r="Z154" s="2"/>
    </row>
    <row r="155" spans="1:26" x14ac:dyDescent="0.25">
      <c r="A155" s="2"/>
      <c r="B155" s="5"/>
      <c r="C155" s="5"/>
      <c r="D155" s="5"/>
      <c r="E155" s="131"/>
      <c r="F155" s="99"/>
      <c r="G155" s="100"/>
      <c r="H155" s="100"/>
      <c r="I155" s="100"/>
      <c r="J155" s="100"/>
      <c r="K155" s="100"/>
      <c r="L155" s="100"/>
      <c r="M155" s="100"/>
      <c r="N155" s="102"/>
      <c r="O155" s="100"/>
      <c r="P155" s="100"/>
      <c r="Q155" s="100"/>
      <c r="R155" s="101"/>
      <c r="S155" s="2"/>
      <c r="T155" s="2"/>
      <c r="U155" s="100"/>
      <c r="V155" s="101"/>
      <c r="W155" s="2"/>
      <c r="X155" s="2"/>
      <c r="Y155" s="2"/>
      <c r="Z155" s="2"/>
    </row>
    <row r="156" spans="1:26" x14ac:dyDescent="0.25">
      <c r="A156" s="2"/>
      <c r="B156" s="5"/>
      <c r="C156" s="5"/>
      <c r="D156" s="5"/>
      <c r="E156" s="131"/>
      <c r="F156" s="99"/>
      <c r="G156" s="100"/>
      <c r="H156" s="100"/>
      <c r="I156" s="100"/>
      <c r="J156" s="100"/>
      <c r="K156" s="100"/>
      <c r="L156" s="100"/>
      <c r="M156" s="100"/>
      <c r="N156" s="102"/>
      <c r="O156" s="100"/>
      <c r="P156" s="100"/>
      <c r="Q156" s="100"/>
      <c r="R156" s="101"/>
      <c r="S156" s="2"/>
      <c r="T156" s="2"/>
      <c r="U156" s="100"/>
      <c r="V156" s="101"/>
      <c r="W156" s="2"/>
      <c r="X156" s="2"/>
      <c r="Y156" s="2"/>
      <c r="Z156" s="2"/>
    </row>
    <row r="157" spans="1:26" x14ac:dyDescent="0.25">
      <c r="A157" s="2"/>
      <c r="B157" s="5"/>
      <c r="C157" s="5"/>
      <c r="D157" s="5"/>
      <c r="E157" s="131"/>
      <c r="F157" s="99"/>
      <c r="G157" s="100"/>
      <c r="H157" s="100"/>
      <c r="I157" s="100"/>
      <c r="J157" s="100"/>
      <c r="K157" s="100"/>
      <c r="L157" s="100"/>
      <c r="M157" s="100"/>
      <c r="N157" s="102"/>
      <c r="O157" s="100"/>
      <c r="P157" s="100"/>
      <c r="Q157" s="100"/>
      <c r="R157" s="101"/>
      <c r="S157" s="2"/>
      <c r="T157" s="2"/>
      <c r="U157" s="100"/>
      <c r="V157" s="101"/>
      <c r="W157" s="2"/>
      <c r="X157" s="2"/>
      <c r="Y157" s="2"/>
      <c r="Z157" s="2"/>
    </row>
    <row r="158" spans="1:26" x14ac:dyDescent="0.25">
      <c r="A158" s="2"/>
      <c r="B158" s="5"/>
      <c r="C158" s="5"/>
      <c r="D158" s="5"/>
      <c r="E158" s="131"/>
      <c r="F158" s="99"/>
      <c r="G158" s="100"/>
      <c r="H158" s="100"/>
      <c r="I158" s="100"/>
      <c r="J158" s="100"/>
      <c r="K158" s="100"/>
      <c r="L158" s="100"/>
      <c r="M158" s="100"/>
      <c r="N158" s="102"/>
      <c r="O158" s="100"/>
      <c r="P158" s="100"/>
      <c r="Q158" s="100"/>
      <c r="R158" s="101"/>
      <c r="S158" s="2"/>
      <c r="T158" s="2"/>
      <c r="U158" s="100"/>
      <c r="V158" s="101"/>
      <c r="W158" s="2"/>
      <c r="X158" s="2"/>
      <c r="Y158" s="2"/>
      <c r="Z158" s="2"/>
    </row>
    <row r="159" spans="1:26" x14ac:dyDescent="0.25">
      <c r="A159" s="2"/>
      <c r="B159" s="5"/>
      <c r="C159" s="5"/>
      <c r="D159" s="5"/>
      <c r="E159" s="131"/>
      <c r="F159" s="99"/>
      <c r="G159" s="100"/>
      <c r="H159" s="100"/>
      <c r="I159" s="100"/>
      <c r="J159" s="100"/>
      <c r="K159" s="100"/>
      <c r="L159" s="100"/>
      <c r="M159" s="100"/>
      <c r="N159" s="102"/>
      <c r="O159" s="100"/>
      <c r="P159" s="100"/>
      <c r="Q159" s="100"/>
      <c r="R159" s="101"/>
      <c r="S159" s="2"/>
      <c r="T159" s="2"/>
      <c r="U159" s="100"/>
      <c r="V159" s="101"/>
      <c r="W159" s="2"/>
      <c r="X159" s="2"/>
      <c r="Y159" s="2"/>
      <c r="Z159" s="2"/>
    </row>
    <row r="160" spans="1:26" x14ac:dyDescent="0.25">
      <c r="A160" s="2"/>
      <c r="B160" s="5"/>
      <c r="C160" s="5"/>
      <c r="D160" s="5"/>
      <c r="E160" s="131"/>
      <c r="F160" s="99"/>
      <c r="G160" s="100"/>
      <c r="H160" s="100"/>
      <c r="I160" s="100"/>
      <c r="J160" s="100"/>
      <c r="K160" s="100"/>
      <c r="L160" s="100"/>
      <c r="M160" s="100"/>
      <c r="N160" s="102"/>
      <c r="O160" s="100"/>
      <c r="P160" s="100"/>
      <c r="Q160" s="100"/>
      <c r="R160" s="101"/>
      <c r="S160" s="2"/>
      <c r="T160" s="2"/>
      <c r="U160" s="100"/>
      <c r="V160" s="101"/>
      <c r="W160" s="2"/>
      <c r="X160" s="2"/>
      <c r="Y160" s="2"/>
      <c r="Z160" s="2"/>
    </row>
    <row r="161" spans="1:26" x14ac:dyDescent="0.25">
      <c r="A161" s="2"/>
      <c r="B161" s="5"/>
      <c r="C161" s="5"/>
      <c r="D161" s="5"/>
      <c r="E161" s="131"/>
      <c r="F161" s="99"/>
      <c r="G161" s="100"/>
      <c r="H161" s="100"/>
      <c r="I161" s="100"/>
      <c r="J161" s="100"/>
      <c r="K161" s="100"/>
      <c r="L161" s="100"/>
      <c r="M161" s="100"/>
      <c r="N161" s="102"/>
      <c r="O161" s="100"/>
      <c r="P161" s="100"/>
      <c r="Q161" s="100"/>
      <c r="R161" s="101"/>
      <c r="S161" s="2"/>
      <c r="T161" s="2"/>
      <c r="U161" s="100"/>
      <c r="V161" s="101"/>
      <c r="W161" s="2"/>
      <c r="X161" s="2"/>
      <c r="Y161" s="2"/>
      <c r="Z161" s="2"/>
    </row>
    <row r="162" spans="1:26" x14ac:dyDescent="0.25">
      <c r="A162" s="2"/>
      <c r="B162" s="5"/>
      <c r="C162" s="5"/>
      <c r="D162" s="5"/>
      <c r="E162" s="131"/>
      <c r="F162" s="99"/>
      <c r="G162" s="100"/>
      <c r="H162" s="100"/>
      <c r="I162" s="100"/>
      <c r="J162" s="100"/>
      <c r="K162" s="100"/>
      <c r="L162" s="100"/>
      <c r="M162" s="100"/>
      <c r="N162" s="102"/>
      <c r="O162" s="100"/>
      <c r="P162" s="100"/>
      <c r="Q162" s="100"/>
      <c r="R162" s="101"/>
      <c r="S162" s="2"/>
      <c r="T162" s="2"/>
      <c r="U162" s="100"/>
      <c r="V162" s="101"/>
      <c r="W162" s="2"/>
      <c r="X162" s="2"/>
      <c r="Y162" s="2"/>
      <c r="Z162" s="2"/>
    </row>
    <row r="163" spans="1:26" x14ac:dyDescent="0.25">
      <c r="A163" s="2"/>
      <c r="B163" s="5"/>
      <c r="C163" s="5"/>
      <c r="D163" s="5"/>
      <c r="E163" s="131"/>
      <c r="F163" s="99"/>
      <c r="G163" s="100"/>
      <c r="H163" s="100"/>
      <c r="I163" s="100"/>
      <c r="J163" s="100"/>
      <c r="K163" s="100"/>
      <c r="L163" s="100"/>
      <c r="M163" s="100"/>
      <c r="N163" s="102"/>
      <c r="O163" s="100"/>
      <c r="P163" s="100"/>
      <c r="Q163" s="100"/>
      <c r="R163" s="101"/>
      <c r="S163" s="2"/>
      <c r="T163" s="2"/>
      <c r="U163" s="100"/>
      <c r="V163" s="101"/>
      <c r="W163" s="2"/>
      <c r="X163" s="2"/>
      <c r="Y163" s="2"/>
      <c r="Z163" s="2"/>
    </row>
    <row r="164" spans="1:26" x14ac:dyDescent="0.25">
      <c r="A164" s="2"/>
      <c r="B164" s="5"/>
      <c r="C164" s="5"/>
      <c r="D164" s="5"/>
      <c r="E164" s="131"/>
      <c r="F164" s="99"/>
      <c r="G164" s="100"/>
      <c r="H164" s="100"/>
      <c r="I164" s="100"/>
      <c r="J164" s="100"/>
      <c r="K164" s="100"/>
      <c r="L164" s="100"/>
      <c r="M164" s="100"/>
      <c r="N164" s="102"/>
      <c r="O164" s="100"/>
      <c r="P164" s="100"/>
      <c r="Q164" s="100"/>
      <c r="R164" s="101"/>
      <c r="S164" s="2"/>
      <c r="T164" s="2"/>
      <c r="U164" s="100"/>
      <c r="V164" s="101"/>
      <c r="W164" s="2"/>
      <c r="X164" s="2"/>
      <c r="Y164" s="2"/>
      <c r="Z164" s="2"/>
    </row>
    <row r="165" spans="1:26" x14ac:dyDescent="0.25">
      <c r="A165" s="2"/>
      <c r="B165" s="5"/>
      <c r="C165" s="5"/>
      <c r="D165" s="5"/>
      <c r="E165" s="131"/>
      <c r="F165" s="99"/>
      <c r="G165" s="100"/>
      <c r="H165" s="100"/>
      <c r="I165" s="100"/>
      <c r="J165" s="100"/>
      <c r="K165" s="100"/>
      <c r="L165" s="100"/>
      <c r="M165" s="100"/>
      <c r="N165" s="102"/>
      <c r="O165" s="100"/>
      <c r="P165" s="100"/>
      <c r="Q165" s="100"/>
      <c r="R165" s="101"/>
      <c r="S165" s="2"/>
      <c r="T165" s="2"/>
      <c r="U165" s="100"/>
      <c r="V165" s="101"/>
      <c r="W165" s="2"/>
      <c r="X165" s="2"/>
      <c r="Y165" s="2"/>
      <c r="Z165" s="2"/>
    </row>
    <row r="166" spans="1:26" x14ac:dyDescent="0.25">
      <c r="A166" s="2"/>
      <c r="B166" s="5"/>
      <c r="C166" s="5"/>
      <c r="D166" s="5"/>
      <c r="E166" s="131"/>
      <c r="F166" s="99"/>
      <c r="G166" s="100"/>
      <c r="H166" s="100"/>
      <c r="I166" s="100"/>
      <c r="J166" s="100"/>
      <c r="K166" s="100"/>
      <c r="L166" s="100"/>
      <c r="M166" s="100"/>
      <c r="N166" s="102"/>
      <c r="O166" s="100"/>
      <c r="P166" s="100"/>
      <c r="Q166" s="100"/>
      <c r="R166" s="101"/>
      <c r="S166" s="2"/>
      <c r="T166" s="2"/>
      <c r="U166" s="100"/>
      <c r="V166" s="101"/>
      <c r="W166" s="2"/>
      <c r="X166" s="2"/>
      <c r="Y166" s="2"/>
      <c r="Z166" s="2"/>
    </row>
    <row r="167" spans="1:26" x14ac:dyDescent="0.25">
      <c r="A167" s="2"/>
      <c r="B167" s="5"/>
      <c r="C167" s="5"/>
      <c r="D167" s="5"/>
      <c r="E167" s="131"/>
      <c r="F167" s="99"/>
      <c r="G167" s="100"/>
      <c r="H167" s="100"/>
      <c r="I167" s="100"/>
      <c r="J167" s="100"/>
      <c r="K167" s="100"/>
      <c r="L167" s="100"/>
      <c r="M167" s="100"/>
      <c r="N167" s="102"/>
      <c r="O167" s="100"/>
      <c r="P167" s="100"/>
      <c r="Q167" s="100"/>
      <c r="R167" s="101"/>
      <c r="S167" s="2"/>
      <c r="T167" s="2"/>
      <c r="U167" s="100"/>
      <c r="V167" s="101"/>
      <c r="W167" s="2"/>
      <c r="X167" s="2"/>
      <c r="Y167" s="2"/>
      <c r="Z167" s="2"/>
    </row>
    <row r="168" spans="1:26" x14ac:dyDescent="0.25">
      <c r="A168" s="2"/>
      <c r="B168" s="5"/>
      <c r="C168" s="5"/>
      <c r="D168" s="5"/>
      <c r="E168" s="131"/>
      <c r="F168" s="99"/>
      <c r="G168" s="100"/>
      <c r="H168" s="100"/>
      <c r="I168" s="100"/>
      <c r="J168" s="100"/>
      <c r="K168" s="100"/>
      <c r="L168" s="100"/>
      <c r="M168" s="100"/>
      <c r="N168" s="102"/>
      <c r="O168" s="100"/>
      <c r="P168" s="100"/>
      <c r="Q168" s="100"/>
      <c r="R168" s="101"/>
      <c r="S168" s="2"/>
      <c r="T168" s="2"/>
      <c r="U168" s="100"/>
      <c r="V168" s="101"/>
      <c r="W168" s="2"/>
      <c r="X168" s="2"/>
      <c r="Y168" s="2"/>
      <c r="Z168" s="2"/>
    </row>
    <row r="169" spans="1:26" x14ac:dyDescent="0.25">
      <c r="A169" s="2"/>
      <c r="B169" s="5"/>
      <c r="C169" s="5"/>
      <c r="D169" s="5"/>
      <c r="E169" s="131"/>
      <c r="F169" s="99"/>
      <c r="G169" s="100"/>
      <c r="H169" s="100"/>
      <c r="I169" s="100"/>
      <c r="J169" s="100"/>
      <c r="K169" s="100"/>
      <c r="L169" s="100"/>
      <c r="M169" s="100"/>
      <c r="N169" s="102"/>
      <c r="O169" s="100"/>
      <c r="P169" s="100"/>
      <c r="Q169" s="100"/>
      <c r="R169" s="101"/>
      <c r="S169" s="2"/>
      <c r="T169" s="2"/>
      <c r="U169" s="100"/>
      <c r="V169" s="101"/>
      <c r="W169" s="2"/>
      <c r="X169" s="2"/>
      <c r="Y169" s="2"/>
      <c r="Z169" s="2"/>
    </row>
    <row r="170" spans="1:26" x14ac:dyDescent="0.25">
      <c r="A170" s="2"/>
      <c r="B170" s="5"/>
      <c r="C170" s="5"/>
      <c r="D170" s="5"/>
      <c r="E170" s="131"/>
      <c r="F170" s="99"/>
      <c r="G170" s="100"/>
      <c r="H170" s="100"/>
      <c r="I170" s="100"/>
      <c r="J170" s="100"/>
      <c r="K170" s="100"/>
      <c r="L170" s="100"/>
      <c r="M170" s="100"/>
      <c r="N170" s="102"/>
      <c r="O170" s="100"/>
      <c r="P170" s="100"/>
      <c r="Q170" s="100"/>
      <c r="R170" s="101"/>
      <c r="S170" s="2"/>
      <c r="T170" s="2"/>
      <c r="U170" s="100"/>
      <c r="V170" s="101"/>
      <c r="W170" s="2"/>
      <c r="X170" s="2"/>
      <c r="Y170" s="2"/>
      <c r="Z170" s="2"/>
    </row>
    <row r="171" spans="1:26" x14ac:dyDescent="0.25">
      <c r="A171" s="2"/>
      <c r="B171" s="5"/>
      <c r="C171" s="5"/>
      <c r="D171" s="5"/>
      <c r="E171" s="131"/>
      <c r="F171" s="99"/>
      <c r="G171" s="100"/>
      <c r="H171" s="100"/>
      <c r="I171" s="100"/>
      <c r="J171" s="100"/>
      <c r="K171" s="100"/>
      <c r="L171" s="100"/>
      <c r="M171" s="100"/>
      <c r="N171" s="102"/>
      <c r="O171" s="100"/>
      <c r="P171" s="100"/>
      <c r="Q171" s="100"/>
      <c r="R171" s="101"/>
      <c r="S171" s="2"/>
      <c r="T171" s="2"/>
      <c r="U171" s="100"/>
      <c r="V171" s="101"/>
      <c r="W171" s="2"/>
      <c r="X171" s="2"/>
      <c r="Y171" s="2"/>
      <c r="Z171" s="2"/>
    </row>
    <row r="172" spans="1:26" x14ac:dyDescent="0.25">
      <c r="A172" s="2"/>
      <c r="B172" s="5"/>
      <c r="C172" s="5"/>
      <c r="D172" s="5"/>
      <c r="E172" s="131"/>
      <c r="F172" s="99"/>
      <c r="G172" s="100"/>
      <c r="H172" s="100"/>
      <c r="I172" s="100"/>
      <c r="J172" s="100"/>
      <c r="K172" s="100"/>
      <c r="L172" s="100"/>
      <c r="M172" s="100"/>
      <c r="N172" s="102"/>
      <c r="O172" s="100"/>
      <c r="P172" s="100"/>
      <c r="Q172" s="100"/>
      <c r="R172" s="101"/>
      <c r="S172" s="2"/>
      <c r="T172" s="2"/>
      <c r="U172" s="100"/>
      <c r="V172" s="101"/>
      <c r="W172" s="2"/>
      <c r="X172" s="2"/>
      <c r="Y172" s="2"/>
      <c r="Z172" s="2"/>
    </row>
    <row r="173" spans="1:26" x14ac:dyDescent="0.25">
      <c r="A173" s="2"/>
      <c r="B173" s="5"/>
      <c r="C173" s="5"/>
      <c r="D173" s="5"/>
      <c r="E173" s="131"/>
      <c r="F173" s="99"/>
      <c r="G173" s="100"/>
      <c r="H173" s="100"/>
      <c r="I173" s="100"/>
      <c r="J173" s="100"/>
      <c r="K173" s="100"/>
      <c r="L173" s="100"/>
      <c r="M173" s="100"/>
      <c r="N173" s="102"/>
      <c r="O173" s="100"/>
      <c r="P173" s="100"/>
      <c r="Q173" s="100"/>
      <c r="R173" s="101"/>
      <c r="S173" s="2"/>
      <c r="T173" s="2"/>
      <c r="U173" s="100"/>
      <c r="V173" s="101"/>
      <c r="W173" s="2"/>
      <c r="X173" s="2"/>
      <c r="Y173" s="2"/>
      <c r="Z173" s="2"/>
    </row>
    <row r="174" spans="1:26" x14ac:dyDescent="0.25">
      <c r="A174" s="2"/>
      <c r="B174" s="5"/>
      <c r="C174" s="5"/>
      <c r="D174" s="5"/>
      <c r="E174" s="131"/>
      <c r="F174" s="99"/>
      <c r="G174" s="100"/>
      <c r="H174" s="100"/>
      <c r="I174" s="100"/>
      <c r="J174" s="100"/>
      <c r="K174" s="100"/>
      <c r="L174" s="100"/>
      <c r="M174" s="100"/>
      <c r="N174" s="102"/>
      <c r="O174" s="100"/>
      <c r="P174" s="100"/>
      <c r="Q174" s="100"/>
      <c r="R174" s="101"/>
      <c r="S174" s="2"/>
      <c r="T174" s="2"/>
      <c r="U174" s="100"/>
      <c r="V174" s="101"/>
      <c r="W174" s="2"/>
      <c r="X174" s="2"/>
      <c r="Y174" s="2"/>
      <c r="Z174" s="2"/>
    </row>
    <row r="175" spans="1:26" x14ac:dyDescent="0.25">
      <c r="A175" s="2"/>
      <c r="B175" s="5"/>
      <c r="C175" s="5"/>
      <c r="D175" s="5"/>
      <c r="E175" s="131"/>
      <c r="F175" s="99"/>
      <c r="G175" s="100"/>
      <c r="H175" s="100"/>
      <c r="I175" s="100"/>
      <c r="J175" s="100"/>
      <c r="K175" s="100"/>
      <c r="L175" s="100"/>
      <c r="M175" s="100"/>
      <c r="N175" s="102"/>
      <c r="O175" s="100"/>
      <c r="P175" s="100"/>
      <c r="Q175" s="100"/>
      <c r="R175" s="101"/>
      <c r="S175" s="2"/>
      <c r="T175" s="2"/>
      <c r="U175" s="100"/>
      <c r="V175" s="101"/>
      <c r="W175" s="2"/>
      <c r="X175" s="2"/>
      <c r="Y175" s="2"/>
      <c r="Z175" s="2"/>
    </row>
    <row r="176" spans="1:26" x14ac:dyDescent="0.25">
      <c r="A176" s="2"/>
      <c r="B176" s="5"/>
      <c r="C176" s="5"/>
      <c r="D176" s="5"/>
      <c r="E176" s="131"/>
      <c r="F176" s="99"/>
      <c r="G176" s="100"/>
      <c r="H176" s="100"/>
      <c r="I176" s="100"/>
      <c r="J176" s="100"/>
      <c r="K176" s="100"/>
      <c r="L176" s="100"/>
      <c r="M176" s="100"/>
      <c r="N176" s="102"/>
      <c r="O176" s="100"/>
      <c r="P176" s="100"/>
      <c r="Q176" s="100"/>
      <c r="R176" s="101"/>
      <c r="S176" s="2"/>
      <c r="T176" s="2"/>
      <c r="U176" s="100"/>
      <c r="V176" s="101"/>
      <c r="W176" s="2"/>
      <c r="X176" s="2"/>
      <c r="Y176" s="2"/>
      <c r="Z176" s="2"/>
    </row>
    <row r="177" spans="1:26" x14ac:dyDescent="0.25">
      <c r="A177" s="2"/>
      <c r="B177" s="5"/>
      <c r="C177" s="5"/>
      <c r="D177" s="5"/>
      <c r="E177" s="131"/>
      <c r="F177" s="99"/>
      <c r="G177" s="100"/>
      <c r="H177" s="100"/>
      <c r="I177" s="100"/>
      <c r="J177" s="100"/>
      <c r="K177" s="100"/>
      <c r="L177" s="100"/>
      <c r="M177" s="100"/>
      <c r="N177" s="102"/>
      <c r="O177" s="100"/>
      <c r="P177" s="100"/>
      <c r="Q177" s="100"/>
      <c r="R177" s="101"/>
      <c r="S177" s="2"/>
      <c r="T177" s="2"/>
      <c r="U177" s="100"/>
      <c r="V177" s="101"/>
      <c r="W177" s="2"/>
      <c r="X177" s="2"/>
      <c r="Y177" s="2"/>
      <c r="Z177" s="2"/>
    </row>
    <row r="178" spans="1:26" x14ac:dyDescent="0.25">
      <c r="A178" s="2"/>
      <c r="B178" s="5"/>
      <c r="C178" s="5"/>
      <c r="D178" s="5"/>
      <c r="E178" s="131"/>
      <c r="F178" s="99"/>
      <c r="G178" s="100"/>
      <c r="H178" s="100"/>
      <c r="I178" s="100"/>
      <c r="J178" s="100"/>
      <c r="K178" s="100"/>
      <c r="L178" s="100"/>
      <c r="M178" s="100"/>
      <c r="N178" s="102"/>
      <c r="O178" s="100"/>
      <c r="P178" s="100"/>
      <c r="Q178" s="100"/>
      <c r="R178" s="101"/>
      <c r="S178" s="2"/>
      <c r="T178" s="2"/>
      <c r="U178" s="100"/>
      <c r="V178" s="101"/>
      <c r="W178" s="2"/>
      <c r="X178" s="2"/>
      <c r="Y178" s="2"/>
      <c r="Z178" s="2"/>
    </row>
    <row r="179" spans="1:26" x14ac:dyDescent="0.25">
      <c r="A179" s="2"/>
      <c r="B179" s="5"/>
      <c r="C179" s="5"/>
      <c r="D179" s="5"/>
      <c r="E179" s="131"/>
      <c r="F179" s="99"/>
      <c r="G179" s="100"/>
      <c r="H179" s="100"/>
      <c r="I179" s="100"/>
      <c r="J179" s="100"/>
      <c r="K179" s="100"/>
      <c r="L179" s="100"/>
      <c r="M179" s="100"/>
      <c r="N179" s="102"/>
      <c r="O179" s="100"/>
      <c r="P179" s="100"/>
      <c r="Q179" s="100"/>
      <c r="R179" s="101"/>
      <c r="S179" s="2"/>
      <c r="T179" s="2"/>
      <c r="U179" s="100"/>
      <c r="V179" s="101"/>
      <c r="W179" s="2"/>
      <c r="X179" s="2"/>
      <c r="Y179" s="2"/>
      <c r="Z179" s="2"/>
    </row>
    <row r="180" spans="1:26" x14ac:dyDescent="0.25">
      <c r="A180" s="2"/>
      <c r="B180" s="5"/>
      <c r="C180" s="5"/>
      <c r="D180" s="5"/>
      <c r="E180" s="131"/>
      <c r="F180" s="99"/>
      <c r="G180" s="100"/>
      <c r="H180" s="100"/>
      <c r="I180" s="100"/>
      <c r="J180" s="100"/>
      <c r="K180" s="100"/>
      <c r="L180" s="100"/>
      <c r="M180" s="100"/>
      <c r="N180" s="102"/>
      <c r="O180" s="100"/>
      <c r="P180" s="100"/>
      <c r="Q180" s="100"/>
      <c r="R180" s="101"/>
      <c r="S180" s="2"/>
      <c r="T180" s="2"/>
      <c r="U180" s="100"/>
      <c r="V180" s="101"/>
      <c r="W180" s="2"/>
      <c r="X180" s="2"/>
      <c r="Y180" s="2"/>
      <c r="Z180" s="2"/>
    </row>
    <row r="181" spans="1:26" x14ac:dyDescent="0.25">
      <c r="A181" s="2"/>
      <c r="B181" s="5"/>
      <c r="C181" s="5"/>
      <c r="D181" s="5"/>
      <c r="E181" s="131"/>
      <c r="F181" s="99"/>
      <c r="G181" s="100"/>
      <c r="H181" s="100"/>
      <c r="I181" s="100"/>
      <c r="J181" s="100"/>
      <c r="K181" s="100"/>
      <c r="L181" s="100"/>
      <c r="M181" s="100"/>
      <c r="N181" s="102"/>
      <c r="O181" s="100"/>
      <c r="P181" s="100"/>
      <c r="Q181" s="100"/>
      <c r="R181" s="101"/>
      <c r="S181" s="2"/>
      <c r="T181" s="2"/>
      <c r="U181" s="100"/>
      <c r="V181" s="101"/>
      <c r="W181" s="2"/>
      <c r="X181" s="2"/>
      <c r="Y181" s="2"/>
      <c r="Z181" s="2"/>
    </row>
    <row r="182" spans="1:26" x14ac:dyDescent="0.25">
      <c r="A182" s="2"/>
      <c r="B182" s="5"/>
      <c r="C182" s="5"/>
      <c r="D182" s="5"/>
      <c r="E182" s="131"/>
      <c r="F182" s="99"/>
      <c r="G182" s="100"/>
      <c r="H182" s="100"/>
      <c r="I182" s="100"/>
      <c r="J182" s="100"/>
      <c r="K182" s="100"/>
      <c r="L182" s="100"/>
      <c r="M182" s="100"/>
      <c r="N182" s="102"/>
      <c r="O182" s="100"/>
      <c r="P182" s="100"/>
      <c r="Q182" s="100"/>
      <c r="R182" s="101"/>
      <c r="S182" s="2"/>
      <c r="T182" s="2"/>
      <c r="U182" s="100"/>
      <c r="V182" s="101"/>
      <c r="W182" s="2"/>
      <c r="X182" s="2"/>
      <c r="Y182" s="2"/>
      <c r="Z182" s="2"/>
    </row>
    <row r="183" spans="1:26" x14ac:dyDescent="0.25">
      <c r="A183" s="2"/>
      <c r="B183" s="5"/>
      <c r="C183" s="5"/>
      <c r="D183" s="5"/>
      <c r="E183" s="131"/>
      <c r="F183" s="99"/>
      <c r="G183" s="100"/>
      <c r="H183" s="100"/>
      <c r="I183" s="100"/>
      <c r="J183" s="100"/>
      <c r="K183" s="100"/>
      <c r="L183" s="100"/>
      <c r="M183" s="100"/>
      <c r="N183" s="102"/>
      <c r="O183" s="100"/>
      <c r="P183" s="100"/>
      <c r="Q183" s="100"/>
      <c r="R183" s="101"/>
      <c r="S183" s="2"/>
      <c r="T183" s="2"/>
      <c r="U183" s="100"/>
      <c r="V183" s="101"/>
      <c r="W183" s="2"/>
      <c r="X183" s="2"/>
      <c r="Y183" s="2"/>
      <c r="Z183" s="2"/>
    </row>
    <row r="184" spans="1:26" x14ac:dyDescent="0.25">
      <c r="A184" s="2"/>
      <c r="B184" s="5"/>
      <c r="C184" s="5"/>
      <c r="D184" s="5"/>
      <c r="E184" s="131"/>
      <c r="F184" s="99"/>
      <c r="G184" s="100"/>
      <c r="H184" s="100"/>
      <c r="I184" s="100"/>
      <c r="J184" s="100"/>
      <c r="K184" s="100"/>
      <c r="L184" s="100"/>
      <c r="M184" s="100"/>
      <c r="N184" s="102"/>
      <c r="O184" s="100"/>
      <c r="P184" s="100"/>
      <c r="Q184" s="100"/>
      <c r="R184" s="101"/>
      <c r="S184" s="2"/>
      <c r="T184" s="2"/>
      <c r="U184" s="100"/>
      <c r="V184" s="101"/>
      <c r="W184" s="2"/>
      <c r="X184" s="2"/>
      <c r="Y184" s="2"/>
      <c r="Z184" s="2"/>
    </row>
    <row r="185" spans="1:26" x14ac:dyDescent="0.25">
      <c r="A185" s="2"/>
      <c r="B185" s="5"/>
      <c r="C185" s="5"/>
      <c r="D185" s="5"/>
      <c r="E185" s="131"/>
      <c r="F185" s="99"/>
      <c r="G185" s="100"/>
      <c r="H185" s="100"/>
      <c r="I185" s="100"/>
      <c r="J185" s="100"/>
      <c r="K185" s="100"/>
      <c r="L185" s="100"/>
      <c r="M185" s="100"/>
      <c r="N185" s="102"/>
      <c r="O185" s="100"/>
      <c r="P185" s="100"/>
      <c r="Q185" s="100"/>
      <c r="R185" s="101"/>
      <c r="S185" s="2"/>
      <c r="T185" s="2"/>
      <c r="U185" s="100"/>
      <c r="V185" s="101"/>
      <c r="W185" s="2"/>
      <c r="X185" s="2"/>
      <c r="Y185" s="2"/>
      <c r="Z185" s="2"/>
    </row>
    <row r="186" spans="1:26" x14ac:dyDescent="0.25">
      <c r="A186" s="2"/>
      <c r="B186" s="5"/>
      <c r="C186" s="5"/>
      <c r="D186" s="5"/>
      <c r="E186" s="131"/>
      <c r="F186" s="99"/>
      <c r="G186" s="100"/>
      <c r="H186" s="100"/>
      <c r="I186" s="100"/>
      <c r="J186" s="100"/>
      <c r="K186" s="100"/>
      <c r="L186" s="100"/>
      <c r="M186" s="100"/>
      <c r="N186" s="102"/>
      <c r="O186" s="100"/>
      <c r="P186" s="100"/>
      <c r="Q186" s="100"/>
      <c r="R186" s="101"/>
      <c r="S186" s="2"/>
      <c r="T186" s="2"/>
      <c r="U186" s="100"/>
      <c r="V186" s="101"/>
      <c r="W186" s="2"/>
      <c r="X186" s="2"/>
      <c r="Y186" s="2"/>
      <c r="Z186" s="2"/>
    </row>
    <row r="187" spans="1:26" x14ac:dyDescent="0.25">
      <c r="A187" s="2"/>
      <c r="B187" s="5"/>
      <c r="C187" s="5"/>
      <c r="D187" s="5"/>
      <c r="E187" s="131"/>
      <c r="F187" s="99"/>
      <c r="G187" s="100"/>
      <c r="H187" s="100"/>
      <c r="I187" s="100"/>
      <c r="J187" s="100"/>
      <c r="K187" s="100"/>
      <c r="L187" s="100"/>
      <c r="M187" s="100"/>
      <c r="N187" s="102"/>
      <c r="O187" s="100"/>
      <c r="P187" s="100"/>
      <c r="Q187" s="100"/>
      <c r="R187" s="101"/>
      <c r="S187" s="2"/>
      <c r="T187" s="2"/>
      <c r="U187" s="100"/>
      <c r="V187" s="101"/>
      <c r="W187" s="2"/>
      <c r="X187" s="2"/>
      <c r="Y187" s="2"/>
      <c r="Z187" s="2"/>
    </row>
    <row r="188" spans="1:26" x14ac:dyDescent="0.25">
      <c r="A188" s="2"/>
      <c r="B188" s="5"/>
      <c r="C188" s="5"/>
      <c r="D188" s="5"/>
      <c r="E188" s="131"/>
      <c r="F188" s="99"/>
      <c r="G188" s="100"/>
      <c r="H188" s="100"/>
      <c r="I188" s="100"/>
      <c r="J188" s="100"/>
      <c r="K188" s="100"/>
      <c r="L188" s="100"/>
      <c r="M188" s="100"/>
      <c r="N188" s="102"/>
      <c r="O188" s="100"/>
      <c r="P188" s="100"/>
      <c r="Q188" s="100"/>
      <c r="R188" s="101"/>
      <c r="S188" s="2"/>
      <c r="T188" s="2"/>
      <c r="U188" s="100"/>
      <c r="V188" s="101"/>
      <c r="W188" s="2"/>
      <c r="X188" s="2"/>
      <c r="Y188" s="2"/>
      <c r="Z188" s="2"/>
    </row>
    <row r="189" spans="1:26" x14ac:dyDescent="0.25">
      <c r="A189" s="2"/>
      <c r="B189" s="5"/>
      <c r="C189" s="5"/>
      <c r="D189" s="5"/>
      <c r="E189" s="131"/>
      <c r="F189" s="99"/>
      <c r="G189" s="100"/>
      <c r="H189" s="100"/>
      <c r="I189" s="100"/>
      <c r="J189" s="100"/>
      <c r="K189" s="100"/>
      <c r="L189" s="100"/>
      <c r="M189" s="100"/>
      <c r="N189" s="102"/>
      <c r="O189" s="100"/>
      <c r="P189" s="100"/>
      <c r="Q189" s="100"/>
      <c r="R189" s="101"/>
      <c r="S189" s="2"/>
      <c r="T189" s="2"/>
      <c r="U189" s="100"/>
      <c r="V189" s="101"/>
      <c r="W189" s="2"/>
      <c r="X189" s="2"/>
      <c r="Y189" s="2"/>
      <c r="Z189" s="2"/>
    </row>
    <row r="190" spans="1:26" x14ac:dyDescent="0.25">
      <c r="A190" s="2"/>
      <c r="B190" s="5"/>
      <c r="C190" s="5"/>
      <c r="D190" s="5"/>
      <c r="E190" s="131"/>
      <c r="F190" s="99"/>
      <c r="G190" s="100"/>
      <c r="H190" s="100"/>
      <c r="I190" s="100"/>
      <c r="J190" s="100"/>
      <c r="K190" s="100"/>
      <c r="L190" s="100"/>
      <c r="M190" s="100"/>
      <c r="N190" s="102"/>
      <c r="O190" s="100"/>
      <c r="P190" s="100"/>
      <c r="Q190" s="100"/>
      <c r="R190" s="101"/>
      <c r="S190" s="2"/>
      <c r="T190" s="2"/>
      <c r="U190" s="100"/>
      <c r="V190" s="101"/>
      <c r="W190" s="2"/>
      <c r="X190" s="2"/>
      <c r="Y190" s="2"/>
      <c r="Z190" s="2"/>
    </row>
    <row r="191" spans="1:26" x14ac:dyDescent="0.25">
      <c r="A191" s="2"/>
      <c r="B191" s="5"/>
      <c r="C191" s="5"/>
      <c r="D191" s="5"/>
      <c r="E191" s="131"/>
      <c r="F191" s="99"/>
      <c r="G191" s="100"/>
      <c r="H191" s="100"/>
      <c r="I191" s="100"/>
      <c r="J191" s="100"/>
      <c r="K191" s="100"/>
      <c r="L191" s="100"/>
      <c r="M191" s="100"/>
      <c r="N191" s="102"/>
      <c r="O191" s="100"/>
      <c r="P191" s="100"/>
      <c r="Q191" s="100"/>
      <c r="R191" s="101"/>
      <c r="S191" s="2"/>
      <c r="T191" s="2"/>
      <c r="U191" s="100"/>
      <c r="V191" s="101"/>
      <c r="W191" s="2"/>
      <c r="X191" s="2"/>
      <c r="Y191" s="2"/>
      <c r="Z191" s="2"/>
    </row>
    <row r="192" spans="1:26" x14ac:dyDescent="0.25">
      <c r="A192" s="2"/>
      <c r="B192" s="5"/>
      <c r="C192" s="5"/>
      <c r="D192" s="5"/>
      <c r="E192" s="131"/>
      <c r="F192" s="99"/>
      <c r="G192" s="100"/>
      <c r="H192" s="100"/>
      <c r="I192" s="100"/>
      <c r="J192" s="100"/>
      <c r="K192" s="100"/>
      <c r="L192" s="100"/>
      <c r="M192" s="100"/>
      <c r="N192" s="102"/>
      <c r="O192" s="100"/>
      <c r="P192" s="100"/>
      <c r="Q192" s="100"/>
      <c r="R192" s="101"/>
      <c r="S192" s="2"/>
      <c r="T192" s="2"/>
      <c r="U192" s="100"/>
      <c r="V192" s="101"/>
      <c r="W192" s="2"/>
      <c r="X192" s="2"/>
      <c r="Y192" s="2"/>
      <c r="Z192" s="2"/>
    </row>
    <row r="193" spans="1:26" x14ac:dyDescent="0.25">
      <c r="A193" s="2"/>
      <c r="B193" s="5"/>
      <c r="C193" s="5"/>
      <c r="D193" s="5"/>
      <c r="E193" s="131"/>
      <c r="F193" s="99"/>
      <c r="G193" s="100"/>
      <c r="H193" s="100"/>
      <c r="I193" s="100"/>
      <c r="J193" s="100"/>
      <c r="K193" s="100"/>
      <c r="L193" s="100"/>
      <c r="M193" s="100"/>
      <c r="N193" s="102"/>
      <c r="O193" s="100"/>
      <c r="P193" s="100"/>
      <c r="Q193" s="100"/>
      <c r="R193" s="101"/>
      <c r="S193" s="2"/>
      <c r="T193" s="2"/>
      <c r="U193" s="100"/>
      <c r="V193" s="101"/>
      <c r="W193" s="2"/>
      <c r="X193" s="2"/>
      <c r="Y193" s="2"/>
      <c r="Z193" s="2"/>
    </row>
    <row r="194" spans="1:26" x14ac:dyDescent="0.25">
      <c r="A194" s="2"/>
      <c r="B194" s="5"/>
      <c r="C194" s="5"/>
      <c r="D194" s="5"/>
      <c r="E194" s="131"/>
      <c r="F194" s="99"/>
      <c r="G194" s="100"/>
      <c r="H194" s="100"/>
      <c r="I194" s="100"/>
      <c r="J194" s="100"/>
      <c r="K194" s="100"/>
      <c r="L194" s="100"/>
      <c r="M194" s="100"/>
      <c r="N194" s="102"/>
      <c r="O194" s="100"/>
      <c r="P194" s="100"/>
      <c r="Q194" s="100"/>
      <c r="R194" s="101"/>
      <c r="S194" s="2"/>
      <c r="T194" s="2"/>
      <c r="U194" s="100"/>
      <c r="V194" s="101"/>
      <c r="W194" s="2"/>
      <c r="X194" s="2"/>
      <c r="Y194" s="2"/>
      <c r="Z194" s="2"/>
    </row>
    <row r="195" spans="1:26" x14ac:dyDescent="0.25">
      <c r="A195" s="2"/>
      <c r="B195" s="5"/>
      <c r="C195" s="5"/>
      <c r="D195" s="5"/>
      <c r="E195" s="131"/>
      <c r="F195" s="99"/>
      <c r="G195" s="100"/>
      <c r="H195" s="100"/>
      <c r="I195" s="100"/>
      <c r="J195" s="100"/>
      <c r="K195" s="100"/>
      <c r="L195" s="100"/>
      <c r="M195" s="100"/>
      <c r="N195" s="102"/>
      <c r="O195" s="100"/>
      <c r="P195" s="100"/>
      <c r="Q195" s="100"/>
      <c r="R195" s="101"/>
      <c r="S195" s="2"/>
      <c r="T195" s="2"/>
      <c r="U195" s="100"/>
      <c r="V195" s="101"/>
      <c r="W195" s="2"/>
      <c r="X195" s="2"/>
      <c r="Y195" s="2"/>
      <c r="Z195" s="2"/>
    </row>
    <row r="196" spans="1:26" x14ac:dyDescent="0.25">
      <c r="A196" s="2"/>
      <c r="B196" s="5"/>
      <c r="C196" s="5"/>
      <c r="D196" s="5"/>
      <c r="E196" s="131"/>
      <c r="F196" s="99"/>
      <c r="G196" s="100"/>
      <c r="H196" s="100"/>
      <c r="I196" s="100"/>
      <c r="J196" s="100"/>
      <c r="K196" s="100"/>
      <c r="L196" s="100"/>
      <c r="M196" s="100"/>
      <c r="N196" s="102"/>
      <c r="O196" s="100"/>
      <c r="P196" s="100"/>
      <c r="Q196" s="100"/>
      <c r="R196" s="101"/>
      <c r="S196" s="2"/>
      <c r="T196" s="2"/>
      <c r="U196" s="100"/>
      <c r="V196" s="101"/>
      <c r="W196" s="2"/>
      <c r="X196" s="2"/>
      <c r="Y196" s="2"/>
      <c r="Z196" s="2"/>
    </row>
    <row r="197" spans="1:26" x14ac:dyDescent="0.25">
      <c r="A197" s="2"/>
      <c r="B197" s="5"/>
      <c r="C197" s="5"/>
      <c r="D197" s="5"/>
      <c r="E197" s="131"/>
      <c r="F197" s="99"/>
      <c r="G197" s="100"/>
      <c r="H197" s="100"/>
      <c r="I197" s="100"/>
      <c r="J197" s="100"/>
      <c r="K197" s="100"/>
      <c r="L197" s="100"/>
      <c r="M197" s="100"/>
      <c r="N197" s="102"/>
      <c r="O197" s="100"/>
      <c r="P197" s="100"/>
      <c r="Q197" s="100"/>
      <c r="R197" s="101"/>
      <c r="S197" s="2"/>
      <c r="T197" s="2"/>
      <c r="U197" s="100"/>
      <c r="V197" s="101"/>
      <c r="W197" s="2"/>
      <c r="X197" s="2"/>
      <c r="Y197" s="2"/>
      <c r="Z197" s="2"/>
    </row>
    <row r="198" spans="1:26" x14ac:dyDescent="0.25">
      <c r="A198" s="2"/>
      <c r="B198" s="5"/>
      <c r="C198" s="5"/>
      <c r="D198" s="5"/>
      <c r="E198" s="131"/>
      <c r="F198" s="99"/>
      <c r="G198" s="100"/>
      <c r="H198" s="100"/>
      <c r="I198" s="100"/>
      <c r="J198" s="100"/>
      <c r="K198" s="100"/>
      <c r="L198" s="100"/>
      <c r="M198" s="100"/>
      <c r="N198" s="102"/>
      <c r="O198" s="100"/>
      <c r="P198" s="100"/>
      <c r="Q198" s="100"/>
      <c r="R198" s="101"/>
      <c r="S198" s="2"/>
      <c r="T198" s="2"/>
      <c r="U198" s="100"/>
      <c r="V198" s="101"/>
      <c r="W198" s="2"/>
      <c r="X198" s="2"/>
      <c r="Y198" s="2"/>
      <c r="Z198" s="2"/>
    </row>
    <row r="199" spans="1:26" x14ac:dyDescent="0.25">
      <c r="A199" s="2"/>
      <c r="B199" s="5"/>
      <c r="C199" s="5"/>
      <c r="D199" s="5"/>
      <c r="E199" s="131"/>
      <c r="F199" s="99"/>
      <c r="G199" s="100"/>
      <c r="H199" s="100"/>
      <c r="I199" s="100"/>
      <c r="J199" s="100"/>
      <c r="K199" s="100"/>
      <c r="L199" s="100"/>
      <c r="M199" s="100"/>
      <c r="N199" s="102"/>
      <c r="O199" s="100"/>
      <c r="P199" s="100"/>
      <c r="Q199" s="100"/>
      <c r="R199" s="101"/>
      <c r="S199" s="2"/>
      <c r="T199" s="2"/>
      <c r="U199" s="100"/>
      <c r="V199" s="101"/>
      <c r="W199" s="2"/>
      <c r="X199" s="2"/>
      <c r="Y199" s="2"/>
      <c r="Z199" s="2"/>
    </row>
    <row r="200" spans="1:26" x14ac:dyDescent="0.25">
      <c r="A200" s="2"/>
      <c r="B200" s="5"/>
      <c r="C200" s="5"/>
      <c r="D200" s="5"/>
      <c r="E200" s="131"/>
      <c r="F200" s="99"/>
      <c r="G200" s="100"/>
      <c r="H200" s="100"/>
      <c r="I200" s="100"/>
      <c r="J200" s="100"/>
      <c r="K200" s="100"/>
      <c r="L200" s="100"/>
      <c r="M200" s="100"/>
      <c r="N200" s="102"/>
      <c r="O200" s="100"/>
      <c r="P200" s="100"/>
      <c r="Q200" s="100"/>
      <c r="R200" s="101"/>
      <c r="S200" s="2"/>
      <c r="T200" s="2"/>
      <c r="U200" s="100"/>
      <c r="V200" s="101"/>
      <c r="W200" s="2"/>
      <c r="X200" s="2"/>
      <c r="Y200" s="2"/>
      <c r="Z200" s="2"/>
    </row>
    <row r="201" spans="1:26" x14ac:dyDescent="0.25">
      <c r="A201" s="2"/>
      <c r="B201" s="5"/>
      <c r="C201" s="5"/>
      <c r="D201" s="5"/>
      <c r="E201" s="131"/>
      <c r="F201" s="99"/>
      <c r="G201" s="100"/>
      <c r="H201" s="100"/>
      <c r="I201" s="100"/>
      <c r="J201" s="100"/>
      <c r="K201" s="100"/>
      <c r="L201" s="100"/>
      <c r="M201" s="100"/>
      <c r="N201" s="102"/>
      <c r="O201" s="100"/>
      <c r="P201" s="100"/>
      <c r="Q201" s="100"/>
      <c r="R201" s="101"/>
      <c r="S201" s="2"/>
      <c r="T201" s="2"/>
      <c r="U201" s="100"/>
      <c r="V201" s="101"/>
      <c r="W201" s="2"/>
      <c r="X201" s="2"/>
      <c r="Y201" s="2"/>
      <c r="Z201" s="2"/>
    </row>
    <row r="202" spans="1:26" x14ac:dyDescent="0.25">
      <c r="A202" s="2"/>
      <c r="B202" s="5"/>
      <c r="C202" s="5"/>
      <c r="D202" s="5"/>
      <c r="E202" s="131"/>
      <c r="F202" s="99"/>
      <c r="G202" s="100"/>
      <c r="H202" s="100"/>
      <c r="I202" s="100"/>
      <c r="J202" s="100"/>
      <c r="K202" s="100"/>
      <c r="L202" s="100"/>
      <c r="M202" s="100"/>
      <c r="N202" s="102"/>
      <c r="O202" s="100"/>
      <c r="P202" s="100"/>
      <c r="Q202" s="100"/>
      <c r="R202" s="101"/>
      <c r="S202" s="2"/>
      <c r="T202" s="2"/>
      <c r="U202" s="100"/>
      <c r="V202" s="101"/>
      <c r="W202" s="2"/>
      <c r="X202" s="2"/>
      <c r="Y202" s="2"/>
      <c r="Z202" s="2"/>
    </row>
    <row r="203" spans="1:26" x14ac:dyDescent="0.25">
      <c r="A203" s="2"/>
      <c r="B203" s="5"/>
      <c r="C203" s="5"/>
      <c r="D203" s="5"/>
      <c r="E203" s="131"/>
      <c r="F203" s="99"/>
      <c r="G203" s="100"/>
      <c r="H203" s="100"/>
      <c r="I203" s="100"/>
      <c r="J203" s="100"/>
      <c r="K203" s="100"/>
      <c r="L203" s="100"/>
      <c r="M203" s="100"/>
      <c r="N203" s="102"/>
      <c r="O203" s="100"/>
      <c r="P203" s="100"/>
      <c r="Q203" s="100"/>
      <c r="R203" s="101"/>
      <c r="S203" s="2"/>
      <c r="T203" s="2"/>
      <c r="U203" s="100"/>
      <c r="V203" s="101"/>
      <c r="W203" s="2"/>
      <c r="X203" s="2"/>
      <c r="Y203" s="2"/>
      <c r="Z203" s="2"/>
    </row>
    <row r="204" spans="1:26" x14ac:dyDescent="0.25">
      <c r="A204" s="2"/>
      <c r="B204" s="5"/>
      <c r="C204" s="5"/>
      <c r="D204" s="5"/>
      <c r="E204" s="131"/>
      <c r="F204" s="99"/>
      <c r="G204" s="100"/>
      <c r="H204" s="100"/>
      <c r="I204" s="100"/>
      <c r="J204" s="100"/>
      <c r="K204" s="100"/>
      <c r="L204" s="100"/>
      <c r="M204" s="100"/>
      <c r="N204" s="102"/>
      <c r="O204" s="100"/>
      <c r="P204" s="100"/>
      <c r="Q204" s="100"/>
      <c r="R204" s="101"/>
      <c r="S204" s="2"/>
      <c r="T204" s="2"/>
      <c r="U204" s="100"/>
      <c r="V204" s="101"/>
      <c r="W204" s="2"/>
      <c r="X204" s="2"/>
      <c r="Y204" s="2"/>
      <c r="Z204" s="2"/>
    </row>
    <row r="205" spans="1:26" x14ac:dyDescent="0.25">
      <c r="A205" s="2"/>
      <c r="B205" s="5"/>
      <c r="C205" s="5"/>
      <c r="D205" s="5"/>
      <c r="E205" s="131"/>
      <c r="F205" s="99"/>
      <c r="G205" s="100"/>
      <c r="H205" s="100"/>
      <c r="I205" s="100"/>
      <c r="J205" s="100"/>
      <c r="K205" s="100"/>
      <c r="L205" s="100"/>
      <c r="M205" s="100"/>
      <c r="N205" s="102"/>
      <c r="O205" s="100"/>
      <c r="P205" s="100"/>
      <c r="Q205" s="100"/>
      <c r="R205" s="101"/>
      <c r="S205" s="2"/>
      <c r="T205" s="2"/>
      <c r="U205" s="100"/>
      <c r="V205" s="101"/>
      <c r="W205" s="2"/>
      <c r="X205" s="2"/>
      <c r="Y205" s="2"/>
      <c r="Z205" s="2"/>
    </row>
    <row r="206" spans="1:26" x14ac:dyDescent="0.25">
      <c r="A206" s="2"/>
      <c r="B206" s="5"/>
      <c r="C206" s="5"/>
      <c r="D206" s="5"/>
      <c r="E206" s="131"/>
      <c r="F206" s="99"/>
      <c r="G206" s="100"/>
      <c r="H206" s="100"/>
      <c r="I206" s="100"/>
      <c r="J206" s="100"/>
      <c r="K206" s="100"/>
      <c r="L206" s="100"/>
      <c r="M206" s="100"/>
      <c r="N206" s="102"/>
      <c r="O206" s="100"/>
      <c r="P206" s="100"/>
      <c r="Q206" s="100"/>
      <c r="R206" s="101"/>
      <c r="S206" s="2"/>
      <c r="T206" s="2"/>
      <c r="U206" s="100"/>
      <c r="V206" s="101"/>
      <c r="W206" s="2"/>
      <c r="X206" s="2"/>
      <c r="Y206" s="2"/>
      <c r="Z206" s="2"/>
    </row>
    <row r="207" spans="1:26" x14ac:dyDescent="0.25">
      <c r="A207" s="2"/>
      <c r="B207" s="5"/>
      <c r="C207" s="5"/>
      <c r="D207" s="5"/>
      <c r="E207" s="131"/>
      <c r="F207" s="99"/>
      <c r="G207" s="100"/>
      <c r="H207" s="100"/>
      <c r="I207" s="100"/>
      <c r="J207" s="100"/>
      <c r="K207" s="100"/>
      <c r="L207" s="100"/>
      <c r="M207" s="100"/>
      <c r="N207" s="102"/>
      <c r="O207" s="100"/>
      <c r="P207" s="100"/>
      <c r="Q207" s="100"/>
      <c r="R207" s="101"/>
      <c r="S207" s="2"/>
      <c r="T207" s="2"/>
      <c r="U207" s="100"/>
      <c r="V207" s="101"/>
      <c r="W207" s="2"/>
      <c r="X207" s="2"/>
      <c r="Y207" s="2"/>
      <c r="Z207" s="2"/>
    </row>
    <row r="208" spans="1:26" x14ac:dyDescent="0.25">
      <c r="A208" s="2"/>
      <c r="B208" s="5"/>
      <c r="C208" s="5"/>
      <c r="D208" s="5"/>
      <c r="E208" s="131"/>
      <c r="F208" s="99"/>
      <c r="G208" s="100"/>
      <c r="H208" s="100"/>
      <c r="I208" s="100"/>
      <c r="J208" s="100"/>
      <c r="K208" s="100"/>
      <c r="L208" s="100"/>
      <c r="M208" s="100"/>
      <c r="N208" s="102"/>
      <c r="O208" s="100"/>
      <c r="P208" s="100"/>
      <c r="Q208" s="100"/>
      <c r="R208" s="101"/>
      <c r="S208" s="2"/>
      <c r="T208" s="2"/>
      <c r="U208" s="100"/>
      <c r="V208" s="101"/>
      <c r="W208" s="2"/>
      <c r="X208" s="2"/>
      <c r="Y208" s="2"/>
      <c r="Z208" s="2"/>
    </row>
    <row r="209" spans="1:26" x14ac:dyDescent="0.25">
      <c r="A209" s="2"/>
      <c r="B209" s="5"/>
      <c r="C209" s="5"/>
      <c r="D209" s="5"/>
      <c r="E209" s="131"/>
      <c r="F209" s="99"/>
      <c r="G209" s="100"/>
      <c r="H209" s="100"/>
      <c r="I209" s="100"/>
      <c r="J209" s="100"/>
      <c r="K209" s="100"/>
      <c r="L209" s="100"/>
      <c r="M209" s="100"/>
      <c r="N209" s="102"/>
      <c r="O209" s="100"/>
      <c r="P209" s="100"/>
      <c r="Q209" s="100"/>
      <c r="R209" s="101"/>
      <c r="S209" s="2"/>
      <c r="T209" s="2"/>
      <c r="U209" s="100"/>
      <c r="V209" s="101"/>
      <c r="W209" s="2"/>
      <c r="X209" s="2"/>
      <c r="Y209" s="2"/>
      <c r="Z209" s="2"/>
    </row>
    <row r="210" spans="1:26" x14ac:dyDescent="0.25">
      <c r="A210" s="2"/>
      <c r="B210" s="5"/>
      <c r="C210" s="5"/>
      <c r="D210" s="5"/>
      <c r="E210" s="131"/>
      <c r="F210" s="99"/>
      <c r="G210" s="100"/>
      <c r="H210" s="100"/>
      <c r="I210" s="100"/>
      <c r="J210" s="100"/>
      <c r="K210" s="100"/>
      <c r="L210" s="100"/>
      <c r="M210" s="100"/>
      <c r="N210" s="102"/>
      <c r="O210" s="100"/>
      <c r="P210" s="100"/>
      <c r="Q210" s="100"/>
      <c r="R210" s="101"/>
      <c r="S210" s="2"/>
      <c r="T210" s="2"/>
      <c r="U210" s="100"/>
      <c r="V210" s="101"/>
      <c r="W210" s="2"/>
      <c r="X210" s="2"/>
      <c r="Y210" s="2"/>
      <c r="Z210" s="2"/>
    </row>
    <row r="211" spans="1:26" x14ac:dyDescent="0.25">
      <c r="A211" s="2"/>
      <c r="B211" s="5"/>
      <c r="C211" s="5"/>
      <c r="D211" s="5"/>
      <c r="E211" s="131"/>
      <c r="F211" s="99"/>
      <c r="G211" s="100"/>
      <c r="H211" s="100"/>
      <c r="I211" s="100"/>
      <c r="J211" s="100"/>
      <c r="K211" s="100"/>
      <c r="L211" s="100"/>
      <c r="M211" s="100"/>
      <c r="N211" s="102"/>
      <c r="O211" s="100"/>
      <c r="P211" s="100"/>
      <c r="Q211" s="100"/>
      <c r="R211" s="101"/>
      <c r="S211" s="2"/>
      <c r="T211" s="2"/>
      <c r="U211" s="100"/>
      <c r="V211" s="101"/>
      <c r="W211" s="2"/>
      <c r="X211" s="2"/>
      <c r="Y211" s="2"/>
      <c r="Z211" s="2"/>
    </row>
    <row r="212" spans="1:26" x14ac:dyDescent="0.25">
      <c r="A212" s="2"/>
      <c r="B212" s="5"/>
      <c r="C212" s="5"/>
      <c r="D212" s="5"/>
      <c r="E212" s="131"/>
      <c r="F212" s="99"/>
      <c r="G212" s="100"/>
      <c r="H212" s="100"/>
      <c r="I212" s="100"/>
      <c r="J212" s="100"/>
      <c r="K212" s="100"/>
      <c r="L212" s="100"/>
      <c r="M212" s="100"/>
      <c r="N212" s="102"/>
      <c r="O212" s="100"/>
      <c r="P212" s="100"/>
      <c r="Q212" s="100"/>
      <c r="R212" s="101"/>
      <c r="S212" s="2"/>
      <c r="T212" s="2"/>
      <c r="U212" s="100"/>
      <c r="V212" s="101"/>
      <c r="W212" s="2"/>
      <c r="X212" s="2"/>
      <c r="Y212" s="2"/>
      <c r="Z212" s="2"/>
    </row>
    <row r="213" spans="1:26" x14ac:dyDescent="0.25">
      <c r="A213" s="2"/>
      <c r="B213" s="5"/>
      <c r="C213" s="5"/>
      <c r="D213" s="5"/>
      <c r="E213" s="131"/>
      <c r="F213" s="99"/>
      <c r="G213" s="100"/>
      <c r="H213" s="100"/>
      <c r="I213" s="100"/>
      <c r="J213" s="100"/>
      <c r="K213" s="100"/>
      <c r="L213" s="100"/>
      <c r="M213" s="100"/>
      <c r="N213" s="102"/>
      <c r="O213" s="100"/>
      <c r="P213" s="100"/>
      <c r="Q213" s="100"/>
      <c r="R213" s="101"/>
      <c r="S213" s="2"/>
      <c r="T213" s="2"/>
      <c r="U213" s="100"/>
      <c r="V213" s="101"/>
      <c r="W213" s="2"/>
      <c r="X213" s="2"/>
      <c r="Y213" s="2"/>
      <c r="Z213" s="2"/>
    </row>
    <row r="214" spans="1:26" x14ac:dyDescent="0.25">
      <c r="A214" s="2"/>
      <c r="B214" s="5"/>
      <c r="C214" s="5"/>
      <c r="D214" s="5"/>
      <c r="E214" s="131"/>
      <c r="F214" s="99"/>
      <c r="G214" s="100"/>
      <c r="H214" s="100"/>
      <c r="I214" s="100"/>
      <c r="J214" s="100"/>
      <c r="K214" s="100"/>
      <c r="L214" s="100"/>
      <c r="M214" s="100"/>
      <c r="N214" s="102"/>
      <c r="O214" s="100"/>
      <c r="P214" s="100"/>
      <c r="Q214" s="100"/>
      <c r="R214" s="101"/>
      <c r="S214" s="2"/>
      <c r="T214" s="2"/>
      <c r="U214" s="100"/>
      <c r="V214" s="101"/>
      <c r="W214" s="2"/>
      <c r="X214" s="2"/>
      <c r="Y214" s="2"/>
      <c r="Z214" s="2"/>
    </row>
    <row r="215" spans="1:26" x14ac:dyDescent="0.25">
      <c r="A215" s="2"/>
      <c r="B215" s="5"/>
      <c r="C215" s="5"/>
      <c r="D215" s="5"/>
      <c r="E215" s="131"/>
      <c r="F215" s="99"/>
      <c r="G215" s="100"/>
      <c r="H215" s="100"/>
      <c r="I215" s="100"/>
      <c r="J215" s="100"/>
      <c r="K215" s="100"/>
      <c r="L215" s="100"/>
      <c r="M215" s="100"/>
      <c r="N215" s="102"/>
      <c r="O215" s="100"/>
      <c r="P215" s="100"/>
      <c r="Q215" s="100"/>
      <c r="R215" s="101"/>
      <c r="S215" s="2"/>
      <c r="T215" s="2"/>
      <c r="U215" s="100"/>
      <c r="V215" s="101"/>
      <c r="W215" s="2"/>
      <c r="X215" s="2"/>
      <c r="Y215" s="2"/>
      <c r="Z215" s="2"/>
    </row>
    <row r="216" spans="1:26" x14ac:dyDescent="0.25">
      <c r="A216" s="2"/>
      <c r="B216" s="5"/>
      <c r="C216" s="5"/>
      <c r="D216" s="5"/>
      <c r="E216" s="131"/>
      <c r="F216" s="99"/>
      <c r="G216" s="100"/>
      <c r="H216" s="100"/>
      <c r="I216" s="100"/>
      <c r="J216" s="100"/>
      <c r="K216" s="100"/>
      <c r="L216" s="100"/>
      <c r="M216" s="100"/>
      <c r="N216" s="102"/>
      <c r="O216" s="100"/>
      <c r="P216" s="100"/>
      <c r="Q216" s="100"/>
      <c r="R216" s="101"/>
      <c r="S216" s="2"/>
      <c r="T216" s="2"/>
      <c r="U216" s="100"/>
      <c r="V216" s="101"/>
      <c r="W216" s="2"/>
      <c r="X216" s="2"/>
      <c r="Y216" s="2"/>
      <c r="Z216" s="2"/>
    </row>
    <row r="217" spans="1:26" x14ac:dyDescent="0.25">
      <c r="A217" s="2"/>
      <c r="B217" s="5"/>
      <c r="C217" s="5"/>
      <c r="D217" s="5"/>
      <c r="E217" s="131"/>
      <c r="F217" s="99"/>
      <c r="G217" s="100"/>
      <c r="H217" s="100"/>
      <c r="I217" s="100"/>
      <c r="J217" s="100"/>
      <c r="K217" s="100"/>
      <c r="L217" s="100"/>
      <c r="M217" s="100"/>
      <c r="N217" s="102"/>
      <c r="O217" s="100"/>
      <c r="P217" s="100"/>
      <c r="Q217" s="100"/>
      <c r="R217" s="101"/>
      <c r="S217" s="2"/>
      <c r="T217" s="2"/>
      <c r="U217" s="100"/>
      <c r="V217" s="101"/>
      <c r="W217" s="2"/>
      <c r="X217" s="2"/>
      <c r="Y217" s="2"/>
      <c r="Z217" s="2"/>
    </row>
    <row r="218" spans="1:26" x14ac:dyDescent="0.25">
      <c r="A218" s="2"/>
      <c r="B218" s="5"/>
      <c r="C218" s="5"/>
      <c r="D218" s="5"/>
      <c r="E218" s="131"/>
      <c r="F218" s="99"/>
      <c r="G218" s="100"/>
      <c r="H218" s="100"/>
      <c r="I218" s="100"/>
      <c r="J218" s="100"/>
      <c r="K218" s="100"/>
      <c r="L218" s="100"/>
      <c r="M218" s="100"/>
      <c r="N218" s="102"/>
      <c r="O218" s="100"/>
      <c r="P218" s="100"/>
      <c r="Q218" s="100"/>
      <c r="R218" s="101"/>
      <c r="S218" s="2"/>
      <c r="T218" s="2"/>
      <c r="U218" s="100"/>
      <c r="V218" s="101"/>
      <c r="W218" s="2"/>
      <c r="X218" s="2"/>
      <c r="Y218" s="2"/>
      <c r="Z218" s="2"/>
    </row>
    <row r="219" spans="1:26" x14ac:dyDescent="0.25">
      <c r="A219" s="2"/>
      <c r="B219" s="5"/>
      <c r="C219" s="5"/>
      <c r="D219" s="5"/>
      <c r="E219" s="131"/>
      <c r="F219" s="99"/>
      <c r="G219" s="100"/>
      <c r="H219" s="100"/>
      <c r="I219" s="100"/>
      <c r="J219" s="100"/>
      <c r="K219" s="100"/>
      <c r="L219" s="100"/>
      <c r="M219" s="100"/>
      <c r="N219" s="102"/>
      <c r="O219" s="100"/>
      <c r="P219" s="100"/>
      <c r="Q219" s="100"/>
      <c r="R219" s="101"/>
      <c r="S219" s="2"/>
      <c r="T219" s="2"/>
      <c r="U219" s="100"/>
      <c r="V219" s="101"/>
      <c r="W219" s="2"/>
      <c r="X219" s="2"/>
      <c r="Y219" s="2"/>
      <c r="Z219" s="2"/>
    </row>
    <row r="220" spans="1:26" x14ac:dyDescent="0.25">
      <c r="A220" s="2"/>
      <c r="B220" s="5"/>
      <c r="C220" s="5"/>
      <c r="D220" s="5"/>
      <c r="E220" s="131"/>
      <c r="F220" s="99"/>
      <c r="G220" s="100"/>
      <c r="H220" s="100"/>
      <c r="I220" s="100"/>
      <c r="J220" s="100"/>
      <c r="K220" s="100"/>
      <c r="L220" s="100"/>
      <c r="M220" s="100"/>
      <c r="N220" s="102"/>
      <c r="O220" s="100"/>
      <c r="P220" s="100"/>
      <c r="Q220" s="100"/>
      <c r="R220" s="101"/>
      <c r="S220" s="2"/>
      <c r="T220" s="2"/>
      <c r="U220" s="100"/>
      <c r="V220" s="101"/>
      <c r="W220" s="2"/>
      <c r="X220" s="2"/>
      <c r="Y220" s="2"/>
      <c r="Z220" s="2"/>
    </row>
    <row r="221" spans="1:26" x14ac:dyDescent="0.25">
      <c r="A221" s="2"/>
      <c r="B221" s="5"/>
      <c r="C221" s="5"/>
      <c r="D221" s="5"/>
      <c r="E221" s="131"/>
      <c r="F221" s="99"/>
      <c r="G221" s="100"/>
      <c r="H221" s="100"/>
      <c r="I221" s="100"/>
      <c r="J221" s="100"/>
      <c r="K221" s="100"/>
      <c r="L221" s="100"/>
      <c r="M221" s="100"/>
      <c r="N221" s="102"/>
      <c r="O221" s="100"/>
      <c r="P221" s="100"/>
      <c r="Q221" s="100"/>
      <c r="R221" s="101"/>
      <c r="S221" s="2"/>
      <c r="T221" s="2"/>
      <c r="U221" s="100"/>
      <c r="V221" s="101"/>
      <c r="W221" s="2"/>
      <c r="X221" s="2"/>
      <c r="Y221" s="2"/>
      <c r="Z221" s="2"/>
    </row>
    <row r="222" spans="1:26" x14ac:dyDescent="0.25">
      <c r="A222" s="2"/>
      <c r="B222" s="5"/>
      <c r="C222" s="5"/>
      <c r="D222" s="5"/>
      <c r="E222" s="131"/>
      <c r="F222" s="99"/>
      <c r="G222" s="100"/>
      <c r="H222" s="100"/>
      <c r="I222" s="100"/>
      <c r="J222" s="100"/>
      <c r="K222" s="100"/>
      <c r="L222" s="100"/>
      <c r="M222" s="100"/>
      <c r="N222" s="102"/>
      <c r="O222" s="100"/>
      <c r="P222" s="100"/>
      <c r="Q222" s="100"/>
      <c r="R222" s="101"/>
      <c r="S222" s="2"/>
      <c r="T222" s="2"/>
      <c r="U222" s="100"/>
      <c r="V222" s="101"/>
      <c r="W222" s="2"/>
      <c r="X222" s="2"/>
      <c r="Y222" s="2"/>
      <c r="Z222" s="2"/>
    </row>
    <row r="223" spans="1:26" x14ac:dyDescent="0.25">
      <c r="A223" s="2"/>
      <c r="B223" s="5"/>
      <c r="C223" s="5"/>
      <c r="D223" s="5"/>
      <c r="E223" s="131"/>
      <c r="F223" s="99"/>
      <c r="G223" s="100"/>
      <c r="H223" s="100"/>
      <c r="I223" s="100"/>
      <c r="J223" s="100"/>
      <c r="K223" s="100"/>
      <c r="L223" s="100"/>
      <c r="M223" s="100"/>
      <c r="N223" s="102"/>
      <c r="O223" s="100"/>
      <c r="P223" s="100"/>
      <c r="Q223" s="100"/>
      <c r="R223" s="101"/>
      <c r="S223" s="2"/>
      <c r="T223" s="2"/>
      <c r="U223" s="100"/>
      <c r="V223" s="101"/>
      <c r="W223" s="2"/>
      <c r="X223" s="2"/>
      <c r="Y223" s="2"/>
      <c r="Z223" s="2"/>
    </row>
    <row r="224" spans="1:26" x14ac:dyDescent="0.25">
      <c r="A224" s="2"/>
      <c r="B224" s="5"/>
      <c r="C224" s="5"/>
      <c r="D224" s="5"/>
      <c r="E224" s="131"/>
      <c r="F224" s="99"/>
      <c r="G224" s="100"/>
      <c r="H224" s="100"/>
      <c r="I224" s="100"/>
      <c r="J224" s="100"/>
      <c r="K224" s="100"/>
      <c r="L224" s="100"/>
      <c r="M224" s="100"/>
      <c r="N224" s="102"/>
      <c r="O224" s="100"/>
      <c r="P224" s="100"/>
      <c r="Q224" s="100"/>
      <c r="R224" s="101"/>
      <c r="S224" s="2"/>
      <c r="T224" s="2"/>
      <c r="U224" s="100"/>
      <c r="V224" s="101"/>
      <c r="W224" s="2"/>
      <c r="X224" s="2"/>
      <c r="Y224" s="2"/>
      <c r="Z224" s="2"/>
    </row>
    <row r="225" spans="1:26" x14ac:dyDescent="0.25">
      <c r="A225" s="2"/>
      <c r="B225" s="5"/>
      <c r="C225" s="5"/>
      <c r="D225" s="5"/>
      <c r="E225" s="131"/>
      <c r="F225" s="99"/>
      <c r="G225" s="100"/>
      <c r="H225" s="100"/>
      <c r="I225" s="100"/>
      <c r="J225" s="100"/>
      <c r="K225" s="100"/>
      <c r="L225" s="100"/>
      <c r="M225" s="100"/>
      <c r="N225" s="102"/>
      <c r="O225" s="100"/>
      <c r="P225" s="100"/>
      <c r="Q225" s="100"/>
      <c r="R225" s="101"/>
      <c r="S225" s="2"/>
      <c r="T225" s="2"/>
      <c r="U225" s="100"/>
      <c r="V225" s="101"/>
      <c r="W225" s="2"/>
      <c r="X225" s="2"/>
      <c r="Y225" s="2"/>
      <c r="Z225" s="2"/>
    </row>
    <row r="226" spans="1:26" x14ac:dyDescent="0.25">
      <c r="A226" s="2"/>
      <c r="B226" s="5"/>
      <c r="C226" s="5"/>
      <c r="D226" s="5"/>
      <c r="E226" s="131"/>
      <c r="F226" s="99"/>
      <c r="G226" s="100"/>
      <c r="H226" s="100"/>
      <c r="I226" s="100"/>
      <c r="J226" s="100"/>
      <c r="K226" s="100"/>
      <c r="L226" s="100"/>
      <c r="M226" s="100"/>
      <c r="N226" s="102"/>
      <c r="O226" s="100"/>
      <c r="P226" s="100"/>
      <c r="Q226" s="100"/>
      <c r="R226" s="101"/>
      <c r="S226" s="2"/>
      <c r="T226" s="2"/>
      <c r="U226" s="100"/>
      <c r="V226" s="101"/>
      <c r="W226" s="2"/>
      <c r="X226" s="2"/>
      <c r="Y226" s="2"/>
      <c r="Z226" s="2"/>
    </row>
    <row r="227" spans="1:26" x14ac:dyDescent="0.25">
      <c r="A227" s="2"/>
      <c r="B227" s="5"/>
      <c r="C227" s="5"/>
      <c r="D227" s="5"/>
      <c r="E227" s="131"/>
      <c r="F227" s="99"/>
      <c r="G227" s="100"/>
      <c r="H227" s="100"/>
      <c r="I227" s="100"/>
      <c r="J227" s="100"/>
      <c r="K227" s="100"/>
      <c r="L227" s="100"/>
      <c r="M227" s="100"/>
      <c r="N227" s="102"/>
      <c r="O227" s="100"/>
      <c r="P227" s="100"/>
      <c r="Q227" s="100"/>
      <c r="R227" s="101"/>
      <c r="S227" s="2"/>
      <c r="T227" s="2"/>
      <c r="U227" s="100"/>
      <c r="V227" s="101"/>
      <c r="W227" s="2"/>
      <c r="X227" s="2"/>
      <c r="Y227" s="2"/>
      <c r="Z227" s="2"/>
    </row>
  </sheetData>
  <conditionalFormatting sqref="AA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6:AA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2:AA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:AA11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A15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A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A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P94"/>
  <sheetViews>
    <sheetView zoomScale="115" zoomScaleNormal="115" workbookViewId="0">
      <pane xSplit="2" ySplit="5" topLeftCell="C6" activePane="bottomRight" state="frozenSplit"/>
      <selection pane="topRight" activeCell="D1" sqref="D1"/>
      <selection pane="bottomLeft" activeCell="A6" sqref="A6"/>
      <selection pane="bottomRight" activeCell="C3" sqref="C3"/>
    </sheetView>
  </sheetViews>
  <sheetFormatPr defaultRowHeight="15" x14ac:dyDescent="0.25"/>
  <cols>
    <col min="2" max="2" width="11.140625" bestFit="1" customWidth="1"/>
    <col min="26" max="26" width="10.28515625" bestFit="1" customWidth="1"/>
    <col min="111" max="111" width="9.140625" style="35"/>
    <col min="118" max="118" width="9.140625" style="35"/>
  </cols>
  <sheetData>
    <row r="1" spans="1:198" s="35" customFormat="1" x14ac:dyDescent="0.25">
      <c r="A1" s="35" t="s">
        <v>301</v>
      </c>
      <c r="B1" s="35" t="s">
        <v>302</v>
      </c>
      <c r="C1" s="35">
        <f>12*AVERAGE(C6:C90)</f>
        <v>2.1397279024390245E-2</v>
      </c>
      <c r="D1" s="35">
        <f t="shared" ref="D1:Q1" si="0">12*AVERAGE(D6:D90)</f>
        <v>4.5146360926829249E-2</v>
      </c>
      <c r="E1" s="35">
        <f t="shared" si="0"/>
        <v>4.9906631882926836E-2</v>
      </c>
      <c r="F1" s="35">
        <f t="shared" si="0"/>
        <v>1.4168681560975602E-2</v>
      </c>
      <c r="G1" s="35">
        <f t="shared" si="0"/>
        <v>4.7365057024390242E-2</v>
      </c>
      <c r="H1" s="35">
        <f t="shared" si="0"/>
        <v>4.2969853170731709E-2</v>
      </c>
      <c r="I1" s="35">
        <f t="shared" si="0"/>
        <v>6.0548263902439045E-2</v>
      </c>
      <c r="J1" s="35">
        <f t="shared" si="0"/>
        <v>4.1925228292682942E-2</v>
      </c>
      <c r="K1" s="35">
        <f t="shared" si="0"/>
        <v>-3.6708633658536598E-3</v>
      </c>
      <c r="L1" s="35">
        <f t="shared" si="0"/>
        <v>8.2062272487804913E-2</v>
      </c>
      <c r="M1" s="35">
        <f t="shared" si="0"/>
        <v>0.10852430926829265</v>
      </c>
      <c r="N1" s="35">
        <f t="shared" si="0"/>
        <v>1.5447737560975606E-2</v>
      </c>
      <c r="O1" s="35">
        <f t="shared" si="0"/>
        <v>5.3567356097560997E-2</v>
      </c>
      <c r="P1" s="35">
        <f t="shared" si="0"/>
        <v>0.11458320000000001</v>
      </c>
      <c r="Q1" s="35">
        <f t="shared" si="0"/>
        <v>8.5122188780487815E-2</v>
      </c>
      <c r="R1" s="35">
        <f>12*AVERAGE(R6:R90)</f>
        <v>7.6942440000000015E-2</v>
      </c>
      <c r="S1" s="35">
        <f t="shared" ref="S1:CD1" si="1">12*AVERAGE(S6:S90)</f>
        <v>9.4245058536585366E-2</v>
      </c>
      <c r="T1" s="35">
        <f t="shared" si="1"/>
        <v>3.6168113560975594E-2</v>
      </c>
      <c r="U1" s="35">
        <f t="shared" si="1"/>
        <v>2.3769929268292682E-2</v>
      </c>
      <c r="V1" s="35">
        <f t="shared" si="1"/>
        <v>4.5590317317073178E-2</v>
      </c>
      <c r="W1" s="35">
        <f t="shared" si="1"/>
        <v>9.43022312195122E-2</v>
      </c>
      <c r="X1" s="35">
        <f t="shared" si="1"/>
        <v>9.1263752195121964E-2</v>
      </c>
      <c r="Y1" s="35">
        <f t="shared" si="1"/>
        <v>0.10110368151219509</v>
      </c>
      <c r="Z1" s="35">
        <f t="shared" si="1"/>
        <v>6.6849061463414627E-2</v>
      </c>
      <c r="AA1" s="35">
        <f t="shared" si="1"/>
        <v>2.6510897560975605E-2</v>
      </c>
      <c r="AB1" s="35">
        <f t="shared" si="1"/>
        <v>-1.7797754634146342E-2</v>
      </c>
      <c r="AC1" s="35">
        <f t="shared" si="1"/>
        <v>-1.1851502926829269E-2</v>
      </c>
      <c r="AD1" s="35">
        <f t="shared" si="1"/>
        <v>0.10120003463414635</v>
      </c>
      <c r="AE1" s="35">
        <f t="shared" si="1"/>
        <v>3.8138784324324326E-2</v>
      </c>
      <c r="AF1" s="35">
        <f t="shared" si="1"/>
        <v>4.2735704780487799E-2</v>
      </c>
      <c r="AG1" s="35">
        <f t="shared" si="1"/>
        <v>-1.2240493170731719E-2</v>
      </c>
      <c r="AH1" s="35">
        <f t="shared" si="1"/>
        <v>3.4218926341463424E-2</v>
      </c>
      <c r="AI1" s="35">
        <f t="shared" si="1"/>
        <v>0.10028024093023255</v>
      </c>
      <c r="AJ1" s="35">
        <f t="shared" si="1"/>
        <v>-8.6796635121951224E-2</v>
      </c>
      <c r="AK1" s="35">
        <f t="shared" si="1"/>
        <v>-7.1247338048780482E-3</v>
      </c>
      <c r="AL1" s="35">
        <f t="shared" si="1"/>
        <v>0.10579372829268288</v>
      </c>
      <c r="AM1" s="35">
        <f t="shared" si="1"/>
        <v>4.0112470243902437E-2</v>
      </c>
      <c r="AN1" s="35">
        <f t="shared" si="1"/>
        <v>7.9691885853658578E-2</v>
      </c>
      <c r="AO1" s="35">
        <f t="shared" si="1"/>
        <v>0.10075414287804882</v>
      </c>
      <c r="AP1" s="35">
        <f t="shared" si="1"/>
        <v>6.6147418536585373E-2</v>
      </c>
      <c r="AQ1" s="35">
        <f t="shared" si="1"/>
        <v>3.9209332682926826E-2</v>
      </c>
      <c r="AR1" s="35">
        <f t="shared" si="1"/>
        <v>1.0891022926829263E-2</v>
      </c>
      <c r="AS1" s="35">
        <f t="shared" si="1"/>
        <v>8.8552072682926818E-3</v>
      </c>
      <c r="AT1" s="35">
        <f t="shared" si="1"/>
        <v>8.5901018048780454E-3</v>
      </c>
      <c r="AU1" s="35">
        <f t="shared" si="1"/>
        <v>-1.3059790243902406E-3</v>
      </c>
      <c r="AV1" s="35">
        <f t="shared" si="1"/>
        <v>-4.9121678048780482E-2</v>
      </c>
      <c r="AW1" s="35">
        <f t="shared" si="1"/>
        <v>4.5967677365853665E-2</v>
      </c>
      <c r="AX1" s="35">
        <f t="shared" si="1"/>
        <v>2.6737478048780489E-2</v>
      </c>
      <c r="AY1" s="35">
        <f t="shared" si="1"/>
        <v>1.1923356585365839E-2</v>
      </c>
      <c r="AZ1" s="35">
        <f t="shared" si="1"/>
        <v>3.104146609756098E-2</v>
      </c>
      <c r="BA1" s="35">
        <f t="shared" si="1"/>
        <v>-2.1163944292682924E-2</v>
      </c>
      <c r="BB1" s="35">
        <f t="shared" si="1"/>
        <v>-9.962985365853657E-3</v>
      </c>
      <c r="BC1" s="35">
        <f t="shared" si="1"/>
        <v>-1.1525457073170734E-2</v>
      </c>
      <c r="BD1" s="35">
        <f t="shared" si="1"/>
        <v>-6.9013068292683114E-3</v>
      </c>
      <c r="BE1" s="35">
        <f t="shared" si="1"/>
        <v>-2.5610194975609762E-2</v>
      </c>
      <c r="BF1" s="35">
        <f t="shared" si="1"/>
        <v>-3.2152779512195119E-2</v>
      </c>
      <c r="BG1" s="35">
        <f t="shared" si="1"/>
        <v>3.2633531707317066E-2</v>
      </c>
      <c r="BH1" s="35">
        <f t="shared" si="1"/>
        <v>-2.1314241951219497E-2</v>
      </c>
      <c r="BI1" s="35">
        <f t="shared" si="1"/>
        <v>4.0697549414634132E-2</v>
      </c>
      <c r="BJ1" s="35">
        <f t="shared" si="1"/>
        <v>4.3059453658536567E-3</v>
      </c>
      <c r="BK1" s="35">
        <f t="shared" si="1"/>
        <v>-2.6994541463414633E-2</v>
      </c>
      <c r="BL1" s="35">
        <f t="shared" si="1"/>
        <v>1.874756048780489E-2</v>
      </c>
      <c r="BM1" s="35">
        <f t="shared" si="1"/>
        <v>2.5586079512195142E-2</v>
      </c>
      <c r="BN1" s="35">
        <f t="shared" si="1"/>
        <v>6.9393810146341453E-2</v>
      </c>
      <c r="BO1" s="35">
        <f t="shared" si="1"/>
        <v>2.7930733170731699E-2</v>
      </c>
      <c r="BP1" s="35">
        <f t="shared" si="1"/>
        <v>6.2358414146341468E-2</v>
      </c>
      <c r="BQ1" s="35">
        <f t="shared" si="1"/>
        <v>1.3843074146341462E-2</v>
      </c>
      <c r="BR1" s="35">
        <f t="shared" si="1"/>
        <v>-8.6175073170731095E-4</v>
      </c>
      <c r="BS1" s="35">
        <f t="shared" si="1"/>
        <v>3.6889434146341483E-3</v>
      </c>
      <c r="BT1" s="35">
        <f t="shared" si="1"/>
        <v>0.1093293292682927</v>
      </c>
      <c r="BU1" s="35">
        <f t="shared" si="1"/>
        <v>5.8395725853658556E-2</v>
      </c>
      <c r="BV1" s="35">
        <f t="shared" si="1"/>
        <v>3.3403448780487795E-2</v>
      </c>
      <c r="BW1" s="35">
        <f t="shared" si="1"/>
        <v>2.6711502439024388E-2</v>
      </c>
      <c r="BX1" s="35">
        <f t="shared" si="1"/>
        <v>3.0559200000000002E-2</v>
      </c>
      <c r="BY1" s="35">
        <f t="shared" si="1"/>
        <v>7.2837395121951212E-2</v>
      </c>
      <c r="BZ1" s="35">
        <f t="shared" si="1"/>
        <v>0.1407823741463414</v>
      </c>
      <c r="CA1" s="35">
        <f t="shared" si="1"/>
        <v>3.1283712731707318E-2</v>
      </c>
      <c r="CB1" s="35">
        <f t="shared" si="1"/>
        <v>3.9931668292682951E-2</v>
      </c>
      <c r="CC1" s="35">
        <f t="shared" si="1"/>
        <v>0.11848877853658538</v>
      </c>
      <c r="CD1" s="35">
        <f t="shared" si="1"/>
        <v>1.4973304682926833E-2</v>
      </c>
      <c r="CE1" s="35">
        <f t="shared" ref="CE1:CG1" si="2">12*AVERAGE(CE6:CE90)</f>
        <v>7.6947819512195148E-2</v>
      </c>
      <c r="CF1" s="35">
        <f t="shared" si="2"/>
        <v>-5.3299211414634132E-2</v>
      </c>
      <c r="CG1" s="35">
        <f t="shared" si="2"/>
        <v>-6.1142941463414632E-2</v>
      </c>
      <c r="CH1" s="35">
        <f t="shared" ref="CH1:DH1" si="3">12*AVERAGE(CH6:CH90)</f>
        <v>-1.6097361951219517E-2</v>
      </c>
      <c r="CI1" s="35">
        <f t="shared" si="3"/>
        <v>-4.0764399512195126E-2</v>
      </c>
      <c r="CJ1" s="35">
        <f t="shared" si="3"/>
        <v>5.7979199999999946E-3</v>
      </c>
      <c r="CK1" s="35">
        <f t="shared" si="3"/>
        <v>-9.8836715121951219E-2</v>
      </c>
      <c r="CL1" s="35">
        <f t="shared" si="3"/>
        <v>2.6549353170731708E-2</v>
      </c>
      <c r="CM1" s="35">
        <f t="shared" si="3"/>
        <v>5.604513585365857E-2</v>
      </c>
      <c r="CN1" s="35">
        <f t="shared" si="3"/>
        <v>-1.1374137073170733E-2</v>
      </c>
      <c r="CO1" s="35">
        <f t="shared" si="3"/>
        <v>1.9910029756097555E-2</v>
      </c>
      <c r="CP1" s="35">
        <f t="shared" si="3"/>
        <v>-3.3375457463414644E-2</v>
      </c>
      <c r="CQ1" s="35">
        <f t="shared" si="3"/>
        <v>3.4403803902439023E-2</v>
      </c>
      <c r="CR1" s="35">
        <f t="shared" si="3"/>
        <v>-9.6360541463414683E-3</v>
      </c>
      <c r="CS1" s="35">
        <f t="shared" si="3"/>
        <v>-5.1818673658536596E-2</v>
      </c>
      <c r="CT1" s="35">
        <f t="shared" si="3"/>
        <v>4.675541092682927E-2</v>
      </c>
      <c r="CU1" s="35">
        <f t="shared" si="3"/>
        <v>-3.3346719512195117E-2</v>
      </c>
      <c r="CV1" s="35">
        <f t="shared" si="3"/>
        <v>-2.5922224390243907E-2</v>
      </c>
      <c r="CW1" s="35">
        <f t="shared" si="3"/>
        <v>1.1142201951219503E-2</v>
      </c>
      <c r="CX1" s="35">
        <f t="shared" si="3"/>
        <v>1.79232E-2</v>
      </c>
      <c r="CY1" s="35">
        <f t="shared" si="3"/>
        <v>2.8455210731707325E-2</v>
      </c>
      <c r="CZ1" s="35">
        <f t="shared" si="3"/>
        <v>-9.7025282926829267E-3</v>
      </c>
      <c r="DA1" s="35">
        <f t="shared" si="3"/>
        <v>0.10050174146341462</v>
      </c>
      <c r="DB1" s="35">
        <f t="shared" si="3"/>
        <v>-1.6239160975609752E-2</v>
      </c>
      <c r="DC1" s="35">
        <f t="shared" si="3"/>
        <v>4.6653569268292686E-2</v>
      </c>
      <c r="DD1" s="35">
        <f t="shared" si="3"/>
        <v>-1.4036405853658538E-2</v>
      </c>
      <c r="DE1" s="35">
        <f t="shared" si="3"/>
        <v>0.26042078195121959</v>
      </c>
      <c r="DF1" s="35">
        <f t="shared" si="3"/>
        <v>2.6854521951219512E-2</v>
      </c>
      <c r="DG1" s="35">
        <f t="shared" si="3"/>
        <v>3.3990869268292687E-2</v>
      </c>
      <c r="DH1" s="35">
        <f t="shared" si="3"/>
        <v>0.12494893902439017</v>
      </c>
      <c r="DI1" s="35">
        <f t="shared" ref="DI1:DS1" si="4">12*AVERAGE(DI6:DI90)</f>
        <v>2.2725986780487803E-2</v>
      </c>
      <c r="DJ1" s="35">
        <f t="shared" si="4"/>
        <v>7.820068375609758E-2</v>
      </c>
      <c r="DK1" s="35">
        <f t="shared" si="4"/>
        <v>1.713661668292683E-2</v>
      </c>
      <c r="DL1" s="35">
        <f t="shared" si="4"/>
        <v>0.20009865365853663</v>
      </c>
      <c r="DM1" s="35">
        <f t="shared" si="4"/>
        <v>2.4749921707317071E-2</v>
      </c>
      <c r="DN1" s="35">
        <f t="shared" si="4"/>
        <v>9.8212150243902424E-2</v>
      </c>
      <c r="DO1" s="35">
        <f t="shared" si="4"/>
        <v>0.11502198292682927</v>
      </c>
      <c r="DP1" s="35">
        <f t="shared" si="4"/>
        <v>1.4863156097560981E-2</v>
      </c>
      <c r="DQ1" s="35">
        <f t="shared" si="4"/>
        <v>3.0094832195121976E-2</v>
      </c>
      <c r="DR1" s="35">
        <f t="shared" si="4"/>
        <v>1.1590761951219518E-2</v>
      </c>
      <c r="DS1" s="35">
        <f t="shared" si="4"/>
        <v>0.10967900926829265</v>
      </c>
      <c r="DT1" s="35">
        <f t="shared" ref="DT1" si="5">12*AVERAGE(DT6:DT90)</f>
        <v>2.6775257560975606E-2</v>
      </c>
      <c r="DU1" s="35">
        <f t="shared" ref="DU1:GF1" si="6">12*AVERAGE(DU6:DU90)</f>
        <v>6.0017504999999999E-2</v>
      </c>
      <c r="DV1" s="35">
        <f t="shared" si="6"/>
        <v>0.1061705736585366</v>
      </c>
      <c r="DW1" s="35">
        <f t="shared" si="6"/>
        <v>-5.7145170731707315E-2</v>
      </c>
      <c r="DX1" s="35">
        <f t="shared" si="6"/>
        <v>1.7864474634146341E-2</v>
      </c>
      <c r="DY1" s="35">
        <f t="shared" si="6"/>
        <v>1.0276082926829267E-3</v>
      </c>
      <c r="DZ1" s="35">
        <f t="shared" si="6"/>
        <v>-6.7189814634146333E-2</v>
      </c>
      <c r="EA1" s="35">
        <f t="shared" si="6"/>
        <v>2.3002633170731712E-2</v>
      </c>
      <c r="EB1" s="35">
        <f t="shared" si="6"/>
        <v>1.9140658536585368E-2</v>
      </c>
      <c r="EC1" s="35">
        <f t="shared" si="6"/>
        <v>1.8246607317073161E-2</v>
      </c>
      <c r="ED1" s="35">
        <f t="shared" si="6"/>
        <v>7.0954788292682952E-2</v>
      </c>
      <c r="EE1" s="35">
        <f t="shared" si="6"/>
        <v>5.8413596487804878E-2</v>
      </c>
      <c r="EF1" s="35">
        <f t="shared" si="6"/>
        <v>4.0392678190243898E-2</v>
      </c>
      <c r="EG1" s="35">
        <f t="shared" si="6"/>
        <v>-6.4718326829268299E-3</v>
      </c>
      <c r="EH1" s="35">
        <f t="shared" si="6"/>
        <v>7.2581017756097557E-2</v>
      </c>
      <c r="EI1" s="35">
        <f t="shared" si="6"/>
        <v>4.1654432195121945E-2</v>
      </c>
      <c r="EJ1" s="35">
        <f t="shared" si="6"/>
        <v>-2.5877686829268293E-2</v>
      </c>
      <c r="EK1" s="35">
        <f t="shared" si="6"/>
        <v>4.6061552195121959E-2</v>
      </c>
      <c r="EL1" s="35">
        <f t="shared" si="6"/>
        <v>4.4462512682926836E-2</v>
      </c>
      <c r="EM1" s="35">
        <f t="shared" si="6"/>
        <v>5.9475542926829286E-2</v>
      </c>
      <c r="EN1" s="35">
        <f t="shared" si="6"/>
        <v>3.5898103902439027E-2</v>
      </c>
      <c r="EO1" s="35">
        <f t="shared" si="6"/>
        <v>3.0710210926829257E-2</v>
      </c>
      <c r="EP1" s="35">
        <f t="shared" si="6"/>
        <v>3.8180414634146342E-2</v>
      </c>
      <c r="EQ1" s="35">
        <f t="shared" si="6"/>
        <v>3.617056097560975E-2</v>
      </c>
      <c r="ER1" s="35">
        <f t="shared" si="6"/>
        <v>3.7128079024390241E-2</v>
      </c>
      <c r="ES1" s="35">
        <f t="shared" si="6"/>
        <v>-3.2757599999999991E-3</v>
      </c>
      <c r="ET1" s="35">
        <f t="shared" si="6"/>
        <v>-6.4071689268292691E-3</v>
      </c>
      <c r="EU1" s="35">
        <f t="shared" si="6"/>
        <v>2.3665953658536559E-2</v>
      </c>
      <c r="EV1" s="35">
        <f t="shared" si="6"/>
        <v>2.1984700975609749E-2</v>
      </c>
      <c r="EW1" s="35">
        <f t="shared" si="6"/>
        <v>2.9392916048780481E-2</v>
      </c>
      <c r="EX1" s="35">
        <f t="shared" si="6"/>
        <v>3.3909042439024374E-3</v>
      </c>
      <c r="EY1" s="35">
        <f t="shared" si="6"/>
        <v>6.8283984878048758E-3</v>
      </c>
      <c r="EZ1" s="35">
        <f t="shared" si="6"/>
        <v>-3.703753609756099E-2</v>
      </c>
      <c r="FA1" s="35">
        <f t="shared" si="6"/>
        <v>8.9469219512194973E-4</v>
      </c>
      <c r="FB1" s="35">
        <f t="shared" si="6"/>
        <v>-1.9139021414634149E-2</v>
      </c>
      <c r="FC1" s="35">
        <f t="shared" si="6"/>
        <v>1.8816863414634143E-2</v>
      </c>
      <c r="FD1" s="35">
        <f t="shared" si="6"/>
        <v>2.8470212195121958E-2</v>
      </c>
      <c r="FE1" s="35">
        <f t="shared" si="6"/>
        <v>-2.6908109268292683E-2</v>
      </c>
      <c r="FF1" s="35">
        <f t="shared" si="6"/>
        <v>1.334902536585366E-2</v>
      </c>
      <c r="FG1" s="35">
        <f t="shared" si="6"/>
        <v>1.8520156097560976E-2</v>
      </c>
      <c r="FH1" s="35">
        <f t="shared" si="6"/>
        <v>3.0119122156097571E-2</v>
      </c>
      <c r="FI1" s="35">
        <f t="shared" si="6"/>
        <v>-3.5191308146341457E-2</v>
      </c>
      <c r="FJ1" s="35">
        <f t="shared" si="6"/>
        <v>-6.5782254146341479E-2</v>
      </c>
      <c r="FK1" s="35">
        <f t="shared" si="6"/>
        <v>-5.0065299512195113E-2</v>
      </c>
      <c r="FL1" s="35">
        <f t="shared" si="6"/>
        <v>-6.5927221463414648E-2</v>
      </c>
      <c r="FM1" s="35">
        <f t="shared" si="6"/>
        <v>-8.7032241951219544E-2</v>
      </c>
      <c r="FN1" s="35">
        <f t="shared" si="6"/>
        <v>-3.2120443902439011E-2</v>
      </c>
      <c r="FO1" s="35">
        <f t="shared" si="6"/>
        <v>5.4365941463414613E-2</v>
      </c>
      <c r="FP1" s="35">
        <f t="shared" si="6"/>
        <v>-6.3797092682926822E-3</v>
      </c>
      <c r="FQ1" s="35">
        <f t="shared" si="6"/>
        <v>-1.0659122926829268E-2</v>
      </c>
      <c r="FR1" s="35">
        <f t="shared" si="6"/>
        <v>-8.5044292682926841E-3</v>
      </c>
      <c r="FS1" s="35">
        <f t="shared" si="6"/>
        <v>-8.7897864878048772E-3</v>
      </c>
      <c r="FT1" s="35">
        <f t="shared" si="6"/>
        <v>-1.3797219512195121E-2</v>
      </c>
      <c r="FU1" s="35">
        <f t="shared" si="6"/>
        <v>6.7434268390243912E-2</v>
      </c>
      <c r="FV1" s="35">
        <f t="shared" si="6"/>
        <v>7.2140470243902452E-2</v>
      </c>
      <c r="FW1" s="35">
        <f t="shared" si="6"/>
        <v>1.956660717073171E-2</v>
      </c>
      <c r="FX1" s="35">
        <f t="shared" si="6"/>
        <v>2.1348841317073167E-2</v>
      </c>
      <c r="FY1" s="35">
        <f t="shared" si="6"/>
        <v>1.6090811707317073E-2</v>
      </c>
      <c r="FZ1" s="35">
        <f t="shared" si="6"/>
        <v>-1.4579126341463416E-2</v>
      </c>
      <c r="GA1" s="35">
        <f t="shared" si="6"/>
        <v>-1.9617222292682927E-2</v>
      </c>
      <c r="GB1" s="35">
        <f t="shared" si="6"/>
        <v>7.4543983902439007E-2</v>
      </c>
      <c r="GC1" s="35">
        <f t="shared" si="6"/>
        <v>-0.13071121609756095</v>
      </c>
      <c r="GD1" s="35">
        <f t="shared" si="6"/>
        <v>-4.0764399512195126E-2</v>
      </c>
      <c r="GE1" s="35">
        <f t="shared" si="6"/>
        <v>0.13019290536585368</v>
      </c>
      <c r="GF1" s="35">
        <f t="shared" si="6"/>
        <v>3.9128479170731728E-2</v>
      </c>
      <c r="GG1" s="35">
        <f t="shared" ref="GG1:GM1" si="7">12*AVERAGE(GG6:GG90)</f>
        <v>2.5546543902439024E-2</v>
      </c>
      <c r="GH1" s="35">
        <f t="shared" si="7"/>
        <v>0.13296996878048781</v>
      </c>
      <c r="GI1" s="35">
        <f t="shared" si="7"/>
        <v>4.693537849609758E-2</v>
      </c>
      <c r="GJ1" s="35">
        <f t="shared" si="7"/>
        <v>5.1827085365853662E-2</v>
      </c>
      <c r="GK1" s="35">
        <f t="shared" si="7"/>
        <v>0.13220373951219511</v>
      </c>
      <c r="GL1" s="35">
        <f t="shared" si="7"/>
        <v>-1.3236685317073175E-2</v>
      </c>
      <c r="GM1" s="35">
        <f t="shared" si="7"/>
        <v>-1.6463960487804873E-2</v>
      </c>
      <c r="GN1" s="35">
        <f t="shared" ref="GN1:GP1" si="8">12*AVERAGE(GN6:GN90)</f>
        <v>2.8362585365854974E-5</v>
      </c>
      <c r="GO1" s="35">
        <f t="shared" si="8"/>
        <v>-1.3126778780487807E-2</v>
      </c>
      <c r="GP1" s="35">
        <f t="shared" si="8"/>
        <v>-9.6316069756097588E-3</v>
      </c>
    </row>
    <row r="2" spans="1:198" s="152" customFormat="1" x14ac:dyDescent="0.25">
      <c r="B2" s="152" t="s">
        <v>303</v>
      </c>
      <c r="C2" s="152">
        <f>SQRT(12)*STDEV(C6:C90)</f>
        <v>1.9859827802723856E-2</v>
      </c>
      <c r="D2" s="152">
        <f t="shared" ref="D2:BO2" si="9">SQRT(12)*STDEV(D6:D90)</f>
        <v>2.0622518400824325E-2</v>
      </c>
      <c r="E2" s="152">
        <f t="shared" si="9"/>
        <v>3.2790460140304872E-2</v>
      </c>
      <c r="F2" s="152">
        <f t="shared" si="9"/>
        <v>9.1473085126760473E-3</v>
      </c>
      <c r="G2" s="152">
        <f t="shared" si="9"/>
        <v>3.0121088934024171E-2</v>
      </c>
      <c r="H2" s="152">
        <f t="shared" si="9"/>
        <v>5.6689470980445605E-2</v>
      </c>
      <c r="I2" s="152">
        <f t="shared" si="9"/>
        <v>6.9980353941046375E-2</v>
      </c>
      <c r="J2" s="152">
        <f t="shared" si="9"/>
        <v>8.2663479934610137E-2</v>
      </c>
      <c r="K2" s="152">
        <f t="shared" si="9"/>
        <v>6.8313576388001174E-2</v>
      </c>
      <c r="L2" s="152">
        <f t="shared" si="9"/>
        <v>8.6560114459476839E-2</v>
      </c>
      <c r="M2" s="152">
        <f t="shared" si="9"/>
        <v>9.4979264361703786E-2</v>
      </c>
      <c r="N2" s="152">
        <f t="shared" si="9"/>
        <v>4.7305180750060391E-2</v>
      </c>
      <c r="O2" s="152">
        <f t="shared" si="9"/>
        <v>4.8158120314722053E-2</v>
      </c>
      <c r="P2" s="152">
        <f t="shared" si="9"/>
        <v>0.10529468284011363</v>
      </c>
      <c r="Q2" s="152">
        <f t="shared" si="9"/>
        <v>8.3011325074826295E-2</v>
      </c>
      <c r="R2" s="152">
        <f t="shared" si="9"/>
        <v>0.11474434307621344</v>
      </c>
      <c r="S2" s="152">
        <f t="shared" si="9"/>
        <v>7.5069899184280975E-2</v>
      </c>
      <c r="T2" s="152">
        <f t="shared" si="9"/>
        <v>7.3552726996039416E-2</v>
      </c>
      <c r="U2" s="152">
        <f t="shared" si="9"/>
        <v>4.2445959179931124E-2</v>
      </c>
      <c r="V2" s="152">
        <f t="shared" si="9"/>
        <v>4.7889058091064682E-2</v>
      </c>
      <c r="W2" s="152">
        <f t="shared" si="9"/>
        <v>8.110424844449915E-2</v>
      </c>
      <c r="X2" s="152">
        <f t="shared" si="9"/>
        <v>4.2060863358903577E-2</v>
      </c>
      <c r="Y2" s="152">
        <f t="shared" si="9"/>
        <v>2.850388375371991E-2</v>
      </c>
      <c r="Z2" s="152">
        <f t="shared" si="9"/>
        <v>5.2984523401568451E-2</v>
      </c>
      <c r="AA2" s="152">
        <f t="shared" si="9"/>
        <v>3.709469770965243E-2</v>
      </c>
      <c r="AB2" s="152">
        <f t="shared" si="9"/>
        <v>0.10968318206340844</v>
      </c>
      <c r="AC2" s="152">
        <f t="shared" si="9"/>
        <v>6.4121270779195036E-2</v>
      </c>
      <c r="AD2" s="152">
        <f t="shared" si="9"/>
        <v>7.1234412424277416E-2</v>
      </c>
      <c r="AE2" s="152">
        <f t="shared" si="9"/>
        <v>7.1039253329098967E-2</v>
      </c>
      <c r="AF2" s="152">
        <f t="shared" si="9"/>
        <v>5.5350495726407239E-2</v>
      </c>
      <c r="AG2" s="152">
        <f t="shared" si="9"/>
        <v>7.9179586794451931E-2</v>
      </c>
      <c r="AH2" s="152">
        <f t="shared" si="9"/>
        <v>4.2391327851054907E-2</v>
      </c>
      <c r="AI2" s="152">
        <f t="shared" si="9"/>
        <v>6.8628503575079269E-2</v>
      </c>
      <c r="AJ2" s="152">
        <f t="shared" si="9"/>
        <v>8.2331988757250632E-2</v>
      </c>
      <c r="AK2" s="152">
        <f t="shared" si="9"/>
        <v>5.647115038374232E-2</v>
      </c>
      <c r="AL2" s="152">
        <f t="shared" si="9"/>
        <v>0.12511898441849081</v>
      </c>
      <c r="AM2" s="152">
        <f t="shared" si="9"/>
        <v>0.10253141381243651</v>
      </c>
      <c r="AN2" s="152">
        <f t="shared" si="9"/>
        <v>7.9899409861802079E-2</v>
      </c>
      <c r="AO2" s="152">
        <f t="shared" si="9"/>
        <v>9.2568754484721613E-2</v>
      </c>
      <c r="AP2" s="152">
        <f t="shared" si="9"/>
        <v>0.12074054843063074</v>
      </c>
      <c r="AQ2" s="152">
        <f t="shared" si="9"/>
        <v>7.3115614946063598E-2</v>
      </c>
      <c r="AR2" s="152">
        <f t="shared" si="9"/>
        <v>0.10896066273941066</v>
      </c>
      <c r="AS2" s="152">
        <f t="shared" si="9"/>
        <v>7.2277799986234764E-2</v>
      </c>
      <c r="AT2" s="152">
        <f t="shared" si="9"/>
        <v>8.8678748831201096E-2</v>
      </c>
      <c r="AU2" s="152">
        <f t="shared" si="9"/>
        <v>0.10692597329132149</v>
      </c>
      <c r="AV2" s="152">
        <f t="shared" si="9"/>
        <v>5.8071188542341237E-2</v>
      </c>
      <c r="AW2" s="152">
        <f t="shared" si="9"/>
        <v>6.099223797196842E-2</v>
      </c>
      <c r="AX2" s="152">
        <f t="shared" si="9"/>
        <v>8.4350274656775581E-2</v>
      </c>
      <c r="AY2" s="152">
        <f t="shared" si="9"/>
        <v>7.5989812051185754E-2</v>
      </c>
      <c r="AZ2" s="152">
        <f t="shared" si="9"/>
        <v>3.6557435371959074E-2</v>
      </c>
      <c r="BA2" s="152">
        <f t="shared" si="9"/>
        <v>6.4726955894392132E-2</v>
      </c>
      <c r="BB2" s="152">
        <f t="shared" si="9"/>
        <v>0.14868141502313162</v>
      </c>
      <c r="BC2" s="152">
        <f t="shared" si="9"/>
        <v>2.9669801992747373E-2</v>
      </c>
      <c r="BD2" s="152">
        <f t="shared" si="9"/>
        <v>0.11678787154210098</v>
      </c>
      <c r="BE2" s="152">
        <f t="shared" si="9"/>
        <v>5.5173424352666985E-2</v>
      </c>
      <c r="BF2" s="152">
        <f t="shared" si="9"/>
        <v>7.8796079783429882E-2</v>
      </c>
      <c r="BG2" s="152">
        <f t="shared" si="9"/>
        <v>8.351292508048401E-2</v>
      </c>
      <c r="BH2" s="152">
        <f t="shared" si="9"/>
        <v>9.797973122129168E-2</v>
      </c>
      <c r="BI2" s="152">
        <f t="shared" si="9"/>
        <v>2.4682545563453777E-2</v>
      </c>
      <c r="BJ2" s="152">
        <f t="shared" si="9"/>
        <v>0.10918109436563313</v>
      </c>
      <c r="BK2" s="152">
        <f t="shared" si="9"/>
        <v>4.9971866471509516E-2</v>
      </c>
      <c r="BL2" s="152">
        <f t="shared" si="9"/>
        <v>6.4580781264557727E-2</v>
      </c>
      <c r="BM2" s="152">
        <f t="shared" si="9"/>
        <v>4.9062762557797193E-2</v>
      </c>
      <c r="BN2" s="152">
        <f t="shared" si="9"/>
        <v>3.4031435131665407E-2</v>
      </c>
      <c r="BO2" s="152">
        <f t="shared" si="9"/>
        <v>0.11692924985345561</v>
      </c>
      <c r="BP2" s="152">
        <f t="shared" ref="BP2:CG2" si="10">SQRT(12)*STDEV(BP6:BP90)</f>
        <v>3.0477396906893654E-2</v>
      </c>
      <c r="BQ2" s="152">
        <f t="shared" si="10"/>
        <v>3.9416067187794966E-2</v>
      </c>
      <c r="BR2" s="152">
        <f t="shared" si="10"/>
        <v>4.0065426273233444E-2</v>
      </c>
      <c r="BS2" s="152">
        <f t="shared" si="10"/>
        <v>7.5195034306123509E-2</v>
      </c>
      <c r="BT2" s="152">
        <f t="shared" si="10"/>
        <v>0.23150488839304384</v>
      </c>
      <c r="BU2" s="152">
        <f t="shared" si="10"/>
        <v>6.9065092297352804E-2</v>
      </c>
      <c r="BV2" s="152">
        <f t="shared" si="10"/>
        <v>3.7921814879906396E-2</v>
      </c>
      <c r="BW2" s="152">
        <f t="shared" si="10"/>
        <v>8.1748290648092678E-2</v>
      </c>
      <c r="BX2" s="152">
        <f t="shared" si="10"/>
        <v>6.5461392912286184E-2</v>
      </c>
      <c r="BY2" s="152">
        <f t="shared" si="10"/>
        <v>4.8929108557821933E-2</v>
      </c>
      <c r="BZ2" s="152">
        <f t="shared" si="10"/>
        <v>6.4119019551323916E-2</v>
      </c>
      <c r="CA2" s="152">
        <f t="shared" si="10"/>
        <v>0.10725405455855277</v>
      </c>
      <c r="CB2" s="152">
        <f t="shared" si="10"/>
        <v>4.7682121227714959E-2</v>
      </c>
      <c r="CC2" s="152">
        <f t="shared" si="10"/>
        <v>4.0816284616412318E-2</v>
      </c>
      <c r="CD2" s="152">
        <f t="shared" si="10"/>
        <v>6.0685125256839577E-2</v>
      </c>
      <c r="CE2" s="152">
        <f t="shared" si="10"/>
        <v>2.8178029640415107E-2</v>
      </c>
      <c r="CF2" s="152">
        <f t="shared" si="10"/>
        <v>2.7696668834510958E-2</v>
      </c>
      <c r="CG2" s="152">
        <f t="shared" si="10"/>
        <v>3.5783249654930974E-2</v>
      </c>
      <c r="CH2" s="152">
        <f t="shared" ref="CH2:DH2" si="11">SQRT(12)*STDEV(CH6:CH90)</f>
        <v>6.457538507635148E-2</v>
      </c>
      <c r="CI2" s="152">
        <f t="shared" si="11"/>
        <v>3.2673061187109387E-2</v>
      </c>
      <c r="CJ2" s="152">
        <f t="shared" si="11"/>
        <v>0.10682388145037591</v>
      </c>
      <c r="CK2" s="152">
        <f t="shared" si="11"/>
        <v>0.11055885126792737</v>
      </c>
      <c r="CL2" s="152">
        <f t="shared" si="11"/>
        <v>8.1839594960442019E-2</v>
      </c>
      <c r="CM2" s="152">
        <f t="shared" si="11"/>
        <v>6.2082557166676523E-2</v>
      </c>
      <c r="CN2" s="152">
        <f t="shared" si="11"/>
        <v>5.5949035032706575E-2</v>
      </c>
      <c r="CO2" s="152">
        <f t="shared" si="11"/>
        <v>9.3467264255432794E-2</v>
      </c>
      <c r="CP2" s="152">
        <f t="shared" si="11"/>
        <v>3.3814752853225737E-2</v>
      </c>
      <c r="CQ2" s="152">
        <f t="shared" si="11"/>
        <v>2.5748365579642503E-2</v>
      </c>
      <c r="CR2" s="152">
        <f t="shared" si="11"/>
        <v>5.6792241438259117E-2</v>
      </c>
      <c r="CS2" s="152">
        <f t="shared" si="11"/>
        <v>5.5727469356622601E-2</v>
      </c>
      <c r="CT2" s="152">
        <f t="shared" si="11"/>
        <v>5.4818018357419111E-2</v>
      </c>
      <c r="CU2" s="152">
        <f t="shared" si="11"/>
        <v>8.687457288190753E-2</v>
      </c>
      <c r="CV2" s="152">
        <f t="shared" si="11"/>
        <v>7.884965239159851E-2</v>
      </c>
      <c r="CW2" s="152">
        <f t="shared" si="11"/>
        <v>0.10841515646231127</v>
      </c>
      <c r="CX2" s="152">
        <f t="shared" si="11"/>
        <v>3.0610656459668616E-2</v>
      </c>
      <c r="CY2" s="152">
        <f t="shared" si="11"/>
        <v>6.2073078146268022E-2</v>
      </c>
      <c r="CZ2" s="152">
        <f t="shared" si="11"/>
        <v>4.5657644020978189E-2</v>
      </c>
      <c r="DA2" s="152">
        <f t="shared" si="11"/>
        <v>6.4303032353661249E-2</v>
      </c>
      <c r="DB2" s="152">
        <f t="shared" si="11"/>
        <v>6.5218419488396684E-2</v>
      </c>
      <c r="DC2" s="152">
        <f t="shared" si="11"/>
        <v>8.0350958247195042E-2</v>
      </c>
      <c r="DD2" s="152">
        <f t="shared" si="11"/>
        <v>1.603964595874896E-2</v>
      </c>
      <c r="DE2" s="152">
        <f t="shared" si="11"/>
        <v>0.19850134741088635</v>
      </c>
      <c r="DF2" s="152">
        <f t="shared" si="11"/>
        <v>2.4025556513278461E-2</v>
      </c>
      <c r="DG2" s="152">
        <f t="shared" si="11"/>
        <v>3.8048447200710975E-2</v>
      </c>
      <c r="DH2" s="152">
        <f t="shared" si="11"/>
        <v>0.11987942295621118</v>
      </c>
      <c r="DI2" s="152">
        <f t="shared" ref="DI2:DS2" si="12">SQRT(12)*STDEV(DI6:DI90)</f>
        <v>3.1317753145334935E-2</v>
      </c>
      <c r="DJ2" s="152">
        <f t="shared" si="12"/>
        <v>3.8107148889407652E-2</v>
      </c>
      <c r="DK2" s="152">
        <f t="shared" si="12"/>
        <v>1.7960675738792346E-2</v>
      </c>
      <c r="DL2" s="152">
        <f t="shared" si="12"/>
        <v>0.20176187455673356</v>
      </c>
      <c r="DM2" s="152">
        <f t="shared" si="12"/>
        <v>2.265293606967517E-2</v>
      </c>
      <c r="DN2" s="152">
        <f t="shared" si="12"/>
        <v>0.10734352026521443</v>
      </c>
      <c r="DO2" s="152">
        <f t="shared" si="12"/>
        <v>9.9808915224482417E-2</v>
      </c>
      <c r="DP2" s="152">
        <f t="shared" si="12"/>
        <v>0.12169315169759212</v>
      </c>
      <c r="DQ2" s="152">
        <f t="shared" si="12"/>
        <v>0.24546495558995265</v>
      </c>
      <c r="DR2" s="152">
        <f t="shared" si="12"/>
        <v>6.389066730086905E-2</v>
      </c>
      <c r="DS2" s="152">
        <f t="shared" si="12"/>
        <v>9.6415195026241907E-2</v>
      </c>
      <c r="DT2" s="152">
        <f t="shared" ref="DT2" si="13">SQRT(12)*STDEV(DT6:DT90)</f>
        <v>5.7935250861619818E-2</v>
      </c>
      <c r="DU2" s="152">
        <f t="shared" ref="DU2:GF2" si="14">SQRT(12)*STDEV(DU6:DU90)</f>
        <v>4.5666290909999331E-2</v>
      </c>
      <c r="DV2" s="152">
        <f t="shared" si="14"/>
        <v>8.7983294168731144E-2</v>
      </c>
      <c r="DW2" s="152">
        <f t="shared" si="14"/>
        <v>3.8800186855639247E-2</v>
      </c>
      <c r="DX2" s="152">
        <f t="shared" si="14"/>
        <v>1.7133540503939559E-2</v>
      </c>
      <c r="DY2" s="152">
        <f t="shared" si="14"/>
        <v>9.5276877658916678E-3</v>
      </c>
      <c r="DZ2" s="152">
        <f t="shared" si="14"/>
        <v>5.4620069662384044E-2</v>
      </c>
      <c r="EA2" s="152">
        <f t="shared" si="14"/>
        <v>7.5854677108734447E-2</v>
      </c>
      <c r="EB2" s="152">
        <f t="shared" si="14"/>
        <v>4.5197844494331632E-2</v>
      </c>
      <c r="EC2" s="152">
        <f t="shared" si="14"/>
        <v>3.5241722538176916E-2</v>
      </c>
      <c r="ED2" s="152">
        <f t="shared" si="14"/>
        <v>3.4123418901196953E-2</v>
      </c>
      <c r="EE2" s="152">
        <f t="shared" si="14"/>
        <v>5.0524511322465201E-2</v>
      </c>
      <c r="EF2" s="152">
        <f t="shared" si="14"/>
        <v>3.6145055883839441E-2</v>
      </c>
      <c r="EG2" s="152">
        <f t="shared" si="14"/>
        <v>3.0900206694610785E-2</v>
      </c>
      <c r="EH2" s="152">
        <f t="shared" si="14"/>
        <v>3.4831211996035422E-2</v>
      </c>
      <c r="EI2" s="152">
        <f t="shared" si="14"/>
        <v>5.1572714060647187E-2</v>
      </c>
      <c r="EJ2" s="152">
        <f t="shared" si="14"/>
        <v>3.2213827655066592E-2</v>
      </c>
      <c r="EK2" s="152">
        <f t="shared" si="14"/>
        <v>0.11277435268062039</v>
      </c>
      <c r="EL2" s="152">
        <f t="shared" si="14"/>
        <v>6.3034560595744277E-2</v>
      </c>
      <c r="EM2" s="152">
        <f t="shared" si="14"/>
        <v>0.14922929208200589</v>
      </c>
      <c r="EN2" s="152">
        <f t="shared" si="14"/>
        <v>6.4557850834425959E-2</v>
      </c>
      <c r="EO2" s="152">
        <f t="shared" si="14"/>
        <v>6.4502814461791375E-2</v>
      </c>
      <c r="EP2" s="152">
        <f t="shared" si="14"/>
        <v>6.4416313032819583E-2</v>
      </c>
      <c r="EQ2" s="152">
        <f t="shared" si="14"/>
        <v>6.4563859375184163E-2</v>
      </c>
      <c r="ER2" s="152">
        <f t="shared" si="14"/>
        <v>6.4547479339147215E-2</v>
      </c>
      <c r="ES2" s="152">
        <f t="shared" si="14"/>
        <v>8.0350641646658783E-2</v>
      </c>
      <c r="ET2" s="152">
        <f t="shared" si="14"/>
        <v>8.0015945043741682E-2</v>
      </c>
      <c r="EU2" s="152">
        <f t="shared" si="14"/>
        <v>5.4341814708442827E-2</v>
      </c>
      <c r="EV2" s="152">
        <f t="shared" si="14"/>
        <v>5.4261453235528542E-2</v>
      </c>
      <c r="EW2" s="152">
        <f t="shared" si="14"/>
        <v>1.9664431275122851E-2</v>
      </c>
      <c r="EX2" s="152">
        <f t="shared" si="14"/>
        <v>6.007098841389219E-2</v>
      </c>
      <c r="EY2" s="152">
        <f t="shared" si="14"/>
        <v>9.0887416201449731E-2</v>
      </c>
      <c r="EZ2" s="152">
        <f t="shared" si="14"/>
        <v>0.10848477180090878</v>
      </c>
      <c r="FA2" s="152">
        <f t="shared" si="14"/>
        <v>2.6866046746360145E-2</v>
      </c>
      <c r="FB2" s="152">
        <f t="shared" si="14"/>
        <v>6.2844714850075478E-2</v>
      </c>
      <c r="FC2" s="152">
        <f t="shared" si="14"/>
        <v>5.572926382993048E-2</v>
      </c>
      <c r="FD2" s="152">
        <f t="shared" si="14"/>
        <v>4.8475952001618687E-2</v>
      </c>
      <c r="FE2" s="152">
        <f t="shared" si="14"/>
        <v>6.2787253716544048E-2</v>
      </c>
      <c r="FF2" s="152">
        <f t="shared" si="14"/>
        <v>5.5697733182570729E-2</v>
      </c>
      <c r="FG2" s="152">
        <f t="shared" si="14"/>
        <v>5.5694362434516156E-2</v>
      </c>
      <c r="FH2" s="152">
        <f t="shared" si="14"/>
        <v>3.5099724900024429E-2</v>
      </c>
      <c r="FI2" s="152">
        <f t="shared" si="14"/>
        <v>8.6744831016244431E-2</v>
      </c>
      <c r="FJ2" s="152">
        <f t="shared" si="14"/>
        <v>8.9512504539138907E-2</v>
      </c>
      <c r="FK2" s="152">
        <f t="shared" si="14"/>
        <v>8.2330270175729151E-2</v>
      </c>
      <c r="FL2" s="152">
        <f t="shared" si="14"/>
        <v>0.12142693599445545</v>
      </c>
      <c r="FM2" s="152">
        <f t="shared" si="14"/>
        <v>9.9694827311956946E-2</v>
      </c>
      <c r="FN2" s="152">
        <f t="shared" si="14"/>
        <v>9.7658085849953419E-2</v>
      </c>
      <c r="FO2" s="152">
        <f t="shared" si="14"/>
        <v>0.10738051962075529</v>
      </c>
      <c r="FP2" s="152">
        <f t="shared" si="14"/>
        <v>1.5630757541276734E-2</v>
      </c>
      <c r="FQ2" s="152">
        <f t="shared" si="14"/>
        <v>2.4213231680482887E-2</v>
      </c>
      <c r="FR2" s="152">
        <f t="shared" si="14"/>
        <v>1.3170463763703951E-2</v>
      </c>
      <c r="FS2" s="152">
        <f t="shared" si="14"/>
        <v>1.5860994701692603E-2</v>
      </c>
      <c r="FT2" s="152">
        <f t="shared" si="14"/>
        <v>2.3219685114200007E-2</v>
      </c>
      <c r="FU2" s="152">
        <f t="shared" si="14"/>
        <v>2.8558278668995064E-2</v>
      </c>
      <c r="FV2" s="152">
        <f t="shared" si="14"/>
        <v>2.8904072233645908E-2</v>
      </c>
      <c r="FW2" s="152">
        <f t="shared" si="14"/>
        <v>1.8494303038250788E-2</v>
      </c>
      <c r="FX2" s="152">
        <f t="shared" si="14"/>
        <v>1.8313561899117276E-2</v>
      </c>
      <c r="FY2" s="152">
        <f t="shared" si="14"/>
        <v>1.8439606695859954E-2</v>
      </c>
      <c r="FZ2" s="152">
        <f t="shared" si="14"/>
        <v>2.7927409612931917E-2</v>
      </c>
      <c r="GA2" s="152">
        <f t="shared" si="14"/>
        <v>4.0238193221061341E-2</v>
      </c>
      <c r="GB2" s="152">
        <f t="shared" si="14"/>
        <v>2.9829635194711875E-2</v>
      </c>
      <c r="GC2" s="152">
        <f t="shared" si="14"/>
        <v>0.11830166083713167</v>
      </c>
      <c r="GD2" s="152">
        <f t="shared" si="14"/>
        <v>3.2673061187109387E-2</v>
      </c>
      <c r="GE2" s="152">
        <f t="shared" si="14"/>
        <v>0.1043588452536581</v>
      </c>
      <c r="GF2" s="152">
        <f t="shared" si="14"/>
        <v>4.6509903250674167E-2</v>
      </c>
      <c r="GG2" s="152">
        <f t="shared" ref="GG2:GM2" si="15">SQRT(12)*STDEV(GG6:GG90)</f>
        <v>3.659772618129762E-2</v>
      </c>
      <c r="GH2" s="152">
        <f t="shared" si="15"/>
        <v>0.14493270235986738</v>
      </c>
      <c r="GI2" s="152">
        <f t="shared" si="15"/>
        <v>9.1490193404352674E-2</v>
      </c>
      <c r="GJ2" s="152">
        <f t="shared" si="15"/>
        <v>4.2807563758472895E-2</v>
      </c>
      <c r="GK2" s="152">
        <f t="shared" si="15"/>
        <v>5.6289222870785853E-2</v>
      </c>
      <c r="GL2" s="152">
        <f t="shared" si="15"/>
        <v>1.5206449106841966E-2</v>
      </c>
      <c r="GM2" s="152">
        <f t="shared" si="15"/>
        <v>2.308397627741008E-2</v>
      </c>
      <c r="GN2" s="152">
        <f t="shared" ref="GN2:GP2" si="16">SQRT(12)*STDEV(GN6:GN90)</f>
        <v>3.4796432325782563E-2</v>
      </c>
      <c r="GO2" s="152">
        <f t="shared" si="16"/>
        <v>3.7303816652894256E-2</v>
      </c>
      <c r="GP2" s="152">
        <f t="shared" si="16"/>
        <v>2.41660478426148E-2</v>
      </c>
    </row>
    <row r="3" spans="1:198" s="150" customFormat="1" x14ac:dyDescent="0.25">
      <c r="B3" s="150" t="s">
        <v>304</v>
      </c>
      <c r="C3" s="150">
        <f>C1/C2</f>
        <v>1.0774151335519395</v>
      </c>
      <c r="D3" s="150">
        <f t="shared" ref="D3:BO3" si="17">D1/D2</f>
        <v>2.1891778709735399</v>
      </c>
      <c r="E3" s="150">
        <f t="shared" si="17"/>
        <v>1.5219863237473563</v>
      </c>
      <c r="F3" s="150">
        <f t="shared" si="17"/>
        <v>1.5489454128874189</v>
      </c>
      <c r="G3" s="150">
        <f t="shared" si="17"/>
        <v>1.572488203468887</v>
      </c>
      <c r="H3" s="150">
        <f t="shared" si="17"/>
        <v>0.75798649074629176</v>
      </c>
      <c r="I3" s="150">
        <f t="shared" si="17"/>
        <v>0.86521802895490907</v>
      </c>
      <c r="J3" s="150">
        <f t="shared" si="17"/>
        <v>0.50717957102516542</v>
      </c>
      <c r="K3" s="150">
        <f t="shared" si="17"/>
        <v>-5.3735488023701573E-2</v>
      </c>
      <c r="L3" s="150">
        <f t="shared" si="17"/>
        <v>0.94803793872317954</v>
      </c>
      <c r="M3" s="150">
        <f t="shared" si="17"/>
        <v>1.142610547656024</v>
      </c>
      <c r="N3" s="150">
        <f t="shared" si="17"/>
        <v>0.32655487868431587</v>
      </c>
      <c r="O3" s="150">
        <f t="shared" si="17"/>
        <v>1.1123224026911476</v>
      </c>
      <c r="P3" s="150">
        <f t="shared" si="17"/>
        <v>1.0882144939264471</v>
      </c>
      <c r="Q3" s="150">
        <f t="shared" si="17"/>
        <v>1.0254286231879661</v>
      </c>
      <c r="R3" s="150">
        <f>R1/R2</f>
        <v>0.6705554098548866</v>
      </c>
      <c r="S3" s="150">
        <f t="shared" si="17"/>
        <v>1.2554307326993122</v>
      </c>
      <c r="T3" s="150">
        <f t="shared" si="17"/>
        <v>0.49173042303276032</v>
      </c>
      <c r="U3" s="150">
        <f t="shared" si="17"/>
        <v>0.56000452640333653</v>
      </c>
      <c r="V3" s="150">
        <f t="shared" si="17"/>
        <v>0.95199862211488329</v>
      </c>
      <c r="W3" s="150">
        <f t="shared" si="17"/>
        <v>1.1627286243093002</v>
      </c>
      <c r="X3" s="150">
        <f t="shared" si="17"/>
        <v>2.1698021606540077</v>
      </c>
      <c r="Y3" s="150">
        <f t="shared" si="17"/>
        <v>3.5470142379808336</v>
      </c>
      <c r="Z3" s="150">
        <f t="shared" si="17"/>
        <v>1.2616714687941453</v>
      </c>
      <c r="AA3" s="150">
        <f t="shared" si="17"/>
        <v>0.71468159057344716</v>
      </c>
      <c r="AB3" s="150">
        <f t="shared" si="17"/>
        <v>-0.16226511940415228</v>
      </c>
      <c r="AC3" s="150">
        <f t="shared" si="17"/>
        <v>-0.18482950794348013</v>
      </c>
      <c r="AD3" s="150">
        <f t="shared" si="17"/>
        <v>1.4206621657997469</v>
      </c>
      <c r="AE3" s="150">
        <f t="shared" si="17"/>
        <v>0.53686916087984826</v>
      </c>
      <c r="AF3" s="150">
        <f t="shared" si="17"/>
        <v>0.77209253900320474</v>
      </c>
      <c r="AG3" s="150">
        <f t="shared" si="17"/>
        <v>-0.15459152625420625</v>
      </c>
      <c r="AH3" s="150">
        <f t="shared" si="17"/>
        <v>0.8072152507629432</v>
      </c>
      <c r="AI3" s="150">
        <f t="shared" si="17"/>
        <v>1.4612039561743675</v>
      </c>
      <c r="AJ3" s="150">
        <f t="shared" si="17"/>
        <v>-1.0542273596458875</v>
      </c>
      <c r="AK3" s="150">
        <f t="shared" si="17"/>
        <v>-0.12616590518278539</v>
      </c>
      <c r="AL3" s="150">
        <f t="shared" si="17"/>
        <v>0.84554497292617148</v>
      </c>
      <c r="AM3" s="150">
        <f t="shared" si="17"/>
        <v>0.39122127309471483</v>
      </c>
      <c r="AN3" s="150">
        <f t="shared" si="17"/>
        <v>0.99740268409363164</v>
      </c>
      <c r="AO3" s="150">
        <f t="shared" si="17"/>
        <v>1.088424959792218</v>
      </c>
      <c r="AP3" s="150">
        <f t="shared" si="17"/>
        <v>0.54784759052663368</v>
      </c>
      <c r="AQ3" s="150">
        <f t="shared" si="17"/>
        <v>0.53626482813351184</v>
      </c>
      <c r="AR3" s="150">
        <f t="shared" si="17"/>
        <v>9.9953714056201501E-2</v>
      </c>
      <c r="AS3" s="150">
        <f t="shared" si="17"/>
        <v>0.12251628120915617</v>
      </c>
      <c r="AT3" s="150">
        <f t="shared" si="17"/>
        <v>9.6867647752103478E-2</v>
      </c>
      <c r="AU3" s="150">
        <f t="shared" si="17"/>
        <v>-1.2213861461256754E-2</v>
      </c>
      <c r="AV3" s="150">
        <f t="shared" si="17"/>
        <v>-0.84588725117903463</v>
      </c>
      <c r="AW3" s="150">
        <f t="shared" si="17"/>
        <v>0.75366438245765088</v>
      </c>
      <c r="AX3" s="150">
        <f t="shared" si="17"/>
        <v>0.31698151734035585</v>
      </c>
      <c r="AY3" s="150">
        <f t="shared" si="17"/>
        <v>0.15690730459149471</v>
      </c>
      <c r="AZ3" s="150">
        <f t="shared" si="17"/>
        <v>0.84911498253980233</v>
      </c>
      <c r="BA3" s="150">
        <f t="shared" si="17"/>
        <v>-0.32697264996076453</v>
      </c>
      <c r="BB3" s="150">
        <f t="shared" si="17"/>
        <v>-6.7008949062689727E-2</v>
      </c>
      <c r="BC3" s="150">
        <f t="shared" si="17"/>
        <v>-0.38845749883966435</v>
      </c>
      <c r="BD3" s="150">
        <f t="shared" si="17"/>
        <v>-5.9092667227696266E-2</v>
      </c>
      <c r="BE3" s="150">
        <f t="shared" si="17"/>
        <v>-0.46417628189814925</v>
      </c>
      <c r="BF3" s="150">
        <f t="shared" si="17"/>
        <v>-0.40805049693546513</v>
      </c>
      <c r="BG3" s="150">
        <f t="shared" si="17"/>
        <v>0.3907602526898335</v>
      </c>
      <c r="BH3" s="150">
        <f t="shared" si="17"/>
        <v>-0.21753725679324748</v>
      </c>
      <c r="BI3" s="150">
        <f t="shared" si="17"/>
        <v>1.6488392297305421</v>
      </c>
      <c r="BJ3" s="150">
        <f t="shared" si="17"/>
        <v>3.9438562059413068E-2</v>
      </c>
      <c r="BK3" s="150">
        <f t="shared" si="17"/>
        <v>-0.54019478097351126</v>
      </c>
      <c r="BL3" s="150">
        <f t="shared" si="17"/>
        <v>0.29029627887288584</v>
      </c>
      <c r="BM3" s="150">
        <f t="shared" si="17"/>
        <v>0.52149691901376494</v>
      </c>
      <c r="BN3" s="150">
        <f t="shared" si="17"/>
        <v>2.0391091318324168</v>
      </c>
      <c r="BO3" s="150">
        <f t="shared" si="17"/>
        <v>0.23886865951621652</v>
      </c>
      <c r="BP3" s="150">
        <f t="shared" ref="BP3:BS3" si="18">BP1/BP2</f>
        <v>2.0460544690493787</v>
      </c>
      <c r="BQ3" s="150">
        <f t="shared" si="18"/>
        <v>0.35120383980439118</v>
      </c>
      <c r="BR3" s="150">
        <f t="shared" si="18"/>
        <v>-2.1508587624413267E-2</v>
      </c>
      <c r="BS3" s="150">
        <f t="shared" si="18"/>
        <v>4.9058338076105365E-2</v>
      </c>
      <c r="BT3" s="150">
        <f t="shared" ref="BT3:CG3" si="19">BT1/BT2</f>
        <v>0.47225494903017251</v>
      </c>
      <c r="BU3" s="150">
        <f t="shared" si="19"/>
        <v>0.84551723470145579</v>
      </c>
      <c r="BV3" s="150">
        <f t="shared" si="19"/>
        <v>0.8808504784455149</v>
      </c>
      <c r="BW3" s="150">
        <f t="shared" si="19"/>
        <v>0.32675303944899808</v>
      </c>
      <c r="BX3" s="150">
        <f t="shared" si="19"/>
        <v>0.46682782996914307</v>
      </c>
      <c r="BY3" s="150">
        <f t="shared" si="19"/>
        <v>1.4886311496126212</v>
      </c>
      <c r="BZ3" s="150">
        <f t="shared" si="19"/>
        <v>2.1956414045547357</v>
      </c>
      <c r="CA3" s="150">
        <f t="shared" si="19"/>
        <v>0.29167860236583154</v>
      </c>
      <c r="CB3" s="150">
        <f t="shared" si="19"/>
        <v>0.83745578561787848</v>
      </c>
      <c r="CC3" s="150">
        <f t="shared" si="19"/>
        <v>2.902978055208405</v>
      </c>
      <c r="CD3" s="150">
        <f t="shared" si="19"/>
        <v>0.24673764154815273</v>
      </c>
      <c r="CE3" s="150">
        <f t="shared" si="19"/>
        <v>2.7307736024888922</v>
      </c>
      <c r="CF3" s="150">
        <f t="shared" si="19"/>
        <v>-1.924390681532848</v>
      </c>
      <c r="CG3" s="150">
        <f t="shared" si="19"/>
        <v>-1.708702872238689</v>
      </c>
      <c r="CH3" s="150">
        <f t="shared" ref="CH3:DH3" si="20">CH1/CH2</f>
        <v>-0.24928015422883826</v>
      </c>
      <c r="CI3" s="150">
        <f t="shared" si="20"/>
        <v>-1.2476455535876767</v>
      </c>
      <c r="CJ3" s="150">
        <f t="shared" si="20"/>
        <v>5.4275503953611415E-2</v>
      </c>
      <c r="CK3" s="150">
        <f t="shared" si="20"/>
        <v>-0.89397378851586629</v>
      </c>
      <c r="CL3" s="150">
        <f t="shared" si="20"/>
        <v>0.32440719169693594</v>
      </c>
      <c r="CM3" s="150">
        <f t="shared" si="20"/>
        <v>0.90275172949450277</v>
      </c>
      <c r="CN3" s="150">
        <f t="shared" si="20"/>
        <v>-0.20329460671701777</v>
      </c>
      <c r="CO3" s="150">
        <f t="shared" si="20"/>
        <v>0.21301607482258456</v>
      </c>
      <c r="CP3" s="150">
        <f t="shared" si="20"/>
        <v>-0.98700876532447623</v>
      </c>
      <c r="CQ3" s="150">
        <f t="shared" si="20"/>
        <v>1.3361548637339449</v>
      </c>
      <c r="CR3" s="150">
        <f t="shared" si="20"/>
        <v>-0.16967201685140687</v>
      </c>
      <c r="CS3" s="150">
        <f t="shared" si="20"/>
        <v>-0.9298587259889366</v>
      </c>
      <c r="CT3" s="150">
        <f t="shared" si="20"/>
        <v>0.85292048723795866</v>
      </c>
      <c r="CU3" s="150">
        <f t="shared" si="20"/>
        <v>-0.38384901825675499</v>
      </c>
      <c r="CV3" s="150">
        <f t="shared" si="20"/>
        <v>-0.32875508773968848</v>
      </c>
      <c r="CW3" s="150">
        <f t="shared" si="20"/>
        <v>0.10277347111603261</v>
      </c>
      <c r="CX3" s="150">
        <f t="shared" si="20"/>
        <v>0.58552158212009908</v>
      </c>
      <c r="CY3" s="150">
        <f t="shared" si="20"/>
        <v>0.45841468767918864</v>
      </c>
      <c r="CZ3" s="150">
        <f t="shared" si="20"/>
        <v>-0.21250610934337597</v>
      </c>
      <c r="DA3" s="150">
        <f t="shared" si="20"/>
        <v>1.5629393791363295</v>
      </c>
      <c r="DB3" s="150">
        <f t="shared" si="20"/>
        <v>-0.24899654274048971</v>
      </c>
      <c r="DC3" s="150">
        <f t="shared" si="20"/>
        <v>0.58062243793988988</v>
      </c>
      <c r="DD3" s="150">
        <f t="shared" si="20"/>
        <v>-0.87510696244528152</v>
      </c>
      <c r="DE3" s="150">
        <f t="shared" si="20"/>
        <v>1.3119345805354339</v>
      </c>
      <c r="DF3" s="150">
        <f t="shared" si="20"/>
        <v>1.1177481752140699</v>
      </c>
      <c r="DG3" s="35">
        <f t="shared" si="20"/>
        <v>0.89335759456847252</v>
      </c>
      <c r="DH3" s="150">
        <f t="shared" si="20"/>
        <v>1.0422884590463097</v>
      </c>
      <c r="DI3" s="150">
        <f t="shared" ref="DI3:DS3" si="21">DI1/DI2</f>
        <v>0.72565827679349482</v>
      </c>
      <c r="DJ3" s="150">
        <f t="shared" si="21"/>
        <v>2.0521263341701856</v>
      </c>
      <c r="DK3" s="150">
        <f t="shared" si="21"/>
        <v>0.95411870533992926</v>
      </c>
      <c r="DL3" s="150">
        <f t="shared" si="21"/>
        <v>0.99175651543756227</v>
      </c>
      <c r="DM3" s="150">
        <f t="shared" si="21"/>
        <v>1.0925701476926462</v>
      </c>
      <c r="DN3" s="35">
        <f t="shared" si="21"/>
        <v>0.91493319765598269</v>
      </c>
      <c r="DO3" s="150">
        <f t="shared" si="21"/>
        <v>1.1524219321303193</v>
      </c>
      <c r="DP3" s="150">
        <f t="shared" si="21"/>
        <v>0.12213633955751242</v>
      </c>
      <c r="DQ3" s="150">
        <f t="shared" si="21"/>
        <v>0.12260337579672743</v>
      </c>
      <c r="DR3" s="150">
        <f t="shared" si="21"/>
        <v>0.18141557195884631</v>
      </c>
      <c r="DS3" s="150">
        <f t="shared" si="21"/>
        <v>1.1375697496482857</v>
      </c>
      <c r="DT3" s="150">
        <f t="shared" ref="DT3" si="22">DT1/DT2</f>
        <v>0.46215830884946296</v>
      </c>
      <c r="DU3" s="150">
        <f t="shared" ref="DU3:GF3" si="23">DU1/DU2</f>
        <v>1.3142627483866496</v>
      </c>
      <c r="DV3" s="150">
        <f t="shared" si="23"/>
        <v>1.2067128727292997</v>
      </c>
      <c r="DW3" s="150">
        <f t="shared" si="23"/>
        <v>-1.4728065858116297</v>
      </c>
      <c r="DX3" s="150">
        <f t="shared" si="23"/>
        <v>1.0426610092665154</v>
      </c>
      <c r="DY3" s="150">
        <f t="shared" si="23"/>
        <v>0.10785495053287526</v>
      </c>
      <c r="DZ3" s="150">
        <f t="shared" si="23"/>
        <v>-1.2301305188634513</v>
      </c>
      <c r="EA3" s="150">
        <f t="shared" si="23"/>
        <v>0.30324607588479241</v>
      </c>
      <c r="EB3" s="150">
        <f t="shared" si="23"/>
        <v>0.42348609210746418</v>
      </c>
      <c r="EC3" s="150">
        <f t="shared" si="23"/>
        <v>0.51775583038845052</v>
      </c>
      <c r="ED3" s="150">
        <f t="shared" si="23"/>
        <v>2.0793575373596007</v>
      </c>
      <c r="EE3" s="150">
        <f t="shared" si="23"/>
        <v>1.1561437203219791</v>
      </c>
      <c r="EF3" s="150">
        <f t="shared" si="23"/>
        <v>1.1175159977634335</v>
      </c>
      <c r="EG3" s="150">
        <f t="shared" si="23"/>
        <v>-0.20944302240073895</v>
      </c>
      <c r="EH3" s="150">
        <f t="shared" si="23"/>
        <v>2.0837924837171591</v>
      </c>
      <c r="EI3" s="150">
        <f t="shared" si="23"/>
        <v>0.80768353874372811</v>
      </c>
      <c r="EJ3" s="150">
        <f t="shared" si="23"/>
        <v>-0.803309904875531</v>
      </c>
      <c r="EK3" s="150">
        <f t="shared" si="23"/>
        <v>0.40843996086210627</v>
      </c>
      <c r="EL3" s="150">
        <f t="shared" si="23"/>
        <v>0.70536721859735918</v>
      </c>
      <c r="EM3" s="150">
        <f t="shared" si="23"/>
        <v>0.39855139763140957</v>
      </c>
      <c r="EN3" s="150">
        <f t="shared" si="23"/>
        <v>0.55606101254064821</v>
      </c>
      <c r="EO3" s="150">
        <f t="shared" si="23"/>
        <v>0.47610652625120153</v>
      </c>
      <c r="EP3" s="150">
        <f t="shared" si="23"/>
        <v>0.59271344224084566</v>
      </c>
      <c r="EQ3" s="150">
        <f t="shared" si="23"/>
        <v>0.56022922615918325</v>
      </c>
      <c r="ER3" s="150">
        <f t="shared" si="23"/>
        <v>0.57520571530471121</v>
      </c>
      <c r="ES3" s="150">
        <f t="shared" si="23"/>
        <v>-4.0768311650890406E-2</v>
      </c>
      <c r="ET3" s="150">
        <f t="shared" si="23"/>
        <v>-8.00736518618472E-2</v>
      </c>
      <c r="EU3" s="150">
        <f t="shared" si="23"/>
        <v>0.43550171788539283</v>
      </c>
      <c r="EV3" s="150">
        <f t="shared" si="23"/>
        <v>0.40516240654636426</v>
      </c>
      <c r="EW3" s="150">
        <f t="shared" si="23"/>
        <v>1.4947249497098336</v>
      </c>
      <c r="EX3" s="150">
        <f t="shared" si="23"/>
        <v>5.6448284495319662E-2</v>
      </c>
      <c r="EY3" s="150">
        <f t="shared" si="23"/>
        <v>7.5130296065077901E-2</v>
      </c>
      <c r="EZ3" s="150">
        <f t="shared" si="23"/>
        <v>-0.34140769697642231</v>
      </c>
      <c r="FA3" s="150">
        <f t="shared" si="23"/>
        <v>3.3301966737743584E-2</v>
      </c>
      <c r="FB3" s="150">
        <f t="shared" si="23"/>
        <v>-0.30454464564431327</v>
      </c>
      <c r="FC3" s="150">
        <f t="shared" si="23"/>
        <v>0.33764780155822161</v>
      </c>
      <c r="FD3" s="150">
        <f t="shared" si="23"/>
        <v>0.58730589126277077</v>
      </c>
      <c r="FE3" s="150">
        <f t="shared" si="23"/>
        <v>-0.42856006076919023</v>
      </c>
      <c r="FF3" s="150">
        <f t="shared" si="23"/>
        <v>0.23966909608506146</v>
      </c>
      <c r="FG3" s="150">
        <f t="shared" si="23"/>
        <v>0.33253197070594798</v>
      </c>
      <c r="FH3" s="150">
        <f t="shared" si="23"/>
        <v>0.85810137378246543</v>
      </c>
      <c r="FI3" s="150">
        <f t="shared" si="23"/>
        <v>-0.40568766731185735</v>
      </c>
      <c r="FJ3" s="150">
        <f t="shared" si="23"/>
        <v>-0.73489457685298609</v>
      </c>
      <c r="FK3" s="150">
        <f t="shared" si="23"/>
        <v>-0.60810318495656168</v>
      </c>
      <c r="FL3" s="150">
        <f t="shared" si="23"/>
        <v>-0.54293737154353461</v>
      </c>
      <c r="FM3" s="150">
        <f t="shared" si="23"/>
        <v>-0.87298653599033105</v>
      </c>
      <c r="FN3" s="150">
        <f t="shared" si="23"/>
        <v>-0.32890716240118001</v>
      </c>
      <c r="FO3" s="150">
        <f t="shared" si="23"/>
        <v>0.50629240438976575</v>
      </c>
      <c r="FP3" s="150">
        <f t="shared" si="23"/>
        <v>-0.40815099661328264</v>
      </c>
      <c r="FQ3" s="150">
        <f t="shared" si="23"/>
        <v>-0.44021892936419016</v>
      </c>
      <c r="FR3" s="150">
        <f t="shared" si="23"/>
        <v>-0.64571980310441013</v>
      </c>
      <c r="FS3" s="150">
        <f t="shared" si="23"/>
        <v>-0.5541762451296246</v>
      </c>
      <c r="FT3" s="150">
        <f t="shared" si="23"/>
        <v>-0.59420355807312075</v>
      </c>
      <c r="FU3" s="150">
        <f t="shared" si="23"/>
        <v>2.3612861675537693</v>
      </c>
      <c r="FV3" s="150">
        <f t="shared" si="23"/>
        <v>2.4958583572845847</v>
      </c>
      <c r="FW3" s="150">
        <f t="shared" si="23"/>
        <v>1.0579802401995431</v>
      </c>
      <c r="FX3" s="150">
        <f t="shared" si="23"/>
        <v>1.1657394358714124</v>
      </c>
      <c r="FY3" s="150">
        <f t="shared" si="23"/>
        <v>0.87262228380010787</v>
      </c>
      <c r="FZ3" s="150">
        <f t="shared" si="23"/>
        <v>-0.52203647038973799</v>
      </c>
      <c r="GA3" s="150">
        <f t="shared" si="23"/>
        <v>-0.48752741418854129</v>
      </c>
      <c r="GB3" s="150">
        <f t="shared" si="23"/>
        <v>2.4989907994467857</v>
      </c>
      <c r="GC3" s="150">
        <f t="shared" si="23"/>
        <v>-1.104897557419027</v>
      </c>
      <c r="GD3" s="150">
        <f t="shared" si="23"/>
        <v>-1.2476455535876767</v>
      </c>
      <c r="GE3" s="150">
        <f t="shared" si="23"/>
        <v>1.247550268014201</v>
      </c>
      <c r="GF3" s="150">
        <f t="shared" si="23"/>
        <v>0.84129349742658421</v>
      </c>
      <c r="GG3" s="150">
        <f t="shared" ref="GG3:GM3" si="24">GG1/GG2</f>
        <v>0.69803636914180656</v>
      </c>
      <c r="GH3" s="150">
        <f t="shared" si="24"/>
        <v>0.91746008054361572</v>
      </c>
      <c r="GI3" s="150">
        <f t="shared" si="24"/>
        <v>0.51300993854784671</v>
      </c>
      <c r="GJ3" s="150">
        <f t="shared" si="24"/>
        <v>1.210699250680799</v>
      </c>
      <c r="GK3" s="150">
        <f t="shared" si="24"/>
        <v>2.3486509987120279</v>
      </c>
      <c r="GL3" s="150">
        <f t="shared" si="24"/>
        <v>-0.87046523643165852</v>
      </c>
      <c r="GM3" s="150">
        <f t="shared" si="24"/>
        <v>-0.71322030008826776</v>
      </c>
      <c r="GN3" s="150">
        <f t="shared" ref="GN3:GP3" si="25">GN1/GN2</f>
        <v>8.1510038443911382E-4</v>
      </c>
      <c r="GO3" s="150">
        <f t="shared" si="25"/>
        <v>-0.35188835776859717</v>
      </c>
      <c r="GP3" s="150">
        <f t="shared" si="25"/>
        <v>-0.39855945988095026</v>
      </c>
    </row>
    <row r="4" spans="1:198" x14ac:dyDescent="0.25">
      <c r="C4">
        <v>1</v>
      </c>
      <c r="D4">
        <f>C4+1</f>
        <v>2</v>
      </c>
      <c r="E4">
        <f t="shared" ref="E4:BP4" si="26">D4+1</f>
        <v>3</v>
      </c>
      <c r="F4">
        <f t="shared" si="26"/>
        <v>4</v>
      </c>
      <c r="G4">
        <f t="shared" si="26"/>
        <v>5</v>
      </c>
      <c r="H4">
        <f t="shared" si="26"/>
        <v>6</v>
      </c>
      <c r="I4">
        <f t="shared" si="26"/>
        <v>7</v>
      </c>
      <c r="J4">
        <f t="shared" si="26"/>
        <v>8</v>
      </c>
      <c r="K4">
        <f t="shared" si="26"/>
        <v>9</v>
      </c>
      <c r="L4">
        <f t="shared" si="26"/>
        <v>10</v>
      </c>
      <c r="M4">
        <f t="shared" si="26"/>
        <v>11</v>
      </c>
      <c r="N4">
        <f t="shared" si="26"/>
        <v>12</v>
      </c>
      <c r="O4">
        <f t="shared" si="26"/>
        <v>13</v>
      </c>
      <c r="P4">
        <f t="shared" si="26"/>
        <v>14</v>
      </c>
      <c r="Q4">
        <f t="shared" si="26"/>
        <v>15</v>
      </c>
      <c r="R4">
        <f t="shared" si="26"/>
        <v>16</v>
      </c>
      <c r="S4">
        <f t="shared" si="26"/>
        <v>17</v>
      </c>
      <c r="T4">
        <f t="shared" si="26"/>
        <v>18</v>
      </c>
      <c r="U4">
        <f t="shared" si="26"/>
        <v>19</v>
      </c>
      <c r="V4">
        <f t="shared" si="26"/>
        <v>20</v>
      </c>
      <c r="W4">
        <f t="shared" si="26"/>
        <v>21</v>
      </c>
      <c r="X4">
        <f t="shared" si="26"/>
        <v>22</v>
      </c>
      <c r="Y4">
        <f t="shared" si="26"/>
        <v>23</v>
      </c>
      <c r="Z4">
        <f t="shared" si="26"/>
        <v>24</v>
      </c>
      <c r="AA4">
        <f t="shared" si="26"/>
        <v>25</v>
      </c>
      <c r="AB4">
        <f t="shared" si="26"/>
        <v>26</v>
      </c>
      <c r="AC4">
        <f t="shared" si="26"/>
        <v>27</v>
      </c>
      <c r="AD4">
        <f t="shared" si="26"/>
        <v>28</v>
      </c>
      <c r="AE4">
        <f t="shared" si="26"/>
        <v>29</v>
      </c>
      <c r="AF4">
        <f t="shared" si="26"/>
        <v>30</v>
      </c>
      <c r="AG4">
        <f t="shared" si="26"/>
        <v>31</v>
      </c>
      <c r="AH4">
        <f t="shared" si="26"/>
        <v>32</v>
      </c>
      <c r="AI4">
        <f t="shared" si="26"/>
        <v>33</v>
      </c>
      <c r="AJ4">
        <f t="shared" si="26"/>
        <v>34</v>
      </c>
      <c r="AK4">
        <f t="shared" si="26"/>
        <v>35</v>
      </c>
      <c r="AL4">
        <f t="shared" si="26"/>
        <v>36</v>
      </c>
      <c r="AM4">
        <f t="shared" si="26"/>
        <v>37</v>
      </c>
      <c r="AN4">
        <f t="shared" si="26"/>
        <v>38</v>
      </c>
      <c r="AO4">
        <f t="shared" si="26"/>
        <v>39</v>
      </c>
      <c r="AP4">
        <f t="shared" si="26"/>
        <v>40</v>
      </c>
      <c r="AQ4">
        <f t="shared" si="26"/>
        <v>41</v>
      </c>
      <c r="AR4">
        <f t="shared" si="26"/>
        <v>42</v>
      </c>
      <c r="AS4">
        <f t="shared" si="26"/>
        <v>43</v>
      </c>
      <c r="AT4">
        <f t="shared" si="26"/>
        <v>44</v>
      </c>
      <c r="AU4">
        <f t="shared" si="26"/>
        <v>45</v>
      </c>
      <c r="AV4">
        <f t="shared" si="26"/>
        <v>46</v>
      </c>
      <c r="AW4">
        <f t="shared" si="26"/>
        <v>47</v>
      </c>
      <c r="AX4">
        <f t="shared" si="26"/>
        <v>48</v>
      </c>
      <c r="AY4">
        <f t="shared" si="26"/>
        <v>49</v>
      </c>
      <c r="AZ4">
        <f t="shared" si="26"/>
        <v>50</v>
      </c>
      <c r="BA4">
        <f t="shared" si="26"/>
        <v>51</v>
      </c>
      <c r="BB4">
        <f t="shared" si="26"/>
        <v>52</v>
      </c>
      <c r="BC4">
        <f t="shared" si="26"/>
        <v>53</v>
      </c>
      <c r="BD4">
        <f t="shared" si="26"/>
        <v>54</v>
      </c>
      <c r="BE4">
        <f t="shared" si="26"/>
        <v>55</v>
      </c>
      <c r="BF4">
        <f t="shared" si="26"/>
        <v>56</v>
      </c>
      <c r="BG4">
        <f t="shared" si="26"/>
        <v>57</v>
      </c>
      <c r="BH4">
        <f t="shared" si="26"/>
        <v>58</v>
      </c>
      <c r="BI4">
        <f t="shared" si="26"/>
        <v>59</v>
      </c>
      <c r="BJ4">
        <f t="shared" si="26"/>
        <v>60</v>
      </c>
      <c r="BK4">
        <f t="shared" si="26"/>
        <v>61</v>
      </c>
      <c r="BL4">
        <f t="shared" si="26"/>
        <v>62</v>
      </c>
      <c r="BM4">
        <f t="shared" si="26"/>
        <v>63</v>
      </c>
      <c r="BN4">
        <f t="shared" si="26"/>
        <v>64</v>
      </c>
      <c r="BO4">
        <f t="shared" si="26"/>
        <v>65</v>
      </c>
      <c r="BP4">
        <f t="shared" si="26"/>
        <v>66</v>
      </c>
      <c r="BQ4">
        <f t="shared" ref="BQ4:CG4" si="27">BP4+1</f>
        <v>67</v>
      </c>
      <c r="BR4">
        <f t="shared" si="27"/>
        <v>68</v>
      </c>
      <c r="BS4">
        <f t="shared" si="27"/>
        <v>69</v>
      </c>
      <c r="BT4">
        <f t="shared" si="27"/>
        <v>70</v>
      </c>
      <c r="BU4">
        <f t="shared" si="27"/>
        <v>71</v>
      </c>
      <c r="BV4">
        <f t="shared" si="27"/>
        <v>72</v>
      </c>
      <c r="BW4">
        <f t="shared" si="27"/>
        <v>73</v>
      </c>
      <c r="BX4">
        <f t="shared" si="27"/>
        <v>74</v>
      </c>
      <c r="BY4">
        <f t="shared" si="27"/>
        <v>75</v>
      </c>
      <c r="BZ4">
        <f t="shared" si="27"/>
        <v>76</v>
      </c>
      <c r="CA4">
        <f t="shared" si="27"/>
        <v>77</v>
      </c>
      <c r="CB4">
        <f t="shared" si="27"/>
        <v>78</v>
      </c>
      <c r="CC4">
        <f t="shared" si="27"/>
        <v>79</v>
      </c>
      <c r="CD4">
        <f t="shared" si="27"/>
        <v>80</v>
      </c>
      <c r="CE4">
        <f t="shared" si="27"/>
        <v>81</v>
      </c>
      <c r="CF4">
        <f t="shared" si="27"/>
        <v>82</v>
      </c>
      <c r="CG4">
        <f t="shared" si="27"/>
        <v>83</v>
      </c>
      <c r="CH4">
        <f t="shared" ref="CH4" si="28">CG4+1</f>
        <v>84</v>
      </c>
      <c r="CI4">
        <f t="shared" ref="CI4" si="29">CH4+1</f>
        <v>85</v>
      </c>
      <c r="CJ4">
        <f t="shared" ref="CJ4" si="30">CI4+1</f>
        <v>86</v>
      </c>
      <c r="CK4">
        <f t="shared" ref="CK4" si="31">CJ4+1</f>
        <v>87</v>
      </c>
      <c r="CL4">
        <f t="shared" ref="CL4" si="32">CK4+1</f>
        <v>88</v>
      </c>
      <c r="CM4">
        <f t="shared" ref="CM4" si="33">CL4+1</f>
        <v>89</v>
      </c>
      <c r="CN4">
        <f t="shared" ref="CN4" si="34">CM4+1</f>
        <v>90</v>
      </c>
      <c r="CO4">
        <f t="shared" ref="CO4" si="35">CN4+1</f>
        <v>91</v>
      </c>
      <c r="CP4">
        <f t="shared" ref="CP4" si="36">CO4+1</f>
        <v>92</v>
      </c>
      <c r="CQ4">
        <f t="shared" ref="CQ4" si="37">CP4+1</f>
        <v>93</v>
      </c>
      <c r="CR4">
        <f t="shared" ref="CR4" si="38">CQ4+1</f>
        <v>94</v>
      </c>
      <c r="CS4">
        <f t="shared" ref="CS4" si="39">CR4+1</f>
        <v>95</v>
      </c>
      <c r="CT4">
        <f t="shared" ref="CT4" si="40">CS4+1</f>
        <v>96</v>
      </c>
      <c r="CU4">
        <f t="shared" ref="CU4" si="41">CT4+1</f>
        <v>97</v>
      </c>
      <c r="CV4">
        <f t="shared" ref="CV4" si="42">CU4+1</f>
        <v>98</v>
      </c>
      <c r="CW4">
        <f t="shared" ref="CW4" si="43">CV4+1</f>
        <v>99</v>
      </c>
      <c r="CX4">
        <f t="shared" ref="CX4" si="44">CW4+1</f>
        <v>100</v>
      </c>
      <c r="CY4">
        <f t="shared" ref="CY4" si="45">CX4+1</f>
        <v>101</v>
      </c>
      <c r="CZ4">
        <f t="shared" ref="CZ4" si="46">CY4+1</f>
        <v>102</v>
      </c>
      <c r="DA4">
        <f t="shared" ref="DA4" si="47">CZ4+1</f>
        <v>103</v>
      </c>
      <c r="DB4">
        <f t="shared" ref="DB4" si="48">DA4+1</f>
        <v>104</v>
      </c>
      <c r="DC4">
        <f t="shared" ref="DC4" si="49">DB4+1</f>
        <v>105</v>
      </c>
      <c r="DD4">
        <f t="shared" ref="DD4" si="50">DC4+1</f>
        <v>106</v>
      </c>
      <c r="DE4">
        <f t="shared" ref="DE4" si="51">DD4+1</f>
        <v>107</v>
      </c>
      <c r="DF4">
        <f t="shared" ref="DF4" si="52">DE4+1</f>
        <v>108</v>
      </c>
      <c r="DG4" s="35">
        <f t="shared" ref="DG4" si="53">DF4+1</f>
        <v>109</v>
      </c>
      <c r="DH4">
        <f t="shared" ref="DH4" si="54">DG4+1</f>
        <v>110</v>
      </c>
      <c r="DI4">
        <f t="shared" ref="DI4" si="55">DH4+1</f>
        <v>111</v>
      </c>
      <c r="DJ4">
        <f t="shared" ref="DJ4" si="56">DI4+1</f>
        <v>112</v>
      </c>
      <c r="DK4">
        <f t="shared" ref="DK4" si="57">DJ4+1</f>
        <v>113</v>
      </c>
      <c r="DL4">
        <f t="shared" ref="DL4" si="58">DK4+1</f>
        <v>114</v>
      </c>
      <c r="DM4">
        <f t="shared" ref="DM4" si="59">DL4+1</f>
        <v>115</v>
      </c>
      <c r="DN4" s="35">
        <f t="shared" ref="DN4" si="60">DM4+1</f>
        <v>116</v>
      </c>
      <c r="DO4">
        <f t="shared" ref="DO4" si="61">DN4+1</f>
        <v>117</v>
      </c>
      <c r="DP4">
        <f t="shared" ref="DP4" si="62">DO4+1</f>
        <v>118</v>
      </c>
      <c r="DQ4">
        <f t="shared" ref="DQ4" si="63">DP4+1</f>
        <v>119</v>
      </c>
      <c r="DR4">
        <f t="shared" ref="DR4" si="64">DQ4+1</f>
        <v>120</v>
      </c>
      <c r="DS4">
        <f t="shared" ref="DS4" si="65">DR4+1</f>
        <v>121</v>
      </c>
      <c r="DT4">
        <f t="shared" ref="DT4" si="66">DS4+1</f>
        <v>122</v>
      </c>
      <c r="DU4">
        <f t="shared" ref="DU4" si="67">DT4+1</f>
        <v>123</v>
      </c>
      <c r="DV4">
        <f t="shared" ref="DV4" si="68">DU4+1</f>
        <v>124</v>
      </c>
      <c r="DW4">
        <f t="shared" ref="DW4" si="69">DV4+1</f>
        <v>125</v>
      </c>
      <c r="DX4">
        <f t="shared" ref="DX4" si="70">DW4+1</f>
        <v>126</v>
      </c>
      <c r="DY4">
        <f t="shared" ref="DY4" si="71">DX4+1</f>
        <v>127</v>
      </c>
      <c r="DZ4">
        <f t="shared" ref="DZ4" si="72">DY4+1</f>
        <v>128</v>
      </c>
      <c r="EA4">
        <f t="shared" ref="EA4" si="73">DZ4+1</f>
        <v>129</v>
      </c>
      <c r="EB4">
        <f t="shared" ref="EB4" si="74">EA4+1</f>
        <v>130</v>
      </c>
      <c r="EC4">
        <f t="shared" ref="EC4" si="75">EB4+1</f>
        <v>131</v>
      </c>
      <c r="ED4">
        <f t="shared" ref="ED4" si="76">EC4+1</f>
        <v>132</v>
      </c>
      <c r="EE4">
        <f t="shared" ref="EE4" si="77">ED4+1</f>
        <v>133</v>
      </c>
      <c r="EF4">
        <f t="shared" ref="EF4" si="78">EE4+1</f>
        <v>134</v>
      </c>
      <c r="EG4">
        <f t="shared" ref="EG4" si="79">EF4+1</f>
        <v>135</v>
      </c>
      <c r="EH4">
        <f t="shared" ref="EH4" si="80">EG4+1</f>
        <v>136</v>
      </c>
      <c r="EI4">
        <f t="shared" ref="EI4" si="81">EH4+1</f>
        <v>137</v>
      </c>
      <c r="EJ4">
        <f t="shared" ref="EJ4" si="82">EI4+1</f>
        <v>138</v>
      </c>
      <c r="EK4">
        <f t="shared" ref="EK4" si="83">EJ4+1</f>
        <v>139</v>
      </c>
      <c r="EL4">
        <f t="shared" ref="EL4" si="84">EK4+1</f>
        <v>140</v>
      </c>
      <c r="EM4">
        <f t="shared" ref="EM4" si="85">EL4+1</f>
        <v>141</v>
      </c>
      <c r="EN4">
        <f t="shared" ref="EN4" si="86">EM4+1</f>
        <v>142</v>
      </c>
      <c r="EO4">
        <f t="shared" ref="EO4" si="87">EN4+1</f>
        <v>143</v>
      </c>
      <c r="EP4">
        <f t="shared" ref="EP4" si="88">EO4+1</f>
        <v>144</v>
      </c>
      <c r="EQ4">
        <f t="shared" ref="EQ4" si="89">EP4+1</f>
        <v>145</v>
      </c>
      <c r="ER4">
        <f t="shared" ref="ER4" si="90">EQ4+1</f>
        <v>146</v>
      </c>
      <c r="ES4">
        <f t="shared" ref="ES4" si="91">ER4+1</f>
        <v>147</v>
      </c>
      <c r="ET4">
        <f t="shared" ref="ET4" si="92">ES4+1</f>
        <v>148</v>
      </c>
      <c r="EU4">
        <f t="shared" ref="EU4" si="93">ET4+1</f>
        <v>149</v>
      </c>
      <c r="EV4">
        <f t="shared" ref="EV4" si="94">EU4+1</f>
        <v>150</v>
      </c>
      <c r="EW4">
        <f t="shared" ref="EW4" si="95">EV4+1</f>
        <v>151</v>
      </c>
      <c r="EX4">
        <f t="shared" ref="EX4" si="96">EW4+1</f>
        <v>152</v>
      </c>
      <c r="EY4">
        <f t="shared" ref="EY4" si="97">EX4+1</f>
        <v>153</v>
      </c>
      <c r="EZ4">
        <f t="shared" ref="EZ4" si="98">EY4+1</f>
        <v>154</v>
      </c>
      <c r="FA4">
        <f t="shared" ref="FA4" si="99">EZ4+1</f>
        <v>155</v>
      </c>
      <c r="FB4">
        <f t="shared" ref="FB4" si="100">FA4+1</f>
        <v>156</v>
      </c>
      <c r="FC4">
        <f t="shared" ref="FC4" si="101">FB4+1</f>
        <v>157</v>
      </c>
      <c r="FD4">
        <f t="shared" ref="FD4" si="102">FC4+1</f>
        <v>158</v>
      </c>
      <c r="FE4">
        <f t="shared" ref="FE4" si="103">FD4+1</f>
        <v>159</v>
      </c>
      <c r="FF4">
        <f t="shared" ref="FF4" si="104">FE4+1</f>
        <v>160</v>
      </c>
      <c r="FG4">
        <f t="shared" ref="FG4" si="105">FF4+1</f>
        <v>161</v>
      </c>
      <c r="FH4">
        <f t="shared" ref="FH4" si="106">FG4+1</f>
        <v>162</v>
      </c>
      <c r="FI4">
        <f t="shared" ref="FI4" si="107">FH4+1</f>
        <v>163</v>
      </c>
      <c r="FJ4">
        <f t="shared" ref="FJ4" si="108">FI4+1</f>
        <v>164</v>
      </c>
      <c r="FK4">
        <f t="shared" ref="FK4" si="109">FJ4+1</f>
        <v>165</v>
      </c>
      <c r="FL4">
        <f t="shared" ref="FL4" si="110">FK4+1</f>
        <v>166</v>
      </c>
      <c r="FM4">
        <f t="shared" ref="FM4" si="111">FL4+1</f>
        <v>167</v>
      </c>
      <c r="FN4">
        <f t="shared" ref="FN4" si="112">FM4+1</f>
        <v>168</v>
      </c>
      <c r="FO4">
        <f t="shared" ref="FO4" si="113">FN4+1</f>
        <v>169</v>
      </c>
      <c r="FP4">
        <f t="shared" ref="FP4" si="114">FO4+1</f>
        <v>170</v>
      </c>
      <c r="FQ4">
        <f t="shared" ref="FQ4" si="115">FP4+1</f>
        <v>171</v>
      </c>
      <c r="FR4">
        <f t="shared" ref="FR4" si="116">FQ4+1</f>
        <v>172</v>
      </c>
      <c r="FS4">
        <f t="shared" ref="FS4" si="117">FR4+1</f>
        <v>173</v>
      </c>
      <c r="FT4">
        <f t="shared" ref="FT4" si="118">FS4+1</f>
        <v>174</v>
      </c>
      <c r="FU4">
        <f t="shared" ref="FU4" si="119">FT4+1</f>
        <v>175</v>
      </c>
      <c r="FV4">
        <f t="shared" ref="FV4" si="120">FU4+1</f>
        <v>176</v>
      </c>
      <c r="FW4">
        <f t="shared" ref="FW4" si="121">FV4+1</f>
        <v>177</v>
      </c>
      <c r="FX4">
        <f t="shared" ref="FX4" si="122">FW4+1</f>
        <v>178</v>
      </c>
      <c r="FY4">
        <f t="shared" ref="FY4" si="123">FX4+1</f>
        <v>179</v>
      </c>
      <c r="FZ4">
        <f t="shared" ref="FZ4" si="124">FY4+1</f>
        <v>180</v>
      </c>
      <c r="GA4">
        <f t="shared" ref="GA4" si="125">FZ4+1</f>
        <v>181</v>
      </c>
      <c r="GB4">
        <f t="shared" ref="GB4" si="126">GA4+1</f>
        <v>182</v>
      </c>
      <c r="GC4">
        <f t="shared" ref="GC4" si="127">GB4+1</f>
        <v>183</v>
      </c>
      <c r="GD4">
        <f t="shared" ref="GD4" si="128">GC4+1</f>
        <v>184</v>
      </c>
      <c r="GE4">
        <f t="shared" ref="GE4" si="129">GD4+1</f>
        <v>185</v>
      </c>
      <c r="GF4">
        <f t="shared" ref="GF4" si="130">GE4+1</f>
        <v>186</v>
      </c>
      <c r="GG4">
        <f t="shared" ref="GG4" si="131">GF4+1</f>
        <v>187</v>
      </c>
      <c r="GH4">
        <f t="shared" ref="GH4" si="132">GG4+1</f>
        <v>188</v>
      </c>
      <c r="GI4">
        <f t="shared" ref="GI4" si="133">GH4+1</f>
        <v>189</v>
      </c>
      <c r="GJ4">
        <f t="shared" ref="GJ4" si="134">GI4+1</f>
        <v>190</v>
      </c>
      <c r="GK4">
        <f t="shared" ref="GK4" si="135">GJ4+1</f>
        <v>191</v>
      </c>
      <c r="GL4">
        <f t="shared" ref="GL4" si="136">GK4+1</f>
        <v>192</v>
      </c>
      <c r="GM4">
        <f t="shared" ref="GM4" si="137">GL4+1</f>
        <v>193</v>
      </c>
      <c r="GN4">
        <f t="shared" ref="GN4" si="138">GM4+1</f>
        <v>194</v>
      </c>
      <c r="GO4">
        <f t="shared" ref="GO4" si="139">GN4+1</f>
        <v>195</v>
      </c>
      <c r="GP4">
        <f t="shared" ref="GP4" si="140">GO4+1</f>
        <v>196</v>
      </c>
    </row>
    <row r="5" spans="1:198" x14ac:dyDescent="0.25">
      <c r="B5" t="s">
        <v>412</v>
      </c>
      <c r="C5" t="s">
        <v>358</v>
      </c>
      <c r="D5" t="s">
        <v>357</v>
      </c>
      <c r="E5" t="s">
        <v>359</v>
      </c>
      <c r="F5" t="s">
        <v>360</v>
      </c>
      <c r="G5" t="s">
        <v>361</v>
      </c>
      <c r="H5" t="s">
        <v>362</v>
      </c>
      <c r="I5" t="s">
        <v>206</v>
      </c>
      <c r="J5" t="s">
        <v>207</v>
      </c>
      <c r="K5" t="s">
        <v>208</v>
      </c>
      <c r="L5" t="s">
        <v>209</v>
      </c>
      <c r="M5" t="s">
        <v>210</v>
      </c>
      <c r="N5" t="s">
        <v>211</v>
      </c>
      <c r="O5" t="s">
        <v>212</v>
      </c>
      <c r="P5" t="s">
        <v>213</v>
      </c>
      <c r="Q5" t="s">
        <v>214</v>
      </c>
      <c r="R5" t="s">
        <v>215</v>
      </c>
      <c r="S5" t="s">
        <v>216</v>
      </c>
      <c r="T5" t="s">
        <v>217</v>
      </c>
      <c r="U5" t="s">
        <v>218</v>
      </c>
      <c r="V5" t="s">
        <v>219</v>
      </c>
      <c r="W5" t="s">
        <v>220</v>
      </c>
      <c r="X5" t="s">
        <v>221</v>
      </c>
      <c r="Y5" t="s">
        <v>222</v>
      </c>
      <c r="Z5" t="s">
        <v>223</v>
      </c>
      <c r="AA5" t="s">
        <v>224</v>
      </c>
      <c r="AB5" t="s">
        <v>225</v>
      </c>
      <c r="AC5" t="s">
        <v>226</v>
      </c>
      <c r="AD5" t="s">
        <v>227</v>
      </c>
      <c r="AE5" t="s">
        <v>228</v>
      </c>
      <c r="AF5" t="s">
        <v>229</v>
      </c>
      <c r="AG5" t="s">
        <v>230</v>
      </c>
      <c r="AH5" t="s">
        <v>231</v>
      </c>
      <c r="AI5" t="s">
        <v>232</v>
      </c>
      <c r="AJ5" t="s">
        <v>233</v>
      </c>
      <c r="AK5" t="s">
        <v>234</v>
      </c>
      <c r="AL5" t="s">
        <v>235</v>
      </c>
      <c r="AM5" t="s">
        <v>236</v>
      </c>
      <c r="AN5" t="s">
        <v>237</v>
      </c>
      <c r="AO5" t="s">
        <v>238</v>
      </c>
      <c r="AP5" t="s">
        <v>239</v>
      </c>
      <c r="AQ5" t="s">
        <v>240</v>
      </c>
      <c r="AR5" t="s">
        <v>241</v>
      </c>
      <c r="AS5" t="s">
        <v>242</v>
      </c>
      <c r="AT5" t="s">
        <v>243</v>
      </c>
      <c r="AU5" t="s">
        <v>244</v>
      </c>
      <c r="AV5" t="s">
        <v>245</v>
      </c>
      <c r="AW5" t="s">
        <v>246</v>
      </c>
      <c r="AX5" t="s">
        <v>247</v>
      </c>
      <c r="AY5" t="s">
        <v>248</v>
      </c>
      <c r="AZ5" t="s">
        <v>249</v>
      </c>
      <c r="BA5" t="s">
        <v>250</v>
      </c>
      <c r="BB5" t="s">
        <v>251</v>
      </c>
      <c r="BC5" t="s">
        <v>252</v>
      </c>
      <c r="BD5" t="s">
        <v>253</v>
      </c>
      <c r="BE5" t="s">
        <v>254</v>
      </c>
      <c r="BF5" t="s">
        <v>255</v>
      </c>
      <c r="BG5" t="s">
        <v>256</v>
      </c>
      <c r="BH5" t="s">
        <v>257</v>
      </c>
      <c r="BI5" t="s">
        <v>258</v>
      </c>
      <c r="BJ5" t="s">
        <v>259</v>
      </c>
      <c r="BK5" t="s">
        <v>260</v>
      </c>
      <c r="BL5" t="s">
        <v>261</v>
      </c>
      <c r="BM5" t="s">
        <v>262</v>
      </c>
      <c r="BN5" t="s">
        <v>263</v>
      </c>
      <c r="BO5" t="s">
        <v>264</v>
      </c>
      <c r="BP5" t="s">
        <v>265</v>
      </c>
      <c r="BQ5" t="s">
        <v>266</v>
      </c>
      <c r="BR5" t="s">
        <v>267</v>
      </c>
      <c r="BS5" t="s">
        <v>268</v>
      </c>
      <c r="BT5" t="s">
        <v>269</v>
      </c>
      <c r="BU5" t="s">
        <v>270</v>
      </c>
      <c r="BV5" t="s">
        <v>271</v>
      </c>
      <c r="BW5" t="s">
        <v>272</v>
      </c>
      <c r="BX5" t="s">
        <v>273</v>
      </c>
      <c r="BY5" t="s">
        <v>413</v>
      </c>
      <c r="BZ5" t="s">
        <v>376</v>
      </c>
      <c r="CA5" t="s">
        <v>377</v>
      </c>
      <c r="CB5" t="s">
        <v>378</v>
      </c>
      <c r="CC5" t="s">
        <v>351</v>
      </c>
      <c r="CD5" t="s">
        <v>353</v>
      </c>
      <c r="CE5" t="s">
        <v>352</v>
      </c>
      <c r="CF5" t="s">
        <v>354</v>
      </c>
      <c r="CG5" t="s">
        <v>355</v>
      </c>
      <c r="CH5" t="s">
        <v>371</v>
      </c>
      <c r="CI5" t="s">
        <v>369</v>
      </c>
      <c r="CJ5" t="s">
        <v>379</v>
      </c>
      <c r="CK5" t="s">
        <v>388</v>
      </c>
      <c r="CL5" t="s">
        <v>370</v>
      </c>
      <c r="CM5" t="s">
        <v>372</v>
      </c>
      <c r="CN5" t="s">
        <v>374</v>
      </c>
      <c r="CO5" t="s">
        <v>373</v>
      </c>
      <c r="CP5" t="s">
        <v>389</v>
      </c>
      <c r="CQ5" t="s">
        <v>390</v>
      </c>
      <c r="CR5" t="s">
        <v>391</v>
      </c>
      <c r="CS5" t="s">
        <v>392</v>
      </c>
      <c r="CT5" t="s">
        <v>393</v>
      </c>
      <c r="CU5" t="s">
        <v>394</v>
      </c>
      <c r="CV5" t="s">
        <v>395</v>
      </c>
      <c r="CW5" t="s">
        <v>396</v>
      </c>
      <c r="CX5" t="s">
        <v>363</v>
      </c>
      <c r="CY5" t="s">
        <v>365</v>
      </c>
      <c r="CZ5" t="s">
        <v>368</v>
      </c>
      <c r="DA5" t="s">
        <v>367</v>
      </c>
      <c r="DB5" t="s">
        <v>366</v>
      </c>
      <c r="DC5" t="s">
        <v>364</v>
      </c>
      <c r="DD5" t="s">
        <v>380</v>
      </c>
      <c r="DE5" t="s">
        <v>381</v>
      </c>
      <c r="DF5" t="s">
        <v>397</v>
      </c>
      <c r="DG5" t="s">
        <v>382</v>
      </c>
      <c r="DH5" t="s">
        <v>414</v>
      </c>
      <c r="DI5" t="s">
        <v>356</v>
      </c>
      <c r="DJ5" t="s">
        <v>385</v>
      </c>
      <c r="DK5" t="s">
        <v>383</v>
      </c>
      <c r="DL5" t="s">
        <v>384</v>
      </c>
      <c r="DM5" t="s">
        <v>398</v>
      </c>
      <c r="DN5" t="s">
        <v>386</v>
      </c>
      <c r="DO5" t="s">
        <v>399</v>
      </c>
      <c r="DP5" t="s">
        <v>400</v>
      </c>
      <c r="DQ5" t="s">
        <v>401</v>
      </c>
      <c r="DR5" t="s">
        <v>387</v>
      </c>
      <c r="DS5" t="s">
        <v>408</v>
      </c>
      <c r="DT5" t="s">
        <v>415</v>
      </c>
      <c r="DU5" t="s">
        <v>410</v>
      </c>
      <c r="DV5" t="s">
        <v>411</v>
      </c>
      <c r="DW5" t="s">
        <v>416</v>
      </c>
      <c r="DX5" t="s">
        <v>417</v>
      </c>
      <c r="DY5" t="s">
        <v>418</v>
      </c>
      <c r="DZ5" t="s">
        <v>419</v>
      </c>
      <c r="EA5" t="s">
        <v>420</v>
      </c>
      <c r="EB5" t="s">
        <v>421</v>
      </c>
      <c r="EC5" t="s">
        <v>422</v>
      </c>
      <c r="ED5" t="s">
        <v>423</v>
      </c>
      <c r="EE5" t="s">
        <v>424</v>
      </c>
      <c r="EF5" t="s">
        <v>425</v>
      </c>
      <c r="EG5" t="s">
        <v>426</v>
      </c>
      <c r="EH5" t="s">
        <v>427</v>
      </c>
      <c r="EI5" t="s">
        <v>428</v>
      </c>
      <c r="EJ5" t="s">
        <v>429</v>
      </c>
      <c r="EK5" t="s">
        <v>430</v>
      </c>
      <c r="EL5" t="s">
        <v>431</v>
      </c>
      <c r="EM5" t="s">
        <v>432</v>
      </c>
      <c r="EN5" t="s">
        <v>433</v>
      </c>
      <c r="EO5" t="s">
        <v>434</v>
      </c>
      <c r="EP5" t="s">
        <v>435</v>
      </c>
      <c r="EQ5" t="s">
        <v>436</v>
      </c>
      <c r="ER5" t="s">
        <v>437</v>
      </c>
      <c r="ES5" t="s">
        <v>438</v>
      </c>
      <c r="ET5" t="s">
        <v>439</v>
      </c>
      <c r="EU5" t="s">
        <v>440</v>
      </c>
      <c r="EV5" t="s">
        <v>441</v>
      </c>
      <c r="EW5" t="s">
        <v>442</v>
      </c>
      <c r="EX5" t="s">
        <v>443</v>
      </c>
      <c r="EY5" t="s">
        <v>444</v>
      </c>
      <c r="EZ5" t="s">
        <v>445</v>
      </c>
      <c r="FA5" t="s">
        <v>446</v>
      </c>
      <c r="FB5" t="s">
        <v>447</v>
      </c>
      <c r="FC5" t="s">
        <v>448</v>
      </c>
      <c r="FD5" t="s">
        <v>449</v>
      </c>
      <c r="FE5" t="s">
        <v>450</v>
      </c>
      <c r="FF5" t="s">
        <v>451</v>
      </c>
      <c r="FG5" t="s">
        <v>452</v>
      </c>
      <c r="FH5" t="s">
        <v>453</v>
      </c>
      <c r="FI5" t="s">
        <v>454</v>
      </c>
      <c r="FJ5" t="s">
        <v>455</v>
      </c>
      <c r="FK5" t="s">
        <v>456</v>
      </c>
      <c r="FL5" t="s">
        <v>457</v>
      </c>
      <c r="FM5" t="s">
        <v>458</v>
      </c>
      <c r="FN5" t="s">
        <v>459</v>
      </c>
      <c r="FO5" t="s">
        <v>460</v>
      </c>
      <c r="FP5" t="s">
        <v>461</v>
      </c>
      <c r="FQ5" t="s">
        <v>462</v>
      </c>
      <c r="FR5" t="s">
        <v>463</v>
      </c>
      <c r="FS5" t="s">
        <v>464</v>
      </c>
      <c r="FT5" t="s">
        <v>465</v>
      </c>
      <c r="FU5" t="s">
        <v>466</v>
      </c>
      <c r="FV5" t="s">
        <v>467</v>
      </c>
      <c r="FW5" t="s">
        <v>468</v>
      </c>
      <c r="FX5" t="s">
        <v>469</v>
      </c>
      <c r="FY5" t="s">
        <v>470</v>
      </c>
      <c r="FZ5" t="s">
        <v>471</v>
      </c>
      <c r="GA5" t="s">
        <v>472</v>
      </c>
      <c r="GB5" t="s">
        <v>473</v>
      </c>
      <c r="GC5" t="s">
        <v>474</v>
      </c>
      <c r="GD5" t="s">
        <v>475</v>
      </c>
      <c r="GE5" t="s">
        <v>476</v>
      </c>
      <c r="GF5" t="s">
        <v>477</v>
      </c>
      <c r="GG5" t="s">
        <v>478</v>
      </c>
      <c r="GH5" t="s">
        <v>479</v>
      </c>
      <c r="GI5" t="s">
        <v>480</v>
      </c>
      <c r="GJ5" t="s">
        <v>509</v>
      </c>
      <c r="GK5" t="s">
        <v>510</v>
      </c>
      <c r="GL5" t="s">
        <v>174</v>
      </c>
      <c r="GM5" t="s">
        <v>481</v>
      </c>
      <c r="GN5" t="s">
        <v>482</v>
      </c>
      <c r="GO5" t="s">
        <v>483</v>
      </c>
      <c r="GP5" t="s">
        <v>484</v>
      </c>
    </row>
    <row r="6" spans="1:198" x14ac:dyDescent="0.25">
      <c r="B6" s="120">
        <v>41121</v>
      </c>
      <c r="C6">
        <v>1.2304E-3</v>
      </c>
      <c r="D6">
        <v>6.6666000000000002E-4</v>
      </c>
      <c r="E6">
        <v>-3.8663999999999999E-3</v>
      </c>
      <c r="F6">
        <v>3.3498999999999998E-3</v>
      </c>
      <c r="G6">
        <v>4.9652000000000003E-3</v>
      </c>
      <c r="H6">
        <v>-1.4234999999999999E-2</v>
      </c>
      <c r="I6">
        <v>1.6025000000000001E-2</v>
      </c>
      <c r="J6">
        <v>-1.0468999999999999E-3</v>
      </c>
      <c r="K6">
        <v>-1.7493000000000001E-3</v>
      </c>
      <c r="L6">
        <v>6.6524000000000002E-3</v>
      </c>
      <c r="M6">
        <v>-2.4818E-2</v>
      </c>
      <c r="N6">
        <v>9.9778000000000002E-3</v>
      </c>
      <c r="O6">
        <v>-3.8965000000000001E-4</v>
      </c>
      <c r="P6">
        <v>-2.0341999999999999E-2</v>
      </c>
      <c r="Q6">
        <v>-2.5309000000000002E-2</v>
      </c>
      <c r="S6">
        <v>9.0446999999999993E-3</v>
      </c>
      <c r="T6">
        <v>1.1509E-2</v>
      </c>
      <c r="U6">
        <v>6.7723999999999996E-3</v>
      </c>
      <c r="V6">
        <v>-5.0398999999999999E-3</v>
      </c>
      <c r="W6">
        <v>6.5554000000000003E-3</v>
      </c>
      <c r="X6">
        <v>1.609E-2</v>
      </c>
      <c r="Y6">
        <v>1.3393E-2</v>
      </c>
      <c r="Z6">
        <v>-4.4221E-3</v>
      </c>
      <c r="AA6">
        <v>1.2501E-2</v>
      </c>
      <c r="AB6">
        <v>2.3383000000000001E-2</v>
      </c>
      <c r="AC6">
        <v>7.4783000000000002E-3</v>
      </c>
      <c r="AD6">
        <v>-2.9332000000000002E-4</v>
      </c>
      <c r="AF6">
        <v>8.8225000000000005E-3</v>
      </c>
      <c r="AG6">
        <v>0</v>
      </c>
      <c r="AH6">
        <v>-1.0763E-2</v>
      </c>
      <c r="AJ6">
        <v>2.1631999999999998E-2</v>
      </c>
      <c r="AK6">
        <v>-3.4849E-3</v>
      </c>
      <c r="AL6">
        <v>0</v>
      </c>
      <c r="AM6">
        <v>1.5824999999999999E-2</v>
      </c>
      <c r="AN6">
        <v>4.9931999999999997E-3</v>
      </c>
      <c r="AO6">
        <v>3.9115999999999998E-2</v>
      </c>
      <c r="AP6">
        <v>0</v>
      </c>
      <c r="AQ6">
        <v>2.4826999999999998E-2</v>
      </c>
      <c r="AR6">
        <v>-6.8418000000000003E-3</v>
      </c>
      <c r="AS6">
        <v>4.691E-2</v>
      </c>
      <c r="AT6">
        <v>-1.5268E-2</v>
      </c>
      <c r="AU6">
        <v>-1.6067000000000001E-2</v>
      </c>
      <c r="AV6">
        <v>0</v>
      </c>
      <c r="AW6">
        <v>1.7576999999999999E-2</v>
      </c>
      <c r="AX6">
        <v>0</v>
      </c>
      <c r="AY6">
        <v>1.8657000000000001E-3</v>
      </c>
      <c r="AZ6">
        <v>0</v>
      </c>
      <c r="BA6">
        <v>0</v>
      </c>
      <c r="BB6">
        <v>0</v>
      </c>
      <c r="BC6">
        <v>0</v>
      </c>
      <c r="BD6">
        <v>2.5357999999999999E-2</v>
      </c>
      <c r="BE6">
        <v>0</v>
      </c>
      <c r="BF6">
        <v>0</v>
      </c>
      <c r="BG6">
        <v>-3.4196999999999999E-3</v>
      </c>
      <c r="BH6">
        <v>0</v>
      </c>
      <c r="BI6">
        <v>6.4879999999999998E-3</v>
      </c>
      <c r="BJ6">
        <v>1.5402000000000001E-2</v>
      </c>
      <c r="BK6">
        <v>0</v>
      </c>
      <c r="BL6">
        <v>-2.0463E-3</v>
      </c>
      <c r="BM6">
        <v>4.6367999999999999E-3</v>
      </c>
      <c r="BN6">
        <v>1.9234000000000001E-2</v>
      </c>
      <c r="BO6">
        <v>-2.7269999999999999E-2</v>
      </c>
      <c r="BP6">
        <v>0</v>
      </c>
      <c r="BQ6">
        <v>0</v>
      </c>
      <c r="BR6">
        <v>1.2083999999999999E-2</v>
      </c>
      <c r="BS6">
        <v>0</v>
      </c>
      <c r="BT6">
        <v>-8.5415000000000005E-2</v>
      </c>
      <c r="BU6">
        <v>-1.5089999999999999E-2</v>
      </c>
      <c r="BV6">
        <v>0</v>
      </c>
      <c r="BW6">
        <v>9.0395000000000004E-4</v>
      </c>
      <c r="BX6">
        <v>0</v>
      </c>
      <c r="BY6">
        <v>0</v>
      </c>
      <c r="BZ6">
        <v>2.4745E-2</v>
      </c>
      <c r="CA6">
        <v>0</v>
      </c>
      <c r="CB6">
        <v>0</v>
      </c>
      <c r="CC6">
        <v>-3.7342999999999999E-3</v>
      </c>
      <c r="CD6">
        <v>-9.7792E-3</v>
      </c>
      <c r="CE6">
        <v>-6.5231999999999998E-3</v>
      </c>
      <c r="CF6">
        <v>0</v>
      </c>
      <c r="CG6">
        <v>0</v>
      </c>
      <c r="CH6">
        <v>-2.1580999999999999E-2</v>
      </c>
      <c r="CI6">
        <v>0</v>
      </c>
      <c r="CJ6">
        <v>-1.0076E-2</v>
      </c>
      <c r="CK6">
        <v>1.9234000000000001E-2</v>
      </c>
      <c r="CL6">
        <v>-2.1950999999999998E-2</v>
      </c>
      <c r="CM6">
        <v>1.0215999999999999E-2</v>
      </c>
      <c r="CN6">
        <v>-1.4916E-2</v>
      </c>
      <c r="CO6">
        <v>-5.3423999999999995E-4</v>
      </c>
      <c r="CP6">
        <v>0</v>
      </c>
      <c r="CQ6">
        <v>0</v>
      </c>
      <c r="CR6">
        <v>2.4006E-2</v>
      </c>
      <c r="CS6">
        <v>2.1399999999999999E-2</v>
      </c>
      <c r="CT6">
        <v>-3.2147000000000002E-2</v>
      </c>
      <c r="CU6">
        <v>4.2242000000000002E-2</v>
      </c>
      <c r="CV6">
        <v>5.2528999999999999E-2</v>
      </c>
      <c r="CW6">
        <v>-1.0104999999999999E-2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7.1413000000000004E-2</v>
      </c>
      <c r="DI6">
        <v>0</v>
      </c>
      <c r="DJ6">
        <v>0</v>
      </c>
      <c r="DK6">
        <v>0</v>
      </c>
      <c r="DL6">
        <v>6.6488000000000005E-2</v>
      </c>
      <c r="DM6">
        <v>0</v>
      </c>
      <c r="DN6">
        <v>0</v>
      </c>
      <c r="DO6">
        <v>0</v>
      </c>
      <c r="DP6">
        <v>-1.1390000000000001E-2</v>
      </c>
      <c r="DQ6">
        <v>-1.1636000000000001E-2</v>
      </c>
      <c r="DR6">
        <v>0</v>
      </c>
      <c r="DS6">
        <v>-1.6806999999999999E-2</v>
      </c>
      <c r="DT6">
        <v>0</v>
      </c>
      <c r="DV6">
        <v>1.1938000000000001E-3</v>
      </c>
      <c r="DW6">
        <v>0</v>
      </c>
      <c r="DX6">
        <v>0</v>
      </c>
      <c r="DY6">
        <v>0</v>
      </c>
      <c r="DZ6">
        <v>0</v>
      </c>
      <c r="EA6">
        <v>-1.1018999999999999E-2</v>
      </c>
      <c r="EB6">
        <v>0</v>
      </c>
      <c r="EC6">
        <v>2.3444E-2</v>
      </c>
      <c r="ED6">
        <v>8.4093999999999992E-3</v>
      </c>
      <c r="EE6">
        <v>1.1490999999999999E-2</v>
      </c>
      <c r="EF6">
        <v>-1.1077000000000001E-3</v>
      </c>
      <c r="EG6">
        <v>0</v>
      </c>
      <c r="EH6">
        <v>-1.6184000000000001E-3</v>
      </c>
      <c r="EI6">
        <v>0</v>
      </c>
      <c r="EJ6">
        <v>-3.2940000000000001E-3</v>
      </c>
      <c r="EK6">
        <v>0</v>
      </c>
      <c r="EL6">
        <v>0</v>
      </c>
      <c r="EM6">
        <v>3.8704000000000002E-2</v>
      </c>
      <c r="EN6">
        <v>0</v>
      </c>
      <c r="EO6">
        <v>0</v>
      </c>
      <c r="EP6">
        <v>0</v>
      </c>
      <c r="EQ6">
        <v>0</v>
      </c>
      <c r="ER6">
        <v>0</v>
      </c>
      <c r="ES6">
        <v>9.7092000000000001E-4</v>
      </c>
      <c r="ET6">
        <v>2.0431E-3</v>
      </c>
      <c r="EU6">
        <v>0</v>
      </c>
      <c r="EV6">
        <v>0</v>
      </c>
      <c r="EW6">
        <v>0</v>
      </c>
      <c r="EX6">
        <v>9.5525999999999996E-3</v>
      </c>
      <c r="EY6">
        <v>1.4452E-2</v>
      </c>
      <c r="EZ6">
        <v>2.9086999999999998E-2</v>
      </c>
      <c r="FA6">
        <v>-7.7911999999999999E-3</v>
      </c>
      <c r="FB6">
        <v>1.7215000000000001E-2</v>
      </c>
      <c r="FC6">
        <v>0</v>
      </c>
      <c r="FD6">
        <v>0</v>
      </c>
      <c r="FE6">
        <v>1.6659E-2</v>
      </c>
      <c r="FF6">
        <v>0</v>
      </c>
      <c r="FG6">
        <v>0</v>
      </c>
      <c r="FH6">
        <v>1.2063000000000001E-2</v>
      </c>
      <c r="FI6">
        <v>4.2062000000000002E-2</v>
      </c>
      <c r="FJ6">
        <v>2.9395000000000001E-2</v>
      </c>
      <c r="FK6">
        <v>1.7488E-2</v>
      </c>
      <c r="FL6">
        <v>2.7268000000000001E-2</v>
      </c>
      <c r="FM6">
        <v>3.9413999999999998E-2</v>
      </c>
      <c r="FN6">
        <v>2.8015000000000002E-2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-1.9903999999999999E-4</v>
      </c>
      <c r="FV6">
        <v>1.1957E-4</v>
      </c>
      <c r="FW6">
        <v>0</v>
      </c>
      <c r="FX6">
        <v>0</v>
      </c>
      <c r="FY6">
        <v>0</v>
      </c>
      <c r="FZ6">
        <v>1.2215999999999999E-2</v>
      </c>
      <c r="GA6">
        <v>1.2557E-2</v>
      </c>
      <c r="GB6">
        <v>0</v>
      </c>
      <c r="GC6">
        <v>-1.1908E-2</v>
      </c>
      <c r="GD6">
        <v>0</v>
      </c>
      <c r="GE6">
        <v>1.9615E-2</v>
      </c>
      <c r="GF6">
        <v>1.1956E-2</v>
      </c>
      <c r="GG6">
        <v>7.3159999999999996E-3</v>
      </c>
      <c r="GH6">
        <v>2.2454000000000002E-2</v>
      </c>
      <c r="GI6">
        <v>6.2421999999999998E-3</v>
      </c>
      <c r="GJ6">
        <v>0</v>
      </c>
      <c r="GK6">
        <v>0</v>
      </c>
      <c r="GL6">
        <v>1.7516000000000001E-3</v>
      </c>
      <c r="GM6">
        <v>1.3100000000000001E-4</v>
      </c>
      <c r="GN6">
        <v>1.0126E-3</v>
      </c>
      <c r="GO6">
        <v>5.8355999999999998E-3</v>
      </c>
      <c r="GP6">
        <v>-7.0647000000000001E-3</v>
      </c>
    </row>
    <row r="7" spans="1:198" x14ac:dyDescent="0.25">
      <c r="B7" s="120">
        <v>41152</v>
      </c>
      <c r="C7">
        <v>8.5792000000000004E-3</v>
      </c>
      <c r="D7">
        <v>7.1421999999999996E-3</v>
      </c>
      <c r="E7">
        <v>1.5027E-2</v>
      </c>
      <c r="F7">
        <v>1.1835999999999999E-3</v>
      </c>
      <c r="G7">
        <v>-4.7020999999999999E-3</v>
      </c>
      <c r="H7">
        <v>1.2851E-2</v>
      </c>
      <c r="I7">
        <v>-3.4147000000000001E-3</v>
      </c>
      <c r="J7">
        <v>2.9054E-2</v>
      </c>
      <c r="K7">
        <v>-2.7588999999999999E-3</v>
      </c>
      <c r="L7">
        <v>1.7885000000000002E-2</v>
      </c>
      <c r="M7">
        <v>6.1591E-2</v>
      </c>
      <c r="N7">
        <v>1.5911000000000002E-2</v>
      </c>
      <c r="O7">
        <v>1.9868E-2</v>
      </c>
      <c r="P7">
        <v>3.5156E-2</v>
      </c>
      <c r="Q7">
        <v>3.8906000000000001E-3</v>
      </c>
      <c r="S7">
        <v>-2.9552999999999999E-2</v>
      </c>
      <c r="T7">
        <v>-1.0007E-2</v>
      </c>
      <c r="U7">
        <v>5.1676999999999999E-3</v>
      </c>
      <c r="V7">
        <v>-1.0486000000000001E-2</v>
      </c>
      <c r="W7">
        <v>1.0056000000000001E-2</v>
      </c>
      <c r="X7">
        <v>6.9937000000000003E-3</v>
      </c>
      <c r="Y7">
        <v>1.6854000000000001E-2</v>
      </c>
      <c r="Z7">
        <v>5.8896999999999997E-4</v>
      </c>
      <c r="AA7">
        <v>-2.3522E-3</v>
      </c>
      <c r="AB7">
        <v>-1.2103000000000001E-3</v>
      </c>
      <c r="AC7">
        <v>-1.4911000000000001E-2</v>
      </c>
      <c r="AD7">
        <v>2.8282999999999999E-2</v>
      </c>
      <c r="AF7">
        <v>1.0007E-2</v>
      </c>
      <c r="AG7">
        <v>0</v>
      </c>
      <c r="AH7">
        <v>8.0867999999999999E-3</v>
      </c>
      <c r="AJ7">
        <v>1.6604000000000001E-2</v>
      </c>
      <c r="AK7">
        <v>8.7157999999999992E-3</v>
      </c>
      <c r="AL7">
        <v>0</v>
      </c>
      <c r="AM7">
        <v>-1.1188999999999999E-2</v>
      </c>
      <c r="AN7">
        <v>1.4227E-2</v>
      </c>
      <c r="AO7">
        <v>3.9829999999999997E-2</v>
      </c>
      <c r="AP7">
        <v>0</v>
      </c>
      <c r="AQ7">
        <v>3.0376E-2</v>
      </c>
      <c r="AR7">
        <v>-2.0135999999999999E-3</v>
      </c>
      <c r="AS7">
        <v>9.0040999999999993E-3</v>
      </c>
      <c r="AT7">
        <v>-7.6340000000000002E-3</v>
      </c>
      <c r="AU7">
        <v>1.1837E-2</v>
      </c>
      <c r="AV7">
        <v>0</v>
      </c>
      <c r="AW7">
        <v>3.0679999999999999E-2</v>
      </c>
      <c r="AX7">
        <v>0</v>
      </c>
      <c r="AY7">
        <v>2.9685E-2</v>
      </c>
      <c r="AZ7">
        <v>0</v>
      </c>
      <c r="BA7">
        <v>0</v>
      </c>
      <c r="BB7">
        <v>0</v>
      </c>
      <c r="BC7">
        <v>0</v>
      </c>
      <c r="BD7">
        <v>3.5076000000000003E-2</v>
      </c>
      <c r="BE7">
        <v>0</v>
      </c>
      <c r="BF7">
        <v>0</v>
      </c>
      <c r="BG7">
        <v>9.8233999999999995E-3</v>
      </c>
      <c r="BH7">
        <v>0</v>
      </c>
      <c r="BI7">
        <v>4.2659000000000004E-3</v>
      </c>
      <c r="BJ7">
        <v>3.6110000000000003E-2</v>
      </c>
      <c r="BK7">
        <v>0</v>
      </c>
      <c r="BL7">
        <v>3.3451000000000002E-2</v>
      </c>
      <c r="BM7">
        <v>1.6726E-3</v>
      </c>
      <c r="BN7">
        <v>1.5159000000000001E-2</v>
      </c>
      <c r="BO7">
        <v>3.2460000000000003E-2</v>
      </c>
      <c r="BP7">
        <v>0</v>
      </c>
      <c r="BQ7">
        <v>0</v>
      </c>
      <c r="BR7">
        <v>2.6787999999999998E-3</v>
      </c>
      <c r="BS7">
        <v>0</v>
      </c>
      <c r="BT7">
        <v>1.2929E-2</v>
      </c>
      <c r="BU7">
        <v>-2.5978999999999999E-2</v>
      </c>
      <c r="BV7">
        <v>0</v>
      </c>
      <c r="BW7">
        <v>-2.7095999999999999E-2</v>
      </c>
      <c r="BX7">
        <v>0</v>
      </c>
      <c r="BY7">
        <v>0</v>
      </c>
      <c r="BZ7">
        <v>1.0853E-2</v>
      </c>
      <c r="CA7">
        <v>0</v>
      </c>
      <c r="CB7">
        <v>0</v>
      </c>
      <c r="CC7">
        <v>1.5037999999999999E-2</v>
      </c>
      <c r="CD7">
        <v>1.1688E-2</v>
      </c>
      <c r="CE7">
        <v>1.0331999999999999E-2</v>
      </c>
      <c r="CF7">
        <v>0</v>
      </c>
      <c r="CG7">
        <v>0</v>
      </c>
      <c r="CH7">
        <v>3.4291999999999999E-3</v>
      </c>
      <c r="CI7">
        <v>0</v>
      </c>
      <c r="CJ7">
        <v>-1.0299000000000001E-2</v>
      </c>
      <c r="CK7">
        <v>-9.6214999999999998E-3</v>
      </c>
      <c r="CL7">
        <v>-2.7739E-2</v>
      </c>
      <c r="CM7">
        <v>2.6353999999999999E-2</v>
      </c>
      <c r="CN7">
        <v>5.0340000000000003E-3</v>
      </c>
      <c r="CO7">
        <v>-9.1433E-3</v>
      </c>
      <c r="CP7">
        <v>0</v>
      </c>
      <c r="CQ7">
        <v>0</v>
      </c>
      <c r="CR7">
        <v>-6.4571000000000003E-3</v>
      </c>
      <c r="CS7">
        <v>-2.9408E-2</v>
      </c>
      <c r="CT7">
        <v>1.9049E-2</v>
      </c>
      <c r="CU7">
        <v>-2.6424E-2</v>
      </c>
      <c r="CV7">
        <v>-2.7685999999999999E-2</v>
      </c>
      <c r="CW7">
        <v>-9.8437000000000004E-3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8.2141000000000006E-2</v>
      </c>
      <c r="DI7">
        <v>0</v>
      </c>
      <c r="DJ7">
        <v>0</v>
      </c>
      <c r="DK7">
        <v>0</v>
      </c>
      <c r="DL7">
        <v>4.7003000000000003E-2</v>
      </c>
      <c r="DM7">
        <v>0</v>
      </c>
      <c r="DN7">
        <v>0</v>
      </c>
      <c r="DO7">
        <v>0</v>
      </c>
      <c r="DP7">
        <v>1.2465E-2</v>
      </c>
      <c r="DQ7">
        <v>5.0915000000000002E-2</v>
      </c>
      <c r="DR7">
        <v>0</v>
      </c>
      <c r="DS7">
        <v>1.5365999999999999E-2</v>
      </c>
      <c r="DT7">
        <v>0</v>
      </c>
      <c r="DV7">
        <v>1.1549E-2</v>
      </c>
      <c r="DW7">
        <v>0</v>
      </c>
      <c r="DX7">
        <v>0</v>
      </c>
      <c r="DY7">
        <v>0</v>
      </c>
      <c r="DZ7">
        <v>0</v>
      </c>
      <c r="EA7">
        <v>-4.0829999999999998E-3</v>
      </c>
      <c r="EB7">
        <v>0</v>
      </c>
      <c r="EC7">
        <v>-2.1602E-2</v>
      </c>
      <c r="ED7">
        <v>3.5915000000000001E-3</v>
      </c>
      <c r="EE7">
        <v>1.3062000000000001E-2</v>
      </c>
      <c r="EF7">
        <v>9.809E-3</v>
      </c>
      <c r="EG7">
        <v>0</v>
      </c>
      <c r="EH7">
        <v>-7.6981999999999997E-3</v>
      </c>
      <c r="EI7">
        <v>0</v>
      </c>
      <c r="EJ7">
        <v>5.9088999999999995E-4</v>
      </c>
      <c r="EK7">
        <v>0</v>
      </c>
      <c r="EL7">
        <v>0</v>
      </c>
      <c r="EM7">
        <v>-3.2487000000000002E-2</v>
      </c>
      <c r="EN7">
        <v>0</v>
      </c>
      <c r="EO7">
        <v>0</v>
      </c>
      <c r="EP7">
        <v>0</v>
      </c>
      <c r="EQ7">
        <v>0</v>
      </c>
      <c r="ER7">
        <v>0</v>
      </c>
      <c r="ES7">
        <v>-1.8006000000000001E-2</v>
      </c>
      <c r="ET7">
        <v>-1.8026E-2</v>
      </c>
      <c r="EU7">
        <v>0</v>
      </c>
      <c r="EV7">
        <v>0</v>
      </c>
      <c r="EW7">
        <v>0</v>
      </c>
      <c r="EX7">
        <v>4.6001000000000002E-3</v>
      </c>
      <c r="EY7">
        <v>6.6747000000000004E-3</v>
      </c>
      <c r="EZ7">
        <v>-1.6923000000000001E-2</v>
      </c>
      <c r="FA7">
        <v>5.9007E-3</v>
      </c>
      <c r="FB7">
        <v>-1.5355000000000001E-2</v>
      </c>
      <c r="FC7">
        <v>0</v>
      </c>
      <c r="FD7">
        <v>0</v>
      </c>
      <c r="FE7">
        <v>-1.5959999999999998E-2</v>
      </c>
      <c r="FF7">
        <v>0</v>
      </c>
      <c r="FG7">
        <v>0</v>
      </c>
      <c r="FH7">
        <v>5.8932999999999998E-3</v>
      </c>
      <c r="FI7">
        <v>-2.6409999999999999E-2</v>
      </c>
      <c r="FJ7">
        <v>-1.3414000000000001E-4</v>
      </c>
      <c r="FK7">
        <v>-1.0991000000000001E-2</v>
      </c>
      <c r="FL7">
        <v>-1.7167000000000002E-2</v>
      </c>
      <c r="FM7">
        <v>5.5107999999999997E-3</v>
      </c>
      <c r="FN7">
        <v>-9.2464000000000001E-3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7.2985999999999997E-3</v>
      </c>
      <c r="FV7">
        <v>8.3142000000000008E-3</v>
      </c>
      <c r="FW7">
        <v>0</v>
      </c>
      <c r="FX7">
        <v>0</v>
      </c>
      <c r="FY7">
        <v>0</v>
      </c>
      <c r="FZ7">
        <v>7.1754999999999996E-3</v>
      </c>
      <c r="GA7">
        <v>9.9664000000000003E-3</v>
      </c>
      <c r="GB7">
        <v>0</v>
      </c>
      <c r="GC7">
        <v>9.2334999999999997E-4</v>
      </c>
      <c r="GD7">
        <v>0</v>
      </c>
      <c r="GE7">
        <v>1.306E-2</v>
      </c>
      <c r="GF7">
        <v>-4.9714E-3</v>
      </c>
      <c r="GG7">
        <v>1.4548E-2</v>
      </c>
      <c r="GH7">
        <v>7.0955000000000004E-2</v>
      </c>
      <c r="GI7">
        <v>3.5604999999999998E-2</v>
      </c>
      <c r="GJ7">
        <v>0</v>
      </c>
      <c r="GK7">
        <v>0</v>
      </c>
      <c r="GL7">
        <v>-1.4924999999999999E-3</v>
      </c>
      <c r="GM7">
        <v>-7.3355999999999996E-4</v>
      </c>
      <c r="GN7">
        <v>-1.3780000000000001E-3</v>
      </c>
      <c r="GO7">
        <v>6.8097000000000003E-4</v>
      </c>
      <c r="GP7">
        <v>6.1211000000000002E-4</v>
      </c>
    </row>
    <row r="8" spans="1:198" x14ac:dyDescent="0.25">
      <c r="B8" s="120">
        <v>41182</v>
      </c>
      <c r="C8">
        <v>5.4412000000000002E-3</v>
      </c>
      <c r="D8">
        <v>9.8022000000000005E-3</v>
      </c>
      <c r="E8">
        <v>1.5762000000000002E-2</v>
      </c>
      <c r="F8">
        <v>-2.0772E-3</v>
      </c>
      <c r="G8">
        <v>2.6540000000000001E-3</v>
      </c>
      <c r="H8">
        <v>6.8021000000000002E-3</v>
      </c>
      <c r="I8">
        <v>2.6742999999999999E-2</v>
      </c>
      <c r="J8">
        <v>3.5591999999999999E-2</v>
      </c>
      <c r="K8">
        <v>2.8362000000000001E-3</v>
      </c>
      <c r="L8">
        <v>3.1475999999999997E-2</v>
      </c>
      <c r="M8">
        <v>3.0870999999999999E-2</v>
      </c>
      <c r="N8">
        <v>4.9324E-3</v>
      </c>
      <c r="O8">
        <v>-4.0150999999999997E-3</v>
      </c>
      <c r="P8">
        <v>1.8963000000000001E-2</v>
      </c>
      <c r="Q8">
        <v>2.613E-2</v>
      </c>
      <c r="S8">
        <v>-2.1529E-2</v>
      </c>
      <c r="T8">
        <v>3.2174000000000001E-2</v>
      </c>
      <c r="U8">
        <v>2.9030000000000002E-3</v>
      </c>
      <c r="V8">
        <v>2.9837000000000002E-3</v>
      </c>
      <c r="W8">
        <v>1.6527E-2</v>
      </c>
      <c r="X8">
        <v>-5.4254000000000004E-3</v>
      </c>
      <c r="Y8" s="106">
        <v>-5.0581000000000002E-5</v>
      </c>
      <c r="Z8">
        <v>1.4671E-2</v>
      </c>
      <c r="AA8">
        <v>4.1996000000000004E-3</v>
      </c>
      <c r="AB8">
        <v>3.1744000000000001E-2</v>
      </c>
      <c r="AC8">
        <v>-1.7672E-2</v>
      </c>
      <c r="AD8">
        <v>2.8001000000000002E-2</v>
      </c>
      <c r="AF8">
        <v>1.2255E-2</v>
      </c>
      <c r="AG8">
        <v>0</v>
      </c>
      <c r="AH8">
        <v>-6.7260000000000002E-3</v>
      </c>
      <c r="AJ8">
        <v>-6.8658E-3</v>
      </c>
      <c r="AK8">
        <v>1.2995999999999999E-3</v>
      </c>
      <c r="AL8">
        <v>0</v>
      </c>
      <c r="AM8">
        <v>8.3037000000000007E-3</v>
      </c>
      <c r="AN8">
        <v>2.6792E-2</v>
      </c>
      <c r="AO8">
        <v>3.6422000000000003E-2</v>
      </c>
      <c r="AP8">
        <v>0</v>
      </c>
      <c r="AQ8">
        <v>1.7519E-2</v>
      </c>
      <c r="AR8">
        <v>8.2719999999999998E-3</v>
      </c>
      <c r="AS8">
        <v>5.5331E-4</v>
      </c>
      <c r="AT8">
        <v>1.2998E-3</v>
      </c>
      <c r="AU8">
        <v>-7.3090000000000004E-4</v>
      </c>
      <c r="AV8">
        <v>0</v>
      </c>
      <c r="AW8">
        <v>-7.7121999999999998E-3</v>
      </c>
      <c r="AX8">
        <v>0</v>
      </c>
      <c r="AY8">
        <v>1.3998999999999999E-2</v>
      </c>
      <c r="AZ8">
        <v>0</v>
      </c>
      <c r="BA8">
        <v>0</v>
      </c>
      <c r="BB8">
        <v>0</v>
      </c>
      <c r="BC8">
        <v>0</v>
      </c>
      <c r="BD8">
        <v>-8.8714999999999992E-3</v>
      </c>
      <c r="BE8">
        <v>0</v>
      </c>
      <c r="BF8">
        <v>0</v>
      </c>
      <c r="BG8">
        <v>-1.8454999999999999E-2</v>
      </c>
      <c r="BH8">
        <v>0</v>
      </c>
      <c r="BI8">
        <v>9.8954999999999998E-3</v>
      </c>
      <c r="BJ8">
        <v>2.2617000000000002E-2</v>
      </c>
      <c r="BK8">
        <v>0</v>
      </c>
      <c r="BL8">
        <v>3.0906000000000002E-3</v>
      </c>
      <c r="BM8">
        <v>-4.4745999999999996E-3</v>
      </c>
      <c r="BN8">
        <v>1.3468000000000001E-2</v>
      </c>
      <c r="BO8">
        <v>5.1306999999999998E-2</v>
      </c>
      <c r="BP8">
        <v>0</v>
      </c>
      <c r="BQ8">
        <v>0</v>
      </c>
      <c r="BR8">
        <v>-6.8602000000000003E-3</v>
      </c>
      <c r="BS8">
        <v>0</v>
      </c>
      <c r="BT8">
        <v>-3.8857000000000003E-2</v>
      </c>
      <c r="BU8">
        <v>9.7207999999999999E-3</v>
      </c>
      <c r="BV8">
        <v>0</v>
      </c>
      <c r="BW8">
        <v>5.6490999999999998E-3</v>
      </c>
      <c r="BX8">
        <v>0</v>
      </c>
      <c r="BY8">
        <v>0</v>
      </c>
      <c r="BZ8">
        <v>-1.3867000000000001E-2</v>
      </c>
      <c r="CA8">
        <v>0</v>
      </c>
      <c r="CB8">
        <v>0</v>
      </c>
      <c r="CC8">
        <v>2.0420000000000001E-2</v>
      </c>
      <c r="CD8">
        <v>1.3191E-2</v>
      </c>
      <c r="CE8">
        <v>1.4390999999999999E-2</v>
      </c>
      <c r="CF8">
        <v>0</v>
      </c>
      <c r="CG8">
        <v>0</v>
      </c>
      <c r="CH8">
        <v>3.31E-3</v>
      </c>
      <c r="CI8">
        <v>0</v>
      </c>
      <c r="CJ8">
        <v>1.04E-2</v>
      </c>
      <c r="CK8">
        <v>-7.3242000000000003E-3</v>
      </c>
      <c r="CL8">
        <v>2.6594E-2</v>
      </c>
      <c r="CM8">
        <v>4.2556999999999998E-2</v>
      </c>
      <c r="CN8">
        <v>1.8846000000000002E-2</v>
      </c>
      <c r="CO8">
        <v>1.1325E-2</v>
      </c>
      <c r="CP8">
        <v>0</v>
      </c>
      <c r="CQ8">
        <v>0</v>
      </c>
      <c r="CR8">
        <v>-5.7818000000000001E-3</v>
      </c>
      <c r="CS8">
        <v>-1.3139E-2</v>
      </c>
      <c r="CT8">
        <v>-7.9559000000000001E-3</v>
      </c>
      <c r="CU8">
        <v>-1.434E-2</v>
      </c>
      <c r="CV8">
        <v>-1.5512E-2</v>
      </c>
      <c r="CW8">
        <v>9.6781999999999997E-3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2.6947999999999998E-3</v>
      </c>
      <c r="DI8">
        <v>0</v>
      </c>
      <c r="DJ8">
        <v>0</v>
      </c>
      <c r="DK8">
        <v>0</v>
      </c>
      <c r="DL8">
        <v>7.5971999999999998E-2</v>
      </c>
      <c r="DM8">
        <v>0</v>
      </c>
      <c r="DN8">
        <v>0</v>
      </c>
      <c r="DO8">
        <v>0</v>
      </c>
      <c r="DP8">
        <v>1.4008E-2</v>
      </c>
      <c r="DQ8">
        <v>9.2950000000000005E-2</v>
      </c>
      <c r="DR8">
        <v>0</v>
      </c>
      <c r="DS8">
        <v>4.2084000000000003E-2</v>
      </c>
      <c r="DT8">
        <v>0</v>
      </c>
      <c r="DV8">
        <v>5.3768000000000002E-3</v>
      </c>
      <c r="DW8">
        <v>0</v>
      </c>
      <c r="DX8">
        <v>0</v>
      </c>
      <c r="DY8">
        <v>0</v>
      </c>
      <c r="DZ8">
        <v>0</v>
      </c>
      <c r="EA8">
        <v>-5.0507E-3</v>
      </c>
      <c r="EB8">
        <v>0</v>
      </c>
      <c r="EC8">
        <v>-4.5856999999999998E-3</v>
      </c>
      <c r="ED8">
        <v>1.7167000000000002E-2</v>
      </c>
      <c r="EE8">
        <v>-3.2231999999999998E-3</v>
      </c>
      <c r="EF8">
        <v>1.874E-2</v>
      </c>
      <c r="EG8">
        <v>0</v>
      </c>
      <c r="EH8">
        <v>2.1075E-2</v>
      </c>
      <c r="EI8">
        <v>0</v>
      </c>
      <c r="EJ8">
        <v>7.6911999999999998E-4</v>
      </c>
      <c r="EK8">
        <v>0</v>
      </c>
      <c r="EL8">
        <v>0</v>
      </c>
      <c r="EM8">
        <v>-2.1276E-2</v>
      </c>
      <c r="EN8">
        <v>0</v>
      </c>
      <c r="EO8">
        <v>0</v>
      </c>
      <c r="EP8">
        <v>0</v>
      </c>
      <c r="EQ8">
        <v>0</v>
      </c>
      <c r="ER8">
        <v>0</v>
      </c>
      <c r="ES8">
        <v>-8.4270000000000005E-4</v>
      </c>
      <c r="ET8">
        <v>-1.9678999999999999E-3</v>
      </c>
      <c r="EU8">
        <v>0</v>
      </c>
      <c r="EV8">
        <v>0</v>
      </c>
      <c r="EW8">
        <v>0</v>
      </c>
      <c r="EX8">
        <v>1.2381E-2</v>
      </c>
      <c r="EY8">
        <v>1.9261E-2</v>
      </c>
      <c r="EZ8">
        <v>7.0616999999999997E-3</v>
      </c>
      <c r="FA8">
        <v>-1.6202000000000001E-2</v>
      </c>
      <c r="FB8">
        <v>-1.8964999999999999E-2</v>
      </c>
      <c r="FC8">
        <v>0</v>
      </c>
      <c r="FD8">
        <v>0</v>
      </c>
      <c r="FE8">
        <v>-1.9442000000000001E-2</v>
      </c>
      <c r="FF8">
        <v>0</v>
      </c>
      <c r="FG8">
        <v>0</v>
      </c>
      <c r="FH8">
        <v>3.4591000000000001E-3</v>
      </c>
      <c r="FI8">
        <v>-1.4217E-2</v>
      </c>
      <c r="FJ8">
        <v>-1.5154000000000001E-2</v>
      </c>
      <c r="FK8">
        <v>-2.8313999999999999E-2</v>
      </c>
      <c r="FL8">
        <v>-4.2937999999999997E-2</v>
      </c>
      <c r="FM8">
        <v>-3.9592000000000002E-2</v>
      </c>
      <c r="FN8">
        <v>-2.5197000000000001E-2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1.6920000000000001E-2</v>
      </c>
      <c r="FV8">
        <v>1.8381000000000002E-2</v>
      </c>
      <c r="FW8">
        <v>0</v>
      </c>
      <c r="FX8">
        <v>0</v>
      </c>
      <c r="FY8">
        <v>0</v>
      </c>
      <c r="FZ8">
        <v>-3.2502999999999998E-3</v>
      </c>
      <c r="GA8">
        <v>-6.7476000000000005E-4</v>
      </c>
      <c r="GB8">
        <v>0</v>
      </c>
      <c r="GC8">
        <v>-4.7104E-2</v>
      </c>
      <c r="GD8">
        <v>0</v>
      </c>
      <c r="GE8">
        <v>6.2895999999999994E-2</v>
      </c>
      <c r="GF8">
        <v>1.8436999999999999E-2</v>
      </c>
      <c r="GG8">
        <v>1.1853000000000001E-2</v>
      </c>
      <c r="GH8">
        <v>4.4033000000000003E-2</v>
      </c>
      <c r="GI8">
        <v>1.6490999999999999E-2</v>
      </c>
      <c r="GJ8">
        <v>0</v>
      </c>
      <c r="GK8">
        <v>0</v>
      </c>
      <c r="GL8">
        <v>-1.7374000000000001E-3</v>
      </c>
      <c r="GM8">
        <v>-1.0162999999999999E-3</v>
      </c>
      <c r="GN8">
        <v>-2.464E-3</v>
      </c>
      <c r="GO8">
        <v>6.2472000000000005E-4</v>
      </c>
      <c r="GP8">
        <v>6.4566999999999999E-4</v>
      </c>
    </row>
    <row r="9" spans="1:198" x14ac:dyDescent="0.25">
      <c r="B9" s="120">
        <v>41213</v>
      </c>
      <c r="C9">
        <v>8.9373999999999999E-3</v>
      </c>
      <c r="D9">
        <v>4.2373999999999997E-3</v>
      </c>
      <c r="E9">
        <v>9.6454000000000002E-3</v>
      </c>
      <c r="F9">
        <v>-5.1498000000000004E-3</v>
      </c>
      <c r="G9">
        <v>4.9277000000000001E-3</v>
      </c>
      <c r="H9">
        <v>1.2944000000000001E-2</v>
      </c>
      <c r="I9">
        <v>4.3454000000000001E-3</v>
      </c>
      <c r="J9">
        <v>2.3555E-2</v>
      </c>
      <c r="K9">
        <v>-6.7907999999999996E-3</v>
      </c>
      <c r="L9">
        <v>3.2684999999999999E-2</v>
      </c>
      <c r="M9">
        <v>-5.9725999999999998E-3</v>
      </c>
      <c r="N9">
        <v>1.1490999999999999E-2</v>
      </c>
      <c r="O9">
        <v>-3.1968999999999999E-3</v>
      </c>
      <c r="P9">
        <v>1.6861999999999999E-2</v>
      </c>
      <c r="Q9">
        <v>1.6250000000000001E-2</v>
      </c>
      <c r="S9">
        <v>5.5056999999999997E-3</v>
      </c>
      <c r="T9">
        <v>1.3413E-2</v>
      </c>
      <c r="U9">
        <v>1.3044999999999999E-2</v>
      </c>
      <c r="V9">
        <v>2.3896999999999998E-3</v>
      </c>
      <c r="W9">
        <v>-2.1375999999999999E-2</v>
      </c>
      <c r="X9">
        <v>-8.5932000000000005E-3</v>
      </c>
      <c r="Y9">
        <v>-1.3148E-2</v>
      </c>
      <c r="Z9" s="106">
        <v>1.3922000000000001E-4</v>
      </c>
      <c r="AA9">
        <v>-1.8032E-3</v>
      </c>
      <c r="AB9">
        <v>-3.4082000000000001E-2</v>
      </c>
      <c r="AC9">
        <v>-2.2095E-2</v>
      </c>
      <c r="AD9">
        <v>2.6974000000000001E-2</v>
      </c>
      <c r="AF9">
        <v>2.3980999999999999E-2</v>
      </c>
      <c r="AG9">
        <v>0</v>
      </c>
      <c r="AH9">
        <v>1.8339999999999999E-2</v>
      </c>
      <c r="AJ9">
        <v>-3.2247999999999999E-2</v>
      </c>
      <c r="AK9">
        <v>-1.0087E-3</v>
      </c>
      <c r="AL9">
        <v>0</v>
      </c>
      <c r="AM9">
        <v>1.6501E-3</v>
      </c>
      <c r="AN9">
        <v>-1.8976E-2</v>
      </c>
      <c r="AO9">
        <v>-1.4674E-2</v>
      </c>
      <c r="AP9">
        <v>0</v>
      </c>
      <c r="AQ9">
        <v>-7.7475E-3</v>
      </c>
      <c r="AR9">
        <v>2.6993E-2</v>
      </c>
      <c r="AS9">
        <v>2.1708999999999999E-2</v>
      </c>
      <c r="AT9">
        <v>-2.3159000000000001E-3</v>
      </c>
      <c r="AU9">
        <v>4.0495999999999997E-2</v>
      </c>
      <c r="AV9">
        <v>0</v>
      </c>
      <c r="AW9">
        <v>-2.6180000000000001E-3</v>
      </c>
      <c r="AX9">
        <v>0</v>
      </c>
      <c r="AY9">
        <v>9.3089999999999996E-3</v>
      </c>
      <c r="AZ9">
        <v>2.6041999999999999E-2</v>
      </c>
      <c r="BA9">
        <v>0</v>
      </c>
      <c r="BB9">
        <v>0</v>
      </c>
      <c r="BC9">
        <v>0</v>
      </c>
      <c r="BD9">
        <v>3.0068999999999999E-2</v>
      </c>
      <c r="BE9">
        <v>0</v>
      </c>
      <c r="BF9">
        <v>0</v>
      </c>
      <c r="BG9">
        <v>1.3960999999999999E-2</v>
      </c>
      <c r="BH9">
        <v>0</v>
      </c>
      <c r="BI9">
        <v>6.1374000000000003E-3</v>
      </c>
      <c r="BJ9">
        <v>8.7956000000000006E-3</v>
      </c>
      <c r="BK9">
        <v>0</v>
      </c>
      <c r="BL9">
        <v>1.4681E-2</v>
      </c>
      <c r="BM9">
        <v>2.0454E-2</v>
      </c>
      <c r="BN9">
        <v>1.7718999999999999E-2</v>
      </c>
      <c r="BO9">
        <v>2.4740000000000002E-2</v>
      </c>
      <c r="BP9">
        <v>0</v>
      </c>
      <c r="BQ9">
        <v>0</v>
      </c>
      <c r="BR9">
        <v>7.5538000000000005E-4</v>
      </c>
      <c r="BS9">
        <v>0</v>
      </c>
      <c r="BT9">
        <v>-2.3574000000000001E-2</v>
      </c>
      <c r="BU9">
        <v>-2.3827000000000001E-2</v>
      </c>
      <c r="BV9">
        <v>0</v>
      </c>
      <c r="BW9">
        <v>-3.2549000000000002E-2</v>
      </c>
      <c r="BX9">
        <v>0</v>
      </c>
      <c r="BY9">
        <v>0</v>
      </c>
      <c r="BZ9">
        <v>-1.2597000000000001E-2</v>
      </c>
      <c r="CA9">
        <v>0</v>
      </c>
      <c r="CB9">
        <v>0</v>
      </c>
      <c r="CC9">
        <v>3.3603000000000001E-3</v>
      </c>
      <c r="CD9">
        <v>1.0864E-2</v>
      </c>
      <c r="CE9">
        <v>-3.1402000000000001E-3</v>
      </c>
      <c r="CF9">
        <v>0</v>
      </c>
      <c r="CG9">
        <v>0</v>
      </c>
      <c r="CH9">
        <v>-1.4459E-2</v>
      </c>
      <c r="CI9">
        <v>0</v>
      </c>
      <c r="CJ9">
        <v>-4.7648999999999997E-2</v>
      </c>
      <c r="CK9">
        <v>-4.9057000000000003E-2</v>
      </c>
      <c r="CL9">
        <v>-1.6766999999999999E-3</v>
      </c>
      <c r="CM9">
        <v>3.0733E-2</v>
      </c>
      <c r="CN9">
        <v>3.5479999999999999E-3</v>
      </c>
      <c r="CO9">
        <v>-1.7129999999999999E-2</v>
      </c>
      <c r="CP9">
        <v>0</v>
      </c>
      <c r="CQ9">
        <v>0</v>
      </c>
      <c r="CR9">
        <v>-2.2422000000000001E-2</v>
      </c>
      <c r="CS9">
        <v>-2.2185E-2</v>
      </c>
      <c r="CT9">
        <v>-1.0756999999999999E-2</v>
      </c>
      <c r="CU9">
        <v>-2.8604999999999998E-2</v>
      </c>
      <c r="CV9">
        <v>-3.1969999999999998E-2</v>
      </c>
      <c r="CW9">
        <v>-4.6389E-2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4.9132000000000002E-2</v>
      </c>
      <c r="DI9">
        <v>0</v>
      </c>
      <c r="DJ9">
        <v>0</v>
      </c>
      <c r="DK9">
        <v>0</v>
      </c>
      <c r="DL9">
        <v>-3.9509000000000002E-2</v>
      </c>
      <c r="DM9">
        <v>0</v>
      </c>
      <c r="DN9">
        <v>0</v>
      </c>
      <c r="DO9">
        <v>1.0697E-2</v>
      </c>
      <c r="DP9">
        <v>-2.6727000000000001E-2</v>
      </c>
      <c r="DQ9">
        <v>-7.8062999999999994E-2</v>
      </c>
      <c r="DR9">
        <v>0</v>
      </c>
      <c r="DS9">
        <v>-2.6494000000000001E-3</v>
      </c>
      <c r="DT9">
        <v>0</v>
      </c>
      <c r="DV9">
        <v>-3.2922E-2</v>
      </c>
      <c r="DW9">
        <v>0</v>
      </c>
      <c r="DX9">
        <v>0</v>
      </c>
      <c r="DY9">
        <v>0</v>
      </c>
      <c r="DZ9">
        <v>0</v>
      </c>
      <c r="EA9">
        <v>1.8348E-2</v>
      </c>
      <c r="EB9">
        <v>0</v>
      </c>
      <c r="EC9">
        <v>8.3482000000000001E-3</v>
      </c>
      <c r="ED9">
        <v>2.2863999999999999E-2</v>
      </c>
      <c r="EE9">
        <v>-1.7279000000000001E-3</v>
      </c>
      <c r="EF9">
        <v>2.3101E-2</v>
      </c>
      <c r="EG9">
        <v>0</v>
      </c>
      <c r="EH9">
        <v>1.5386E-2</v>
      </c>
      <c r="EI9">
        <v>0</v>
      </c>
      <c r="EJ9">
        <v>-1.2068000000000001E-2</v>
      </c>
      <c r="EK9">
        <v>0</v>
      </c>
      <c r="EL9">
        <v>0</v>
      </c>
      <c r="EM9">
        <v>-2.2540999999999999E-2</v>
      </c>
      <c r="EN9">
        <v>0</v>
      </c>
      <c r="EO9">
        <v>0</v>
      </c>
      <c r="EP9">
        <v>0</v>
      </c>
      <c r="EQ9">
        <v>0</v>
      </c>
      <c r="ER9">
        <v>0</v>
      </c>
      <c r="ES9">
        <v>-5.7133000000000001E-3</v>
      </c>
      <c r="ET9">
        <v>-5.8837999999999998E-3</v>
      </c>
      <c r="EU9">
        <v>0</v>
      </c>
      <c r="EV9">
        <v>0</v>
      </c>
      <c r="EW9">
        <v>0</v>
      </c>
      <c r="EX9">
        <v>-9.1275000000000002E-3</v>
      </c>
      <c r="EY9">
        <v>-1.4553999999999999E-2</v>
      </c>
      <c r="EZ9">
        <v>-7.1693000000000007E-2</v>
      </c>
      <c r="FA9">
        <v>-2.0258000000000002E-2</v>
      </c>
      <c r="FB9">
        <v>-2.3016999999999999E-2</v>
      </c>
      <c r="FC9">
        <v>0</v>
      </c>
      <c r="FD9">
        <v>0</v>
      </c>
      <c r="FE9">
        <v>-2.3819E-2</v>
      </c>
      <c r="FF9">
        <v>0</v>
      </c>
      <c r="FG9">
        <v>0</v>
      </c>
      <c r="FH9">
        <v>5.4532000000000001E-3</v>
      </c>
      <c r="FI9">
        <v>-2.8603E-2</v>
      </c>
      <c r="FJ9">
        <v>-3.1456999999999999E-2</v>
      </c>
      <c r="FK9">
        <v>-3.1227000000000001E-2</v>
      </c>
      <c r="FL9">
        <v>-4.6197000000000002E-2</v>
      </c>
      <c r="FM9">
        <v>-1.8447999999999999E-2</v>
      </c>
      <c r="FN9">
        <v>-2.3195E-2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1.0727E-2</v>
      </c>
      <c r="FV9">
        <v>1.1061E-2</v>
      </c>
      <c r="FW9">
        <v>0</v>
      </c>
      <c r="FX9">
        <v>0</v>
      </c>
      <c r="FY9">
        <v>0</v>
      </c>
      <c r="FZ9">
        <v>2.8422E-3</v>
      </c>
      <c r="GA9">
        <v>4.5345000000000003E-3</v>
      </c>
      <c r="GB9">
        <v>0</v>
      </c>
      <c r="GC9">
        <v>-5.5011000000000001E-3</v>
      </c>
      <c r="GD9">
        <v>0</v>
      </c>
      <c r="GE9">
        <v>5.6243000000000001E-2</v>
      </c>
      <c r="GF9">
        <v>1.5953999999999999E-2</v>
      </c>
      <c r="GG9">
        <v>1.2555E-2</v>
      </c>
      <c r="GH9">
        <v>3.7054999999999998E-2</v>
      </c>
      <c r="GI9">
        <v>1.3153E-2</v>
      </c>
      <c r="GJ9">
        <v>0</v>
      </c>
      <c r="GK9">
        <v>0</v>
      </c>
      <c r="GL9">
        <v>-2.4900999999999999E-3</v>
      </c>
      <c r="GM9">
        <v>7.5861000000000001E-3</v>
      </c>
      <c r="GN9">
        <v>-6.4316E-3</v>
      </c>
      <c r="GO9">
        <v>-6.6490999999999998E-3</v>
      </c>
      <c r="GP9">
        <v>1.2646000000000001E-3</v>
      </c>
    </row>
    <row r="10" spans="1:198" x14ac:dyDescent="0.25">
      <c r="B10" s="120">
        <v>41243</v>
      </c>
      <c r="C10" s="106">
        <v>-2.8948E-4</v>
      </c>
      <c r="D10">
        <v>1.6385E-3</v>
      </c>
      <c r="E10">
        <v>-1.6871E-3</v>
      </c>
      <c r="F10">
        <v>4.1336000000000003E-3</v>
      </c>
      <c r="G10">
        <v>1.0683E-2</v>
      </c>
      <c r="H10">
        <v>-1.4022E-2</v>
      </c>
      <c r="I10">
        <v>1.8709E-2</v>
      </c>
      <c r="J10">
        <v>-5.3983000000000003E-2</v>
      </c>
      <c r="K10">
        <v>1.1664000000000001E-2</v>
      </c>
      <c r="L10">
        <v>1.2093E-2</v>
      </c>
      <c r="M10">
        <v>-8.9698999999999994E-3</v>
      </c>
      <c r="N10">
        <v>2.5810999999999998E-3</v>
      </c>
      <c r="O10">
        <v>1.0708000000000001E-2</v>
      </c>
      <c r="P10">
        <v>-1.503E-2</v>
      </c>
      <c r="Q10">
        <v>-1.0116E-2</v>
      </c>
      <c r="S10">
        <v>3.0804999999999999E-2</v>
      </c>
      <c r="T10">
        <v>1.6421999999999999E-2</v>
      </c>
      <c r="U10">
        <v>6.5617000000000002E-3</v>
      </c>
      <c r="V10">
        <v>8.0973E-3</v>
      </c>
      <c r="W10">
        <v>3.8273999999999999E-3</v>
      </c>
      <c r="X10">
        <v>2.2690999999999999E-2</v>
      </c>
      <c r="Y10">
        <v>1.5091E-2</v>
      </c>
      <c r="Z10">
        <v>1.9721000000000001E-3</v>
      </c>
      <c r="AA10">
        <v>-1.8452E-3</v>
      </c>
      <c r="AB10">
        <v>-7.0669000000000001E-3</v>
      </c>
      <c r="AC10">
        <v>1.0499E-2</v>
      </c>
      <c r="AD10">
        <v>-5.4625000000000003E-3</v>
      </c>
      <c r="AF10">
        <v>5.3447E-4</v>
      </c>
      <c r="AG10">
        <v>0</v>
      </c>
      <c r="AH10">
        <v>3.3863000000000001E-3</v>
      </c>
      <c r="AJ10">
        <v>-1.4002000000000001E-2</v>
      </c>
      <c r="AK10" s="106">
        <v>2.7138999999999999E-5</v>
      </c>
      <c r="AL10">
        <v>0</v>
      </c>
      <c r="AM10">
        <v>-4.7101000000000001E-3</v>
      </c>
      <c r="AN10">
        <v>-2.9036999999999999E-3</v>
      </c>
      <c r="AO10">
        <v>3.1181E-2</v>
      </c>
      <c r="AP10">
        <v>0</v>
      </c>
      <c r="AQ10">
        <v>7.5044999999999999E-3</v>
      </c>
      <c r="AR10">
        <v>1.0881E-2</v>
      </c>
      <c r="AS10" s="106">
        <v>-2.4426999999999998E-5</v>
      </c>
      <c r="AT10">
        <v>1.0845E-2</v>
      </c>
      <c r="AU10">
        <v>3.7238E-2</v>
      </c>
      <c r="AV10">
        <v>0</v>
      </c>
      <c r="AW10">
        <v>-1.1863E-2</v>
      </c>
      <c r="AX10">
        <v>0</v>
      </c>
      <c r="AY10">
        <v>-1.4293999999999999E-2</v>
      </c>
      <c r="AZ10">
        <v>7.9994000000000003E-3</v>
      </c>
      <c r="BA10">
        <v>0</v>
      </c>
      <c r="BB10">
        <v>0</v>
      </c>
      <c r="BC10">
        <v>0</v>
      </c>
      <c r="BD10">
        <v>-1.2019E-2</v>
      </c>
      <c r="BE10">
        <v>0</v>
      </c>
      <c r="BF10">
        <v>0</v>
      </c>
      <c r="BG10">
        <v>1.5976000000000001E-2</v>
      </c>
      <c r="BH10">
        <v>0</v>
      </c>
      <c r="BI10">
        <v>2.0490999999999999E-3</v>
      </c>
      <c r="BJ10">
        <v>4.9931000000000003E-3</v>
      </c>
      <c r="BK10">
        <v>0</v>
      </c>
      <c r="BL10">
        <v>2.3137999999999999E-2</v>
      </c>
      <c r="BM10">
        <v>-7.5290000000000001E-3</v>
      </c>
      <c r="BN10">
        <v>3.8246E-3</v>
      </c>
      <c r="BO10">
        <v>-5.2313999999999999E-2</v>
      </c>
      <c r="BP10">
        <v>1.2749999999999999E-2</v>
      </c>
      <c r="BQ10">
        <v>0</v>
      </c>
      <c r="BR10">
        <v>2.7575E-3</v>
      </c>
      <c r="BS10">
        <v>0</v>
      </c>
      <c r="BT10">
        <v>-1.7760999999999999E-2</v>
      </c>
      <c r="BU10">
        <v>2.2591E-2</v>
      </c>
      <c r="BV10">
        <v>0</v>
      </c>
      <c r="BW10">
        <v>3.2528000000000001E-2</v>
      </c>
      <c r="BX10">
        <v>0</v>
      </c>
      <c r="BY10">
        <v>0</v>
      </c>
      <c r="BZ10">
        <v>3.5817000000000002E-2</v>
      </c>
      <c r="CA10">
        <v>0</v>
      </c>
      <c r="CB10">
        <v>0</v>
      </c>
      <c r="CC10">
        <v>3.1940999999999997E-2</v>
      </c>
      <c r="CD10">
        <v>1.5944E-2</v>
      </c>
      <c r="CE10">
        <v>3.5917999999999999E-2</v>
      </c>
      <c r="CF10">
        <v>0</v>
      </c>
      <c r="CG10">
        <v>0</v>
      </c>
      <c r="CH10">
        <v>-2.3210000000000001E-2</v>
      </c>
      <c r="CI10">
        <v>0</v>
      </c>
      <c r="CJ10">
        <v>-4.9871000000000004E-3</v>
      </c>
      <c r="CK10">
        <v>1.5800999999999999E-2</v>
      </c>
      <c r="CL10">
        <v>1.4955E-2</v>
      </c>
      <c r="CM10">
        <v>2.7664999999999999E-2</v>
      </c>
      <c r="CN10">
        <v>1.8338E-2</v>
      </c>
      <c r="CO10">
        <v>-1.6959E-3</v>
      </c>
      <c r="CP10">
        <v>0</v>
      </c>
      <c r="CQ10">
        <v>0</v>
      </c>
      <c r="CR10">
        <v>8.4653000000000003E-3</v>
      </c>
      <c r="CS10">
        <v>8.2734999999999996E-3</v>
      </c>
      <c r="CT10">
        <v>-1.4959000000000001E-3</v>
      </c>
      <c r="CU10">
        <v>9.0095000000000001E-3</v>
      </c>
      <c r="CV10">
        <v>7.8189000000000002E-3</v>
      </c>
      <c r="CW10">
        <v>-4.3439999999999998E-3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0.10985</v>
      </c>
      <c r="DI10">
        <v>0</v>
      </c>
      <c r="DJ10">
        <v>0</v>
      </c>
      <c r="DK10">
        <v>0</v>
      </c>
      <c r="DL10">
        <v>-4.3772999999999999E-2</v>
      </c>
      <c r="DM10">
        <v>0</v>
      </c>
      <c r="DN10">
        <v>0</v>
      </c>
      <c r="DO10">
        <v>1.295E-2</v>
      </c>
      <c r="DP10">
        <v>7.2509999999999996E-3</v>
      </c>
      <c r="DQ10">
        <v>9.4018999999999995E-3</v>
      </c>
      <c r="DR10">
        <v>0</v>
      </c>
      <c r="DS10">
        <v>-1.1146E-2</v>
      </c>
      <c r="DT10">
        <v>0</v>
      </c>
      <c r="DV10">
        <v>4.4945000000000002E-3</v>
      </c>
      <c r="DW10">
        <v>0</v>
      </c>
      <c r="DX10">
        <v>0</v>
      </c>
      <c r="DY10">
        <v>0</v>
      </c>
      <c r="DZ10">
        <v>0</v>
      </c>
      <c r="EA10">
        <v>1.3958E-2</v>
      </c>
      <c r="EB10">
        <v>0</v>
      </c>
      <c r="EC10">
        <v>4.8128E-4</v>
      </c>
      <c r="ED10">
        <v>1.082E-2</v>
      </c>
      <c r="EE10">
        <v>1.9061000000000002E-2</v>
      </c>
      <c r="EF10">
        <v>1.0012E-2</v>
      </c>
      <c r="EG10">
        <v>0</v>
      </c>
      <c r="EH10">
        <v>4.1919000000000001E-3</v>
      </c>
      <c r="EI10">
        <v>0</v>
      </c>
      <c r="EJ10">
        <v>-4.7419000000000003E-3</v>
      </c>
      <c r="EK10">
        <v>0</v>
      </c>
      <c r="EL10">
        <v>0</v>
      </c>
      <c r="EM10">
        <v>4.163E-3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1.0343E-2</v>
      </c>
      <c r="ET10">
        <v>9.2806E-3</v>
      </c>
      <c r="EU10">
        <v>0</v>
      </c>
      <c r="EV10">
        <v>0</v>
      </c>
      <c r="EW10">
        <v>0</v>
      </c>
      <c r="EX10">
        <v>-1.0352E-2</v>
      </c>
      <c r="EY10">
        <v>-1.5443999999999999E-2</v>
      </c>
      <c r="EZ10">
        <v>-6.7873E-4</v>
      </c>
      <c r="FA10">
        <v>-1.3611000000000001E-3</v>
      </c>
      <c r="FB10">
        <v>7.5093E-3</v>
      </c>
      <c r="FC10">
        <v>0</v>
      </c>
      <c r="FD10">
        <v>0</v>
      </c>
      <c r="FE10">
        <v>6.8260999999999999E-3</v>
      </c>
      <c r="FF10">
        <v>0</v>
      </c>
      <c r="FG10">
        <v>0</v>
      </c>
      <c r="FH10">
        <v>1.8849000000000001E-2</v>
      </c>
      <c r="FI10">
        <v>9.2402999999999999E-3</v>
      </c>
      <c r="FJ10">
        <v>4.3842999999999998E-3</v>
      </c>
      <c r="FK10">
        <v>-1.5424E-2</v>
      </c>
      <c r="FL10">
        <v>-2.3078999999999999E-2</v>
      </c>
      <c r="FM10">
        <v>4.7949999999999998E-3</v>
      </c>
      <c r="FN10">
        <v>-3.1275000000000001E-3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1.2025E-3</v>
      </c>
      <c r="FV10">
        <v>1.9081E-3</v>
      </c>
      <c r="FW10">
        <v>0</v>
      </c>
      <c r="FX10">
        <v>0</v>
      </c>
      <c r="FY10">
        <v>0</v>
      </c>
      <c r="FZ10">
        <v>2.2734E-4</v>
      </c>
      <c r="GA10">
        <v>3.0950999999999999E-3</v>
      </c>
      <c r="GB10">
        <v>0</v>
      </c>
      <c r="GC10">
        <v>3.7094000000000002E-2</v>
      </c>
      <c r="GD10">
        <v>0</v>
      </c>
      <c r="GE10">
        <v>4.0565999999999998E-2</v>
      </c>
      <c r="GF10">
        <v>2.3536000000000001E-2</v>
      </c>
      <c r="GG10">
        <v>9.9238999999999994E-3</v>
      </c>
      <c r="GH10">
        <v>4.0799000000000002E-2</v>
      </c>
      <c r="GI10">
        <v>1.2935E-2</v>
      </c>
      <c r="GJ10">
        <v>0</v>
      </c>
      <c r="GK10">
        <v>0</v>
      </c>
      <c r="GL10">
        <v>-2.7756999999999999E-3</v>
      </c>
      <c r="GM10">
        <v>-5.2075000000000003E-3</v>
      </c>
      <c r="GN10">
        <v>-4.8177999999999997E-3</v>
      </c>
      <c r="GO10">
        <v>8.1134999999999996E-4</v>
      </c>
      <c r="GP10">
        <v>-1.8117999999999999E-3</v>
      </c>
    </row>
    <row r="11" spans="1:198" x14ac:dyDescent="0.25">
      <c r="B11" s="120">
        <v>41274</v>
      </c>
      <c r="C11">
        <v>1.5019E-3</v>
      </c>
      <c r="D11">
        <v>1.0460999999999999E-3</v>
      </c>
      <c r="E11">
        <v>-9.2539000000000007E-3</v>
      </c>
      <c r="F11">
        <v>3.522E-3</v>
      </c>
      <c r="G11">
        <v>1.1553000000000001E-2</v>
      </c>
      <c r="H11">
        <v>7.5152999999999999E-3</v>
      </c>
      <c r="I11">
        <v>-2.9364999999999999E-2</v>
      </c>
      <c r="J11">
        <v>-1.3598000000000001E-2</v>
      </c>
      <c r="K11">
        <v>-1.0612E-2</v>
      </c>
      <c r="L11">
        <v>3.4899000000000002E-3</v>
      </c>
      <c r="M11">
        <v>-3.8335000000000001E-3</v>
      </c>
      <c r="N11">
        <v>-2.2303E-2</v>
      </c>
      <c r="O11">
        <v>1.3441E-3</v>
      </c>
      <c r="P11">
        <v>-2.8268999999999999E-2</v>
      </c>
      <c r="Q11">
        <v>-4.3306000000000004E-3</v>
      </c>
      <c r="S11">
        <v>1.5126000000000001E-2</v>
      </c>
      <c r="T11">
        <v>1.0887000000000001E-2</v>
      </c>
      <c r="U11">
        <v>1.8290000000000001E-2</v>
      </c>
      <c r="V11">
        <v>1.3462000000000001E-3</v>
      </c>
      <c r="W11">
        <v>2.8799999999999999E-2</v>
      </c>
      <c r="X11">
        <v>5.2183000000000004E-3</v>
      </c>
      <c r="Y11">
        <v>3.4258000000000001E-3</v>
      </c>
      <c r="Z11">
        <v>2.2213E-2</v>
      </c>
      <c r="AA11">
        <v>9.7187E-4</v>
      </c>
      <c r="AB11">
        <v>6.3689999999999997E-3</v>
      </c>
      <c r="AC11">
        <v>2.4077000000000001E-2</v>
      </c>
      <c r="AD11">
        <v>2.2217000000000001E-2</v>
      </c>
      <c r="AF11">
        <v>-1.737E-2</v>
      </c>
      <c r="AG11">
        <v>0</v>
      </c>
      <c r="AH11">
        <v>-3.3628999999999998E-3</v>
      </c>
      <c r="AJ11">
        <v>-2.5832999999999998E-2</v>
      </c>
      <c r="AK11">
        <v>1.0624E-3</v>
      </c>
      <c r="AL11">
        <v>0</v>
      </c>
      <c r="AM11">
        <v>-2.6275E-2</v>
      </c>
      <c r="AN11">
        <v>1.8627000000000001E-2</v>
      </c>
      <c r="AO11">
        <v>-2.7515E-3</v>
      </c>
      <c r="AP11">
        <v>0</v>
      </c>
      <c r="AQ11">
        <v>-2.4400999999999999E-2</v>
      </c>
      <c r="AR11">
        <v>6.646E-3</v>
      </c>
      <c r="AS11">
        <v>3.6166000000000002E-3</v>
      </c>
      <c r="AT11">
        <v>1.0900999999999999E-2</v>
      </c>
      <c r="AU11">
        <v>-1.6847000000000001E-2</v>
      </c>
      <c r="AV11">
        <v>0</v>
      </c>
      <c r="AW11">
        <v>-6.3543000000000002E-3</v>
      </c>
      <c r="AX11">
        <v>0</v>
      </c>
      <c r="AY11">
        <v>8.3055000000000004E-3</v>
      </c>
      <c r="AZ11">
        <v>1.3798E-2</v>
      </c>
      <c r="BA11">
        <v>0</v>
      </c>
      <c r="BB11">
        <v>0</v>
      </c>
      <c r="BC11">
        <v>0</v>
      </c>
      <c r="BD11">
        <v>3.2910000000000002E-2</v>
      </c>
      <c r="BE11">
        <v>0</v>
      </c>
      <c r="BF11">
        <v>0</v>
      </c>
      <c r="BG11">
        <v>-1.3377E-2</v>
      </c>
      <c r="BH11">
        <v>0</v>
      </c>
      <c r="BI11">
        <v>9.7158000000000001E-3</v>
      </c>
      <c r="BJ11">
        <v>2.1264999999999999E-2</v>
      </c>
      <c r="BK11">
        <v>0</v>
      </c>
      <c r="BL11">
        <v>2.3888E-2</v>
      </c>
      <c r="BM11">
        <v>-9.7513999999999999E-4</v>
      </c>
      <c r="BN11">
        <v>8.5696000000000001E-3</v>
      </c>
      <c r="BO11">
        <v>1.8978999999999999E-2</v>
      </c>
      <c r="BP11">
        <v>4.2145000000000002E-2</v>
      </c>
      <c r="BQ11">
        <v>0</v>
      </c>
      <c r="BR11">
        <v>6.8385E-3</v>
      </c>
      <c r="BS11">
        <v>0</v>
      </c>
      <c r="BT11">
        <v>5.6547E-2</v>
      </c>
      <c r="BU11">
        <v>3.0569999999999998E-3</v>
      </c>
      <c r="BV11">
        <v>0</v>
      </c>
      <c r="BW11">
        <v>1.2907999999999999E-2</v>
      </c>
      <c r="BX11">
        <v>0</v>
      </c>
      <c r="BY11">
        <v>0</v>
      </c>
      <c r="BZ11">
        <v>8.3692999999999997E-3</v>
      </c>
      <c r="CA11">
        <v>0</v>
      </c>
      <c r="CB11">
        <v>0</v>
      </c>
      <c r="CC11">
        <v>3.211E-2</v>
      </c>
      <c r="CD11">
        <v>1.8314E-2</v>
      </c>
      <c r="CE11">
        <v>3.0349999999999999E-2</v>
      </c>
      <c r="CF11">
        <v>0</v>
      </c>
      <c r="CG11">
        <v>0</v>
      </c>
      <c r="CH11">
        <v>5.7339000000000001E-3</v>
      </c>
      <c r="CI11">
        <v>0</v>
      </c>
      <c r="CJ11">
        <v>3.6600000000000001E-2</v>
      </c>
      <c r="CK11">
        <v>3.1685999999999999E-2</v>
      </c>
      <c r="CL11">
        <v>3.7684000000000002E-2</v>
      </c>
      <c r="CM11">
        <v>4.7039999999999998E-3</v>
      </c>
      <c r="CN11">
        <v>2.725E-2</v>
      </c>
      <c r="CO11">
        <v>2.1651E-2</v>
      </c>
      <c r="CP11">
        <v>0</v>
      </c>
      <c r="CQ11">
        <v>0</v>
      </c>
      <c r="CR11">
        <v>1.9248999999999999E-2</v>
      </c>
      <c r="CS11">
        <v>1.2004000000000001E-2</v>
      </c>
      <c r="CT11">
        <v>-2.6332999999999999E-3</v>
      </c>
      <c r="CU11">
        <v>3.3151E-2</v>
      </c>
      <c r="CV11">
        <v>2.6671E-2</v>
      </c>
      <c r="CW11">
        <v>3.4214000000000001E-2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-2.5525999999999999E-4</v>
      </c>
      <c r="DI11">
        <v>0</v>
      </c>
      <c r="DJ11">
        <v>0</v>
      </c>
      <c r="DK11">
        <v>0</v>
      </c>
      <c r="DL11">
        <v>4.4252E-2</v>
      </c>
      <c r="DM11">
        <v>0</v>
      </c>
      <c r="DN11">
        <v>0</v>
      </c>
      <c r="DO11">
        <v>-9.5490000000000002E-3</v>
      </c>
      <c r="DP11">
        <v>0.11557000000000001</v>
      </c>
      <c r="DQ11">
        <v>0.17224</v>
      </c>
      <c r="DR11">
        <v>0</v>
      </c>
      <c r="DS11">
        <v>-1.6834999999999999E-2</v>
      </c>
      <c r="DT11">
        <v>0</v>
      </c>
      <c r="DV11">
        <v>2.0905E-2</v>
      </c>
      <c r="DW11">
        <v>0</v>
      </c>
      <c r="DX11">
        <v>0</v>
      </c>
      <c r="DY11">
        <v>0</v>
      </c>
      <c r="DZ11">
        <v>0</v>
      </c>
      <c r="EA11">
        <v>1.7606E-2</v>
      </c>
      <c r="EB11">
        <v>0</v>
      </c>
      <c r="EC11" s="106">
        <v>1.4579E-4</v>
      </c>
      <c r="ED11">
        <v>9.1743999999999992E-3</v>
      </c>
      <c r="EE11">
        <v>-5.8122000000000002E-4</v>
      </c>
      <c r="EF11">
        <v>5.0314000000000001E-3</v>
      </c>
      <c r="EG11">
        <v>0</v>
      </c>
      <c r="EH11">
        <v>-8.6853E-3</v>
      </c>
      <c r="EI11">
        <v>0</v>
      </c>
      <c r="EJ11">
        <v>6.1720000000000004E-3</v>
      </c>
      <c r="EK11">
        <v>0</v>
      </c>
      <c r="EL11">
        <v>0</v>
      </c>
      <c r="EM11">
        <v>7.4506000000000003E-2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4.8377000000000003E-2</v>
      </c>
      <c r="ET11">
        <v>4.8432999999999997E-2</v>
      </c>
      <c r="EU11">
        <v>0</v>
      </c>
      <c r="EV11">
        <v>0</v>
      </c>
      <c r="EW11">
        <v>0</v>
      </c>
      <c r="EX11">
        <v>4.1878999999999996E-3</v>
      </c>
      <c r="EY11">
        <v>5.9946000000000001E-3</v>
      </c>
      <c r="EZ11">
        <v>4.3700999999999997E-2</v>
      </c>
      <c r="FA11">
        <v>5.9687999999999998E-3</v>
      </c>
      <c r="FB11">
        <v>2.4111E-2</v>
      </c>
      <c r="FC11">
        <v>0</v>
      </c>
      <c r="FD11">
        <v>0</v>
      </c>
      <c r="FE11">
        <v>2.3432000000000001E-2</v>
      </c>
      <c r="FF11">
        <v>0</v>
      </c>
      <c r="FG11">
        <v>0</v>
      </c>
      <c r="FH11">
        <v>3.5983000000000001E-2</v>
      </c>
      <c r="FI11">
        <v>3.3653000000000002E-2</v>
      </c>
      <c r="FJ11">
        <v>-3.4971000000000002E-2</v>
      </c>
      <c r="FK11">
        <v>2.6799E-2</v>
      </c>
      <c r="FL11">
        <v>4.2319000000000002E-2</v>
      </c>
      <c r="FM11">
        <v>3.0842000000000001E-2</v>
      </c>
      <c r="FN11">
        <v>5.3832999999999999E-2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2.5196E-2</v>
      </c>
      <c r="FV11">
        <v>2.6755999999999999E-2</v>
      </c>
      <c r="FW11">
        <v>0</v>
      </c>
      <c r="FX11">
        <v>0</v>
      </c>
      <c r="FY11">
        <v>0</v>
      </c>
      <c r="FZ11">
        <v>-1.4812E-3</v>
      </c>
      <c r="GA11">
        <v>1.8427999999999999E-3</v>
      </c>
      <c r="GB11">
        <v>0</v>
      </c>
      <c r="GC11">
        <v>3.0713000000000001E-2</v>
      </c>
      <c r="GD11">
        <v>0</v>
      </c>
      <c r="GE11">
        <v>0.10168000000000001</v>
      </c>
      <c r="GF11">
        <v>3.3231999999999998E-2</v>
      </c>
      <c r="GG11">
        <v>7.9804999999999997E-3</v>
      </c>
      <c r="GH11">
        <v>3.1244999999999998E-2</v>
      </c>
      <c r="GI11">
        <v>1.0553999999999999E-2</v>
      </c>
      <c r="GJ11">
        <v>0</v>
      </c>
      <c r="GK11">
        <v>0</v>
      </c>
      <c r="GL11">
        <v>2.0311999999999999E-3</v>
      </c>
      <c r="GM11">
        <v>-6.2413E-3</v>
      </c>
      <c r="GN11">
        <v>2.6656000000000002E-3</v>
      </c>
      <c r="GO11">
        <v>9.7999999999999997E-3</v>
      </c>
      <c r="GP11">
        <v>1.1590000000000001E-3</v>
      </c>
    </row>
    <row r="12" spans="1:198" x14ac:dyDescent="0.25">
      <c r="B12" s="120">
        <v>41305</v>
      </c>
      <c r="C12">
        <v>5.6165E-3</v>
      </c>
      <c r="D12">
        <v>2.1865999999999999E-3</v>
      </c>
      <c r="E12" s="106">
        <v>-1.3599E-5</v>
      </c>
      <c r="F12">
        <v>5.9186999999999998E-3</v>
      </c>
      <c r="G12">
        <v>-1.0574E-3</v>
      </c>
      <c r="H12">
        <v>1.8572000000000002E-2</v>
      </c>
      <c r="I12">
        <v>1.4808E-2</v>
      </c>
      <c r="J12">
        <v>-1.2172999999999999E-3</v>
      </c>
      <c r="K12">
        <v>-4.5269999999999998E-3</v>
      </c>
      <c r="L12">
        <v>-6.9718000000000002E-3</v>
      </c>
      <c r="M12">
        <v>1.2858E-2</v>
      </c>
      <c r="N12">
        <v>-2.3148000000000001E-3</v>
      </c>
      <c r="O12">
        <v>1.3008E-2</v>
      </c>
      <c r="P12">
        <v>-3.3709000000000003E-2</v>
      </c>
      <c r="Q12">
        <v>9.5346000000000007E-3</v>
      </c>
      <c r="S12">
        <v>3.0556E-2</v>
      </c>
      <c r="T12">
        <v>-1.5521E-2</v>
      </c>
      <c r="U12">
        <v>-2.2051000000000001E-2</v>
      </c>
      <c r="V12">
        <v>9.0962000000000005E-3</v>
      </c>
      <c r="W12">
        <v>-1.9306E-2</v>
      </c>
      <c r="X12">
        <v>2.8809000000000001E-2</v>
      </c>
      <c r="Y12">
        <v>2.5051E-2</v>
      </c>
      <c r="Z12">
        <v>1.7430999999999999E-2</v>
      </c>
      <c r="AA12">
        <v>3.728E-3</v>
      </c>
      <c r="AB12">
        <v>-1.9044999999999999E-2</v>
      </c>
      <c r="AC12">
        <v>9.4888999999999998E-3</v>
      </c>
      <c r="AD12">
        <v>3.6631999999999998E-2</v>
      </c>
      <c r="AF12">
        <v>7.9039000000000002E-3</v>
      </c>
      <c r="AG12">
        <v>0</v>
      </c>
      <c r="AH12">
        <v>-7.5484000000000002E-3</v>
      </c>
      <c r="AJ12">
        <v>2.5647999999999999E-3</v>
      </c>
      <c r="AK12">
        <v>-1.3823999999999999E-2</v>
      </c>
      <c r="AL12">
        <v>0</v>
      </c>
      <c r="AM12">
        <v>-1.6851999999999999E-2</v>
      </c>
      <c r="AN12">
        <v>3.0439000000000001E-2</v>
      </c>
      <c r="AO12">
        <v>-8.2736000000000007E-3</v>
      </c>
      <c r="AP12">
        <v>3.0865E-2</v>
      </c>
      <c r="AQ12">
        <v>1.6473999999999999E-2</v>
      </c>
      <c r="AR12">
        <v>-1.7680999999999999E-2</v>
      </c>
      <c r="AS12">
        <v>-1.0307999999999999E-2</v>
      </c>
      <c r="AT12">
        <v>1.1176999999999999E-2</v>
      </c>
      <c r="AU12">
        <v>1.3684999999999999E-2</v>
      </c>
      <c r="AV12">
        <v>0</v>
      </c>
      <c r="AW12">
        <v>1.4272999999999999E-2</v>
      </c>
      <c r="AX12">
        <v>0</v>
      </c>
      <c r="AY12">
        <v>1.4025000000000001E-3</v>
      </c>
      <c r="AZ12">
        <v>-1.3837000000000001E-3</v>
      </c>
      <c r="BA12">
        <v>0</v>
      </c>
      <c r="BB12">
        <v>-2.9853999999999999E-2</v>
      </c>
      <c r="BC12">
        <v>0</v>
      </c>
      <c r="BD12">
        <v>8.6779999999999999E-3</v>
      </c>
      <c r="BE12">
        <v>0</v>
      </c>
      <c r="BF12">
        <v>0</v>
      </c>
      <c r="BG12">
        <v>3.8133E-2</v>
      </c>
      <c r="BH12">
        <v>0</v>
      </c>
      <c r="BI12">
        <v>1.5722E-2</v>
      </c>
      <c r="BJ12">
        <v>6.2533000000000005E-2</v>
      </c>
      <c r="BK12">
        <v>0</v>
      </c>
      <c r="BL12">
        <v>9.4249999999999994E-3</v>
      </c>
      <c r="BM12">
        <v>-2.4475E-3</v>
      </c>
      <c r="BN12">
        <v>1.5800999999999999E-2</v>
      </c>
      <c r="BO12">
        <v>3.2448999999999999E-2</v>
      </c>
      <c r="BP12">
        <v>1.5632E-2</v>
      </c>
      <c r="BQ12">
        <v>0</v>
      </c>
      <c r="BR12">
        <v>2.5796E-3</v>
      </c>
      <c r="BS12">
        <v>0</v>
      </c>
      <c r="BT12">
        <v>5.5968999999999998E-2</v>
      </c>
      <c r="BU12">
        <v>3.2523000000000003E-2</v>
      </c>
      <c r="BV12">
        <v>0</v>
      </c>
      <c r="BW12">
        <v>2.4305E-2</v>
      </c>
      <c r="BX12">
        <v>3.4167000000000003E-2</v>
      </c>
      <c r="BY12">
        <v>0</v>
      </c>
      <c r="BZ12">
        <v>4.7444E-2</v>
      </c>
      <c r="CA12">
        <v>0</v>
      </c>
      <c r="CB12">
        <v>0</v>
      </c>
      <c r="CC12">
        <v>1.6258000000000002E-2</v>
      </c>
      <c r="CD12">
        <v>-7.3777000000000001E-3</v>
      </c>
      <c r="CE12">
        <v>3.4536999999999998E-2</v>
      </c>
      <c r="CF12">
        <v>0</v>
      </c>
      <c r="CG12">
        <v>0</v>
      </c>
      <c r="CH12">
        <v>1.4472E-2</v>
      </c>
      <c r="CI12">
        <v>0</v>
      </c>
      <c r="CJ12">
        <v>3.7692999999999997E-2</v>
      </c>
      <c r="CK12">
        <v>3.8598E-2</v>
      </c>
      <c r="CL12">
        <v>2.5558000000000001E-2</v>
      </c>
      <c r="CM12">
        <v>5.6183999999999998E-2</v>
      </c>
      <c r="CN12">
        <v>2.8996000000000001E-2</v>
      </c>
      <c r="CO12">
        <v>4.2209999999999998E-2</v>
      </c>
      <c r="CP12">
        <v>0</v>
      </c>
      <c r="CQ12">
        <v>0</v>
      </c>
      <c r="CR12">
        <v>8.2675000000000005E-3</v>
      </c>
      <c r="CS12">
        <v>-4.6372999999999996E-3</v>
      </c>
      <c r="CT12">
        <v>-6.5158999999999996E-4</v>
      </c>
      <c r="CU12">
        <v>1.4267999999999999E-2</v>
      </c>
      <c r="CV12">
        <v>5.2088000000000004E-3</v>
      </c>
      <c r="CW12">
        <v>3.8616999999999999E-2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7.4899999999999994E-2</v>
      </c>
      <c r="DI12">
        <v>0</v>
      </c>
      <c r="DJ12">
        <v>0</v>
      </c>
      <c r="DK12">
        <v>0</v>
      </c>
      <c r="DL12">
        <v>1.7992000000000001E-2</v>
      </c>
      <c r="DM12">
        <v>0</v>
      </c>
      <c r="DN12">
        <v>0</v>
      </c>
      <c r="DO12">
        <v>1.5318E-2</v>
      </c>
      <c r="DP12">
        <v>-2.1395999999999998E-2</v>
      </c>
      <c r="DQ12">
        <v>-3.6112999999999999E-2</v>
      </c>
      <c r="DR12">
        <v>0</v>
      </c>
      <c r="DS12">
        <v>4.9503999999999999E-2</v>
      </c>
      <c r="DT12">
        <v>0</v>
      </c>
      <c r="DV12">
        <v>-4.7624E-2</v>
      </c>
      <c r="DW12">
        <v>0</v>
      </c>
      <c r="DX12">
        <v>0</v>
      </c>
      <c r="DY12">
        <v>0</v>
      </c>
      <c r="DZ12">
        <v>0</v>
      </c>
      <c r="EA12">
        <v>4.7175000000000003E-3</v>
      </c>
      <c r="EB12">
        <v>0</v>
      </c>
      <c r="EC12">
        <v>-1.6413000000000001E-2</v>
      </c>
      <c r="ED12">
        <v>3.0508E-2</v>
      </c>
      <c r="EE12">
        <v>2.0868000000000001E-2</v>
      </c>
      <c r="EF12">
        <v>1.4949E-2</v>
      </c>
      <c r="EG12">
        <v>0</v>
      </c>
      <c r="EH12">
        <v>2.9572000000000001E-2</v>
      </c>
      <c r="EI12">
        <v>0</v>
      </c>
      <c r="EJ12">
        <v>6.2528999999999996E-3</v>
      </c>
      <c r="EK12">
        <v>0</v>
      </c>
      <c r="EL12">
        <v>0</v>
      </c>
      <c r="EM12">
        <v>1.3794E-3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3.8084E-2</v>
      </c>
      <c r="ET12">
        <v>3.8169000000000002E-2</v>
      </c>
      <c r="EU12">
        <v>0</v>
      </c>
      <c r="EV12">
        <v>0</v>
      </c>
      <c r="EW12">
        <v>0</v>
      </c>
      <c r="EX12">
        <v>7.9199000000000001E-4</v>
      </c>
      <c r="EY12">
        <v>1.635E-3</v>
      </c>
      <c r="EZ12">
        <v>3.6125999999999998E-2</v>
      </c>
      <c r="FA12">
        <v>6.3480999999999997E-3</v>
      </c>
      <c r="FB12">
        <v>1.3608E-2</v>
      </c>
      <c r="FC12">
        <v>0</v>
      </c>
      <c r="FD12">
        <v>0</v>
      </c>
      <c r="FE12">
        <v>1.2997E-2</v>
      </c>
      <c r="FF12">
        <v>0</v>
      </c>
      <c r="FG12">
        <v>0</v>
      </c>
      <c r="FH12">
        <v>1.3756000000000001E-2</v>
      </c>
      <c r="FI12">
        <v>1.4343E-2</v>
      </c>
      <c r="FJ12">
        <v>3.7093999999999999E-3</v>
      </c>
      <c r="FK12">
        <v>1.4486E-3</v>
      </c>
      <c r="FL12">
        <v>2.4079000000000001E-3</v>
      </c>
      <c r="FM12">
        <v>-1.1919000000000001E-2</v>
      </c>
      <c r="FN12">
        <v>1.2357999999999999E-2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3.4742000000000002E-2</v>
      </c>
      <c r="FV12">
        <v>3.5536999999999999E-2</v>
      </c>
      <c r="FW12">
        <v>0</v>
      </c>
      <c r="FX12">
        <v>0</v>
      </c>
      <c r="FY12">
        <v>0</v>
      </c>
      <c r="FZ12">
        <v>-7.0714000000000003E-3</v>
      </c>
      <c r="GA12">
        <v>-4.5966999999999996E-3</v>
      </c>
      <c r="GB12">
        <v>0</v>
      </c>
      <c r="GC12">
        <v>-1.6403000000000001E-2</v>
      </c>
      <c r="GD12">
        <v>0</v>
      </c>
      <c r="GE12">
        <v>0.10162</v>
      </c>
      <c r="GF12">
        <v>4.0026999999999997E-3</v>
      </c>
      <c r="GG12">
        <v>9.0866999999999999E-4</v>
      </c>
      <c r="GH12">
        <v>1.7287E-2</v>
      </c>
      <c r="GI12">
        <v>-1.1494000000000001E-3</v>
      </c>
      <c r="GJ12">
        <v>0</v>
      </c>
      <c r="GK12">
        <v>0</v>
      </c>
      <c r="GL12">
        <v>2.9567E-3</v>
      </c>
      <c r="GM12">
        <v>1.7596000000000001E-3</v>
      </c>
      <c r="GN12">
        <v>1.1016E-2</v>
      </c>
      <c r="GO12">
        <v>-2.7967000000000001E-3</v>
      </c>
      <c r="GP12">
        <v>1.5774999999999999E-3</v>
      </c>
    </row>
    <row r="13" spans="1:198" x14ac:dyDescent="0.25">
      <c r="B13" s="120">
        <v>41333</v>
      </c>
      <c r="C13">
        <v>3.2171999999999999E-3</v>
      </c>
      <c r="D13">
        <v>2.1234000000000001E-3</v>
      </c>
      <c r="E13">
        <v>8.3542000000000009E-3</v>
      </c>
      <c r="F13">
        <v>-2.0114E-3</v>
      </c>
      <c r="G13">
        <v>8.7191999999999999E-3</v>
      </c>
      <c r="H13">
        <v>-1.2772E-2</v>
      </c>
      <c r="I13">
        <v>1.521E-2</v>
      </c>
      <c r="J13">
        <v>-9.1871999999999995E-3</v>
      </c>
      <c r="K13">
        <v>5.6306000000000004E-3</v>
      </c>
      <c r="L13">
        <v>4.5086000000000001E-2</v>
      </c>
      <c r="M13">
        <v>7.4824000000000002E-3</v>
      </c>
      <c r="N13">
        <v>-2.9218E-3</v>
      </c>
      <c r="O13">
        <v>8.0008000000000006E-3</v>
      </c>
      <c r="P13">
        <v>2.5444000000000001E-2</v>
      </c>
      <c r="Q13">
        <v>7.5334E-3</v>
      </c>
      <c r="S13">
        <v>-4.9611999999999998E-3</v>
      </c>
      <c r="T13">
        <v>1.8540000000000001E-2</v>
      </c>
      <c r="U13">
        <v>9.6939000000000001E-3</v>
      </c>
      <c r="V13">
        <v>1.2283000000000001E-2</v>
      </c>
      <c r="W13">
        <v>2.4948999999999999E-2</v>
      </c>
      <c r="X13" s="106">
        <v>1.3647999999999999E-4</v>
      </c>
      <c r="Y13">
        <v>4.5826E-3</v>
      </c>
      <c r="Z13">
        <v>1.5132E-2</v>
      </c>
      <c r="AA13">
        <v>-1.3448E-2</v>
      </c>
      <c r="AB13">
        <v>-5.5821999999999997E-2</v>
      </c>
      <c r="AC13">
        <v>-2.342E-2</v>
      </c>
      <c r="AD13">
        <v>-9.4833999999999995E-3</v>
      </c>
      <c r="AF13">
        <v>-1.4715000000000001E-2</v>
      </c>
      <c r="AG13">
        <v>0</v>
      </c>
      <c r="AH13">
        <v>6.7378000000000004E-3</v>
      </c>
      <c r="AJ13">
        <v>-1.0158E-2</v>
      </c>
      <c r="AK13">
        <v>1.2126E-2</v>
      </c>
      <c r="AL13">
        <v>0</v>
      </c>
      <c r="AM13">
        <v>-8.1012E-4</v>
      </c>
      <c r="AN13">
        <v>9.8224000000000002E-3</v>
      </c>
      <c r="AO13">
        <v>4.0119999999999999E-3</v>
      </c>
      <c r="AP13">
        <v>6.0957999999999997E-4</v>
      </c>
      <c r="AQ13">
        <v>1.3202999999999999E-2</v>
      </c>
      <c r="AR13">
        <v>-2.5539999999999998E-3</v>
      </c>
      <c r="AS13">
        <v>1.7824E-2</v>
      </c>
      <c r="AT13">
        <v>4.5034999999999997E-3</v>
      </c>
      <c r="AU13">
        <v>7.4120000000000005E-2</v>
      </c>
      <c r="AV13">
        <v>0</v>
      </c>
      <c r="AW13">
        <v>1.1716000000000001E-2</v>
      </c>
      <c r="AX13">
        <v>0</v>
      </c>
      <c r="AY13">
        <v>4.7518999999999999E-3</v>
      </c>
      <c r="AZ13">
        <v>1.4969E-2</v>
      </c>
      <c r="BA13">
        <v>0</v>
      </c>
      <c r="BB13">
        <v>3.107E-2</v>
      </c>
      <c r="BC13">
        <v>0</v>
      </c>
      <c r="BD13">
        <v>-4.1043E-3</v>
      </c>
      <c r="BE13">
        <v>0</v>
      </c>
      <c r="BF13">
        <v>0</v>
      </c>
      <c r="BG13">
        <v>1.5968E-2</v>
      </c>
      <c r="BH13">
        <v>0</v>
      </c>
      <c r="BI13">
        <v>6.9416E-3</v>
      </c>
      <c r="BJ13">
        <v>-1.4352999999999999E-2</v>
      </c>
      <c r="BK13">
        <v>0</v>
      </c>
      <c r="BL13">
        <v>-6.3936000000000002E-3</v>
      </c>
      <c r="BM13">
        <v>1.9902000000000001E-3</v>
      </c>
      <c r="BN13">
        <v>6.8769E-3</v>
      </c>
      <c r="BO13">
        <v>-1.8506000000000002E-2</v>
      </c>
      <c r="BP13">
        <v>2.1994E-2</v>
      </c>
      <c r="BQ13">
        <v>0</v>
      </c>
      <c r="BR13">
        <v>1.7288000000000001E-2</v>
      </c>
      <c r="BS13">
        <v>0</v>
      </c>
      <c r="BT13">
        <v>-3.6824999999999997E-2</v>
      </c>
      <c r="BU13">
        <v>-4.7428000000000001E-3</v>
      </c>
      <c r="BV13">
        <v>0</v>
      </c>
      <c r="BW13">
        <v>-6.9265000000000004E-3</v>
      </c>
      <c r="BX13">
        <v>-1.7527000000000001E-2</v>
      </c>
      <c r="BY13">
        <v>0</v>
      </c>
      <c r="BZ13">
        <v>3.3158999999999999E-4</v>
      </c>
      <c r="CA13">
        <v>0</v>
      </c>
      <c r="CB13">
        <v>0</v>
      </c>
      <c r="CC13">
        <v>2.3286999999999999E-2</v>
      </c>
      <c r="CD13">
        <v>3.1576999999999998E-3</v>
      </c>
      <c r="CE13">
        <v>1.3917000000000001E-2</v>
      </c>
      <c r="CF13">
        <v>0</v>
      </c>
      <c r="CG13">
        <v>0</v>
      </c>
      <c r="CH13">
        <v>-1.4226000000000001E-2</v>
      </c>
      <c r="CI13">
        <v>0</v>
      </c>
      <c r="CJ13">
        <v>-5.1554999999999997E-2</v>
      </c>
      <c r="CK13">
        <v>-4.5303000000000003E-2</v>
      </c>
      <c r="CL13">
        <v>-2.2905999999999999E-2</v>
      </c>
      <c r="CM13">
        <v>1.6233000000000001E-2</v>
      </c>
      <c r="CN13">
        <v>-7.2836999999999997E-3</v>
      </c>
      <c r="CO13">
        <v>-4.6636999999999998E-2</v>
      </c>
      <c r="CP13">
        <v>0</v>
      </c>
      <c r="CQ13">
        <v>0</v>
      </c>
      <c r="CR13">
        <v>-1.9803000000000001E-2</v>
      </c>
      <c r="CS13">
        <v>-2.0625999999999999E-2</v>
      </c>
      <c r="CT13">
        <v>2.4705999999999999E-2</v>
      </c>
      <c r="CU13">
        <v>-3.0165000000000001E-2</v>
      </c>
      <c r="CV13">
        <v>-2.487E-2</v>
      </c>
      <c r="CW13">
        <v>-5.1181999999999998E-2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9.7382999999999997E-2</v>
      </c>
      <c r="DI13">
        <v>0</v>
      </c>
      <c r="DJ13">
        <v>0</v>
      </c>
      <c r="DK13">
        <v>0</v>
      </c>
      <c r="DL13">
        <v>1.1046E-2</v>
      </c>
      <c r="DM13">
        <v>0</v>
      </c>
      <c r="DN13">
        <v>0</v>
      </c>
      <c r="DO13">
        <v>8.0430999999999992E-3</v>
      </c>
      <c r="DP13">
        <v>-3.0373000000000001E-2</v>
      </c>
      <c r="DQ13">
        <v>-5.3548999999999999E-2</v>
      </c>
      <c r="DR13">
        <v>0</v>
      </c>
      <c r="DS13">
        <v>-4.9966999999999998E-3</v>
      </c>
      <c r="DT13">
        <v>0</v>
      </c>
      <c r="DV13">
        <v>2.7390000000000001E-2</v>
      </c>
      <c r="DW13">
        <v>0</v>
      </c>
      <c r="DX13">
        <v>0</v>
      </c>
      <c r="DY13">
        <v>0</v>
      </c>
      <c r="DZ13">
        <v>0</v>
      </c>
      <c r="EA13">
        <v>3.1321000000000001E-3</v>
      </c>
      <c r="EB13">
        <v>0</v>
      </c>
      <c r="EC13">
        <v>4.9779999999999998E-3</v>
      </c>
      <c r="ED13">
        <v>-2.0157999999999999E-3</v>
      </c>
      <c r="EE13">
        <v>6.4010999999999998E-3</v>
      </c>
      <c r="EF13">
        <v>8.9495000000000009E-3</v>
      </c>
      <c r="EG13">
        <v>0</v>
      </c>
      <c r="EH13">
        <v>2.313E-3</v>
      </c>
      <c r="EI13">
        <v>6.9100999999999997E-3</v>
      </c>
      <c r="EJ13">
        <v>-2.9811E-3</v>
      </c>
      <c r="EK13">
        <v>0</v>
      </c>
      <c r="EL13">
        <v>0</v>
      </c>
      <c r="EM13">
        <v>2.1485000000000001E-2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-2.6030999999999999E-2</v>
      </c>
      <c r="ET13">
        <v>-2.6110999999999999E-2</v>
      </c>
      <c r="EU13">
        <v>0</v>
      </c>
      <c r="EV13">
        <v>0</v>
      </c>
      <c r="EW13">
        <v>0</v>
      </c>
      <c r="EX13">
        <v>-2.2280999999999999E-2</v>
      </c>
      <c r="EY13">
        <v>-3.3798000000000002E-2</v>
      </c>
      <c r="EZ13">
        <v>-2.0114E-2</v>
      </c>
      <c r="FA13">
        <v>5.3749000000000002E-3</v>
      </c>
      <c r="FB13">
        <v>-2.7199999999999998E-2</v>
      </c>
      <c r="FC13">
        <v>0</v>
      </c>
      <c r="FD13">
        <v>0</v>
      </c>
      <c r="FE13">
        <v>-2.7774E-2</v>
      </c>
      <c r="FF13">
        <v>0</v>
      </c>
      <c r="FG13">
        <v>0</v>
      </c>
      <c r="FH13">
        <v>-3.5482999999999999E-3</v>
      </c>
      <c r="FI13">
        <v>-3.0456E-2</v>
      </c>
      <c r="FJ13">
        <v>-3.3613999999999998E-2</v>
      </c>
      <c r="FK13">
        <v>1.2553E-3</v>
      </c>
      <c r="FL13">
        <v>2.0238000000000001E-3</v>
      </c>
      <c r="FM13">
        <v>5.5056000000000003E-3</v>
      </c>
      <c r="FN13">
        <v>-5.9427999999999998E-3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8.0949999999999998E-3</v>
      </c>
      <c r="FV13">
        <v>8.4320000000000003E-3</v>
      </c>
      <c r="FW13">
        <v>0</v>
      </c>
      <c r="FX13">
        <v>0</v>
      </c>
      <c r="FY13">
        <v>0</v>
      </c>
      <c r="FZ13">
        <v>3.8590999999999999E-3</v>
      </c>
      <c r="GA13">
        <v>4.4612000000000002E-3</v>
      </c>
      <c r="GB13">
        <v>1.4324999999999999E-2</v>
      </c>
      <c r="GC13">
        <v>-1.4003E-2</v>
      </c>
      <c r="GD13">
        <v>0</v>
      </c>
      <c r="GE13">
        <v>-5.6148000000000003E-2</v>
      </c>
      <c r="GF13">
        <v>-2.2273000000000002E-3</v>
      </c>
      <c r="GG13">
        <v>-2.2254000000000002E-3</v>
      </c>
      <c r="GH13">
        <v>-1.5783999999999999E-2</v>
      </c>
      <c r="GI13">
        <v>-1.8946000000000001E-2</v>
      </c>
      <c r="GJ13">
        <v>0</v>
      </c>
      <c r="GK13">
        <v>0</v>
      </c>
      <c r="GL13">
        <v>4.1199000000000001E-3</v>
      </c>
      <c r="GM13">
        <v>1.0486000000000001E-2</v>
      </c>
      <c r="GN13">
        <v>8.7998999999999994E-3</v>
      </c>
      <c r="GO13">
        <v>-8.6747999999999999E-3</v>
      </c>
      <c r="GP13">
        <v>-2.8111E-3</v>
      </c>
    </row>
    <row r="14" spans="1:198" x14ac:dyDescent="0.25">
      <c r="B14" s="120">
        <v>41364</v>
      </c>
      <c r="C14">
        <v>6.7847000000000003E-3</v>
      </c>
      <c r="D14">
        <v>3.2092000000000002E-3</v>
      </c>
      <c r="E14">
        <v>2.3760999999999999E-3</v>
      </c>
      <c r="F14">
        <v>4.1837000000000003E-3</v>
      </c>
      <c r="G14">
        <v>2.0826999999999998E-3</v>
      </c>
      <c r="H14">
        <v>1.6361000000000001E-2</v>
      </c>
      <c r="I14">
        <v>2.5606000000000001E-3</v>
      </c>
      <c r="J14">
        <v>8.1119E-3</v>
      </c>
      <c r="K14">
        <v>1.9112E-4</v>
      </c>
      <c r="L14">
        <v>1.3528999999999999E-2</v>
      </c>
      <c r="M14">
        <v>-4.0923000000000001E-3</v>
      </c>
      <c r="N14">
        <v>-1.0545000000000001E-2</v>
      </c>
      <c r="O14">
        <v>3.0492999999999999E-2</v>
      </c>
      <c r="P14">
        <v>-1.2422000000000001E-2</v>
      </c>
      <c r="Q14">
        <v>-2.3248000000000001E-2</v>
      </c>
      <c r="S14">
        <v>-1.3624000000000001E-2</v>
      </c>
      <c r="T14">
        <v>1.933E-2</v>
      </c>
      <c r="U14">
        <v>7.5330999999999998E-4</v>
      </c>
      <c r="V14">
        <v>-7.7121000000000004E-3</v>
      </c>
      <c r="W14">
        <v>2.4461E-2</v>
      </c>
      <c r="X14">
        <v>1.5143E-2</v>
      </c>
      <c r="Y14">
        <v>1.9101E-2</v>
      </c>
      <c r="Z14">
        <v>1.1834000000000001E-2</v>
      </c>
      <c r="AA14">
        <v>1.0794999999999999E-4</v>
      </c>
      <c r="AB14">
        <v>-1.1219E-2</v>
      </c>
      <c r="AC14">
        <v>4.7102999999999997E-3</v>
      </c>
      <c r="AD14">
        <v>3.4046E-2</v>
      </c>
      <c r="AE14">
        <v>-7.7025000000000001E-3</v>
      </c>
      <c r="AF14">
        <v>1.5626999999999999E-2</v>
      </c>
      <c r="AG14">
        <v>0</v>
      </c>
      <c r="AH14">
        <v>1.4716E-2</v>
      </c>
      <c r="AJ14">
        <v>2.0436999999999999E-3</v>
      </c>
      <c r="AK14">
        <v>8.2839000000000003E-3</v>
      </c>
      <c r="AL14">
        <v>0</v>
      </c>
      <c r="AM14">
        <v>2.4045E-3</v>
      </c>
      <c r="AN14">
        <v>1.2369E-2</v>
      </c>
      <c r="AO14">
        <v>-1.3962E-2</v>
      </c>
      <c r="AP14">
        <v>2.6072000000000001E-2</v>
      </c>
      <c r="AQ14">
        <v>-1.3910000000000001E-3</v>
      </c>
      <c r="AR14">
        <v>8.1741000000000001E-3</v>
      </c>
      <c r="AS14">
        <v>3.1009999999999999E-2</v>
      </c>
      <c r="AT14">
        <v>-2.0813000000000002E-2</v>
      </c>
      <c r="AU14">
        <v>-1.5221999999999999E-2</v>
      </c>
      <c r="AV14">
        <v>0</v>
      </c>
      <c r="AW14">
        <v>9.2744000000000004E-3</v>
      </c>
      <c r="AX14">
        <v>0</v>
      </c>
      <c r="AY14">
        <v>1.0083E-2</v>
      </c>
      <c r="AZ14">
        <v>2.8871000000000001E-2</v>
      </c>
      <c r="BA14">
        <v>0</v>
      </c>
      <c r="BB14">
        <v>6.9664000000000004E-2</v>
      </c>
      <c r="BC14">
        <v>0</v>
      </c>
      <c r="BD14">
        <v>1.1707E-2</v>
      </c>
      <c r="BE14">
        <v>0</v>
      </c>
      <c r="BF14">
        <v>0</v>
      </c>
      <c r="BG14">
        <v>3.2940000000000001E-3</v>
      </c>
      <c r="BH14">
        <v>0</v>
      </c>
      <c r="BI14">
        <v>7.4624000000000001E-3</v>
      </c>
      <c r="BJ14">
        <v>2.844E-2</v>
      </c>
      <c r="BK14">
        <v>-9.7458000000000006E-3</v>
      </c>
      <c r="BL14">
        <v>-1.7913999999999999E-2</v>
      </c>
      <c r="BM14">
        <v>-3.3963000000000001E-3</v>
      </c>
      <c r="BN14">
        <v>9.0478999999999993E-3</v>
      </c>
      <c r="BO14">
        <v>1.3197E-2</v>
      </c>
      <c r="BP14">
        <v>1.8428E-2</v>
      </c>
      <c r="BQ14">
        <v>0</v>
      </c>
      <c r="BR14">
        <v>1.0148000000000001E-2</v>
      </c>
      <c r="BS14">
        <v>0</v>
      </c>
      <c r="BT14">
        <v>4.4297999999999997E-2</v>
      </c>
      <c r="BU14">
        <v>2.1314E-2</v>
      </c>
      <c r="BV14">
        <v>0</v>
      </c>
      <c r="BW14">
        <v>2.2766000000000002E-2</v>
      </c>
      <c r="BX14">
        <v>-8.8181000000000006E-3</v>
      </c>
      <c r="BY14">
        <v>0</v>
      </c>
      <c r="BZ14">
        <v>2.3009000000000002E-2</v>
      </c>
      <c r="CA14">
        <v>0</v>
      </c>
      <c r="CB14">
        <v>0</v>
      </c>
      <c r="CC14">
        <v>9.9418000000000006E-3</v>
      </c>
      <c r="CD14">
        <v>-2.0153999999999998E-2</v>
      </c>
      <c r="CE14">
        <v>1.1431E-2</v>
      </c>
      <c r="CF14">
        <v>0</v>
      </c>
      <c r="CG14">
        <v>0</v>
      </c>
      <c r="CH14">
        <v>2.9326999999999999E-3</v>
      </c>
      <c r="CI14">
        <v>0</v>
      </c>
      <c r="CJ14">
        <v>5.2126999999999998E-3</v>
      </c>
      <c r="CK14">
        <v>4.3451999999999996E-3</v>
      </c>
      <c r="CL14">
        <v>2.7726000000000001E-2</v>
      </c>
      <c r="CM14">
        <v>3.8513000000000002E-3</v>
      </c>
      <c r="CN14">
        <v>1.4591E-2</v>
      </c>
      <c r="CO14">
        <v>9.1231000000000003E-3</v>
      </c>
      <c r="CP14">
        <v>0</v>
      </c>
      <c r="CQ14">
        <v>0</v>
      </c>
      <c r="CR14">
        <v>1.3009E-2</v>
      </c>
      <c r="CS14">
        <v>8.0289999999999997E-3</v>
      </c>
      <c r="CT14">
        <v>2.4452999999999999E-2</v>
      </c>
      <c r="CU14">
        <v>1.3232000000000001E-2</v>
      </c>
      <c r="CV14">
        <v>1.5772000000000001E-2</v>
      </c>
      <c r="CW14">
        <v>4.7597000000000004E-3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1.1268E-2</v>
      </c>
      <c r="DI14">
        <v>0</v>
      </c>
      <c r="DJ14">
        <v>0</v>
      </c>
      <c r="DK14">
        <v>0</v>
      </c>
      <c r="DL14">
        <v>2.8185999999999999E-2</v>
      </c>
      <c r="DM14">
        <v>0</v>
      </c>
      <c r="DN14">
        <v>0</v>
      </c>
      <c r="DO14">
        <v>1.7246000000000001E-2</v>
      </c>
      <c r="DP14">
        <v>-1.2043E-2</v>
      </c>
      <c r="DQ14">
        <v>-1.4853E-2</v>
      </c>
      <c r="DR14">
        <v>0</v>
      </c>
      <c r="DS14">
        <v>3.4488999999999999E-2</v>
      </c>
      <c r="DT14">
        <v>0</v>
      </c>
      <c r="DV14">
        <v>1.0626999999999999E-2</v>
      </c>
      <c r="DW14">
        <v>0</v>
      </c>
      <c r="DX14">
        <v>0</v>
      </c>
      <c r="DY14">
        <v>0</v>
      </c>
      <c r="DZ14">
        <v>0</v>
      </c>
      <c r="EA14">
        <v>-1.2181000000000001E-2</v>
      </c>
      <c r="EB14">
        <v>0</v>
      </c>
      <c r="EC14">
        <v>4.2214000000000002E-3</v>
      </c>
      <c r="ED14">
        <v>2.1078E-2</v>
      </c>
      <c r="EE14">
        <v>4.9272999999999997E-2</v>
      </c>
      <c r="EF14">
        <v>8.7606000000000003E-3</v>
      </c>
      <c r="EG14">
        <v>0</v>
      </c>
      <c r="EH14">
        <v>6.3558E-3</v>
      </c>
      <c r="EI14">
        <v>-5.6597000000000001E-3</v>
      </c>
      <c r="EJ14">
        <v>3.6589000000000001E-3</v>
      </c>
      <c r="EK14">
        <v>0</v>
      </c>
      <c r="EL14">
        <v>0</v>
      </c>
      <c r="EM14">
        <v>-1.2893E-2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2.8763999999999999E-3</v>
      </c>
      <c r="ET14">
        <v>1.9566000000000002E-3</v>
      </c>
      <c r="EU14">
        <v>0</v>
      </c>
      <c r="EV14">
        <v>0</v>
      </c>
      <c r="EW14">
        <v>0</v>
      </c>
      <c r="EX14">
        <v>-4.0901000000000002E-3</v>
      </c>
      <c r="EY14">
        <v>-6.3258000000000003E-3</v>
      </c>
      <c r="EZ14">
        <v>-1.2633E-3</v>
      </c>
      <c r="FA14">
        <v>1.431E-2</v>
      </c>
      <c r="FB14">
        <v>7.6169000000000002E-3</v>
      </c>
      <c r="FC14">
        <v>0</v>
      </c>
      <c r="FD14">
        <v>0</v>
      </c>
      <c r="FE14">
        <v>7.0365000000000002E-3</v>
      </c>
      <c r="FF14">
        <v>0</v>
      </c>
      <c r="FG14">
        <v>0</v>
      </c>
      <c r="FH14">
        <v>-1.4053E-2</v>
      </c>
      <c r="FI14">
        <v>1.3100000000000001E-2</v>
      </c>
      <c r="FJ14">
        <v>-1.6657999999999999E-2</v>
      </c>
      <c r="FK14">
        <v>1.32E-2</v>
      </c>
      <c r="FL14">
        <v>1.9158000000000001E-2</v>
      </c>
      <c r="FM14">
        <v>-3.6007000000000001E-3</v>
      </c>
      <c r="FN14">
        <v>7.6755E-3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1.6167000000000001E-2</v>
      </c>
      <c r="FV14">
        <v>1.6521000000000001E-2</v>
      </c>
      <c r="FW14">
        <v>0</v>
      </c>
      <c r="FX14">
        <v>0</v>
      </c>
      <c r="FY14">
        <v>0</v>
      </c>
      <c r="FZ14">
        <v>-6.8953E-3</v>
      </c>
      <c r="GA14">
        <v>-1.1153E-2</v>
      </c>
      <c r="GB14">
        <v>2.0187E-2</v>
      </c>
      <c r="GC14">
        <v>-9.2752999999999998E-4</v>
      </c>
      <c r="GD14">
        <v>0</v>
      </c>
      <c r="GE14">
        <v>-3.6894000000000003E-2</v>
      </c>
      <c r="GF14">
        <v>3.2927E-3</v>
      </c>
      <c r="GG14">
        <v>-7.8452999999999995E-3</v>
      </c>
      <c r="GH14">
        <v>-3.3415E-2</v>
      </c>
      <c r="GI14">
        <v>-2.8577000000000002E-2</v>
      </c>
      <c r="GJ14">
        <v>0</v>
      </c>
      <c r="GK14">
        <v>0</v>
      </c>
      <c r="GL14">
        <v>1.0269000000000001E-3</v>
      </c>
      <c r="GM14">
        <v>2.8446999999999999E-3</v>
      </c>
      <c r="GN14">
        <v>8.4186999999999994E-3</v>
      </c>
      <c r="GO14">
        <v>-3.215E-3</v>
      </c>
      <c r="GP14">
        <v>-3.4684000000000001E-4</v>
      </c>
    </row>
    <row r="15" spans="1:198" x14ac:dyDescent="0.25">
      <c r="B15" s="120">
        <v>41394</v>
      </c>
      <c r="C15">
        <v>7.0625000000000002E-3</v>
      </c>
      <c r="D15">
        <v>7.9016999999999993E-3</v>
      </c>
      <c r="E15">
        <v>4.4323000000000002E-4</v>
      </c>
      <c r="F15">
        <v>4.8380000000000003E-3</v>
      </c>
      <c r="G15">
        <v>1.5716000000000001E-2</v>
      </c>
      <c r="H15">
        <v>5.5294999999999997E-3</v>
      </c>
      <c r="I15">
        <v>-6.4834999999999997E-3</v>
      </c>
      <c r="J15">
        <v>-8.6078000000000005E-3</v>
      </c>
      <c r="K15">
        <v>2.1597000000000002E-2</v>
      </c>
      <c r="L15">
        <v>1.197E-2</v>
      </c>
      <c r="M15">
        <v>1.9702999999999998E-2</v>
      </c>
      <c r="N15">
        <v>1.9913E-4</v>
      </c>
      <c r="O15">
        <v>4.1881000000000002E-3</v>
      </c>
      <c r="P15">
        <v>-3.6103999999999997E-2</v>
      </c>
      <c r="Q15">
        <v>8.3098999999999998E-4</v>
      </c>
      <c r="S15">
        <v>5.8151000000000001E-2</v>
      </c>
      <c r="T15">
        <v>-4.9636999999999997E-3</v>
      </c>
      <c r="U15">
        <v>-2.1432000000000001E-3</v>
      </c>
      <c r="V15">
        <v>2.1746000000000001E-3</v>
      </c>
      <c r="W15">
        <v>1.3209E-2</v>
      </c>
      <c r="X15">
        <v>5.7269000000000005E-4</v>
      </c>
      <c r="Y15">
        <v>1.1979999999999999E-2</v>
      </c>
      <c r="Z15">
        <v>4.1444000000000002E-2</v>
      </c>
      <c r="AA15">
        <v>1.9671000000000001E-2</v>
      </c>
      <c r="AB15">
        <v>1.3983000000000001E-2</v>
      </c>
      <c r="AC15">
        <v>2.1906999999999999E-2</v>
      </c>
      <c r="AD15">
        <v>3.7754000000000003E-2</v>
      </c>
      <c r="AE15">
        <v>-4.2281999999999997E-3</v>
      </c>
      <c r="AF15">
        <v>-2.8567000000000002E-3</v>
      </c>
      <c r="AG15">
        <v>0</v>
      </c>
      <c r="AH15">
        <v>-1.3931000000000001E-2</v>
      </c>
      <c r="AJ15">
        <v>-1.469E-2</v>
      </c>
      <c r="AK15">
        <v>1.0847000000000001E-2</v>
      </c>
      <c r="AL15">
        <v>0</v>
      </c>
      <c r="AM15">
        <v>-3.2140000000000002E-2</v>
      </c>
      <c r="AN15">
        <v>5.1828000000000004E-3</v>
      </c>
      <c r="AO15">
        <v>1.6213999999999999E-2</v>
      </c>
      <c r="AP15">
        <v>-9.2773999999999995E-2</v>
      </c>
      <c r="AQ15">
        <v>1.4269E-2</v>
      </c>
      <c r="AR15">
        <v>-1.7722000000000002E-2</v>
      </c>
      <c r="AS15">
        <v>1.4827999999999999E-2</v>
      </c>
      <c r="AT15">
        <v>5.5004999999999998E-2</v>
      </c>
      <c r="AU15">
        <v>-2.8514999999999999E-2</v>
      </c>
      <c r="AV15">
        <v>0</v>
      </c>
      <c r="AW15">
        <v>-6.4631000000000003E-3</v>
      </c>
      <c r="AX15">
        <v>0</v>
      </c>
      <c r="AY15">
        <v>3.0484000000000001E-2</v>
      </c>
      <c r="AZ15">
        <v>9.8279000000000005E-3</v>
      </c>
      <c r="BA15">
        <v>-4.6543000000000001E-3</v>
      </c>
      <c r="BB15">
        <v>-7.7269000000000001E-3</v>
      </c>
      <c r="BC15">
        <v>0</v>
      </c>
      <c r="BD15">
        <v>1.0489E-2</v>
      </c>
      <c r="BE15">
        <v>0</v>
      </c>
      <c r="BF15">
        <v>0</v>
      </c>
      <c r="BG15">
        <v>1.1481E-2</v>
      </c>
      <c r="BH15">
        <v>0</v>
      </c>
      <c r="BI15">
        <v>1.5677E-2</v>
      </c>
      <c r="BJ15">
        <v>3.4061000000000001E-2</v>
      </c>
      <c r="BK15">
        <v>2.6107000000000002E-2</v>
      </c>
      <c r="BL15">
        <v>-2.2206999999999999E-3</v>
      </c>
      <c r="BM15">
        <v>7.0933999999999997E-3</v>
      </c>
      <c r="BN15">
        <v>2.8419E-2</v>
      </c>
      <c r="BO15">
        <v>-1.7919999999999998E-2</v>
      </c>
      <c r="BP15">
        <v>2.0781000000000001E-2</v>
      </c>
      <c r="BQ15">
        <v>0</v>
      </c>
      <c r="BR15">
        <v>-8.6595000000000005E-3</v>
      </c>
      <c r="BS15">
        <v>0</v>
      </c>
      <c r="BT15">
        <v>6.1213999999999998E-2</v>
      </c>
      <c r="BU15">
        <v>-9.3661000000000005E-3</v>
      </c>
      <c r="BV15">
        <v>0</v>
      </c>
      <c r="BW15">
        <v>-3.1099999999999999E-2</v>
      </c>
      <c r="BX15">
        <v>-3.7406000000000002E-2</v>
      </c>
      <c r="BY15">
        <v>0</v>
      </c>
      <c r="BZ15">
        <v>1.4718999999999999E-3</v>
      </c>
      <c r="CA15">
        <v>0</v>
      </c>
      <c r="CB15">
        <v>0</v>
      </c>
      <c r="CC15">
        <v>1.0548E-2</v>
      </c>
      <c r="CD15">
        <v>-1.1373E-4</v>
      </c>
      <c r="CE15">
        <v>2.3368999999999998E-3</v>
      </c>
      <c r="CF15">
        <v>0</v>
      </c>
      <c r="CG15">
        <v>0</v>
      </c>
      <c r="CH15">
        <v>2.0531000000000001E-2</v>
      </c>
      <c r="CI15">
        <v>0</v>
      </c>
      <c r="CJ15">
        <v>4.2660999999999998E-2</v>
      </c>
      <c r="CK15">
        <v>9.6600999999999996E-3</v>
      </c>
      <c r="CL15">
        <v>4.1820000000000003E-2</v>
      </c>
      <c r="CM15">
        <v>-4.0054000000000001E-3</v>
      </c>
      <c r="CN15">
        <v>2.0995E-2</v>
      </c>
      <c r="CO15">
        <v>2.2338E-2</v>
      </c>
      <c r="CP15">
        <v>0</v>
      </c>
      <c r="CQ15">
        <v>0</v>
      </c>
      <c r="CR15">
        <v>5.3619000000000002E-3</v>
      </c>
      <c r="CS15">
        <v>4.6534000000000002E-3</v>
      </c>
      <c r="CT15">
        <v>2.9919999999999999E-2</v>
      </c>
      <c r="CU15">
        <v>2.0705999999999999E-2</v>
      </c>
      <c r="CV15">
        <v>1.5533E-2</v>
      </c>
      <c r="CW15">
        <v>4.1201000000000002E-2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9.3033000000000005E-2</v>
      </c>
      <c r="DI15">
        <v>0</v>
      </c>
      <c r="DJ15">
        <v>0</v>
      </c>
      <c r="DK15">
        <v>0</v>
      </c>
      <c r="DL15">
        <v>1.703E-2</v>
      </c>
      <c r="DM15">
        <v>0</v>
      </c>
      <c r="DN15">
        <v>0</v>
      </c>
      <c r="DO15">
        <v>-1.7663999999999999E-2</v>
      </c>
      <c r="DP15">
        <v>-1.7652000000000001E-2</v>
      </c>
      <c r="DQ15">
        <v>-1.0342E-2</v>
      </c>
      <c r="DR15">
        <v>0</v>
      </c>
      <c r="DS15">
        <v>4.1165000000000004E-3</v>
      </c>
      <c r="DT15">
        <v>0</v>
      </c>
      <c r="DV15">
        <v>1.0062E-2</v>
      </c>
      <c r="DW15">
        <v>0</v>
      </c>
      <c r="DX15">
        <v>0</v>
      </c>
      <c r="DY15">
        <v>0</v>
      </c>
      <c r="DZ15">
        <v>0</v>
      </c>
      <c r="EA15">
        <v>8.0251000000000003E-3</v>
      </c>
      <c r="EB15">
        <v>0</v>
      </c>
      <c r="EC15">
        <v>-1.9502E-3</v>
      </c>
      <c r="ED15">
        <v>3.0953000000000001E-2</v>
      </c>
      <c r="EE15">
        <v>7.4288000000000002E-3</v>
      </c>
      <c r="EF15">
        <v>1.0698000000000001E-3</v>
      </c>
      <c r="EG15">
        <v>0</v>
      </c>
      <c r="EH15">
        <v>9.2163999999999996E-3</v>
      </c>
      <c r="EI15">
        <v>-3.4467E-3</v>
      </c>
      <c r="EJ15">
        <v>1.2227999999999999E-2</v>
      </c>
      <c r="EK15">
        <v>0</v>
      </c>
      <c r="EL15">
        <v>0</v>
      </c>
      <c r="EM15">
        <v>0.11232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4.7711999999999997E-2</v>
      </c>
      <c r="ET15">
        <v>4.7785000000000001E-2</v>
      </c>
      <c r="EU15">
        <v>0</v>
      </c>
      <c r="EV15">
        <v>0</v>
      </c>
      <c r="EW15">
        <v>0</v>
      </c>
      <c r="EX15">
        <v>7.5636000000000002E-3</v>
      </c>
      <c r="EY15">
        <v>1.1723000000000001E-2</v>
      </c>
      <c r="EZ15">
        <v>5.8082000000000002E-2</v>
      </c>
      <c r="FA15">
        <v>3.3105000000000001E-3</v>
      </c>
      <c r="FB15">
        <v>2.1812000000000002E-2</v>
      </c>
      <c r="FC15">
        <v>0</v>
      </c>
      <c r="FD15">
        <v>0</v>
      </c>
      <c r="FE15">
        <v>2.1113E-2</v>
      </c>
      <c r="FF15">
        <v>0</v>
      </c>
      <c r="FG15">
        <v>0</v>
      </c>
      <c r="FH15">
        <v>8.8585000000000001E-3</v>
      </c>
      <c r="FI15">
        <v>2.0728E-2</v>
      </c>
      <c r="FJ15">
        <v>-7.1788000000000005E-2</v>
      </c>
      <c r="FK15">
        <v>2.8000000000000001E-2</v>
      </c>
      <c r="FL15">
        <v>3.9796999999999999E-2</v>
      </c>
      <c r="FM15">
        <v>9.2501000000000007E-3</v>
      </c>
      <c r="FN15">
        <v>2.4781000000000001E-2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1.5361E-2</v>
      </c>
      <c r="FV15">
        <v>1.5650000000000001E-2</v>
      </c>
      <c r="FW15">
        <v>0</v>
      </c>
      <c r="FX15">
        <v>0</v>
      </c>
      <c r="FY15">
        <v>0</v>
      </c>
      <c r="FZ15">
        <v>1.4491E-2</v>
      </c>
      <c r="GA15">
        <v>2.6894999999999999E-2</v>
      </c>
      <c r="GB15">
        <v>4.1437000000000002E-2</v>
      </c>
      <c r="GC15">
        <v>-2.0049999999999998E-2</v>
      </c>
      <c r="GD15">
        <v>0</v>
      </c>
      <c r="GE15">
        <v>6.7405000000000007E-2</v>
      </c>
      <c r="GF15">
        <v>4.0766999999999998E-2</v>
      </c>
      <c r="GG15">
        <v>9.3533999999999996E-3</v>
      </c>
      <c r="GH15">
        <v>3.0821999999999999E-2</v>
      </c>
      <c r="GI15">
        <v>2.2710000000000001E-2</v>
      </c>
      <c r="GJ15">
        <v>0</v>
      </c>
      <c r="GK15">
        <v>0</v>
      </c>
      <c r="GL15">
        <v>1.9038E-3</v>
      </c>
      <c r="GM15">
        <v>-5.6037999999999999E-3</v>
      </c>
      <c r="GN15">
        <v>7.1333000000000004E-3</v>
      </c>
      <c r="GO15">
        <v>1.0394E-2</v>
      </c>
      <c r="GP15">
        <v>1.7543000000000001E-3</v>
      </c>
    </row>
    <row r="16" spans="1:198" x14ac:dyDescent="0.25">
      <c r="B16" s="120">
        <v>41425</v>
      </c>
      <c r="C16">
        <v>6.3620999999999999E-3</v>
      </c>
      <c r="D16">
        <v>9.1880999999999994E-3</v>
      </c>
      <c r="E16">
        <v>1.0477E-2</v>
      </c>
      <c r="F16">
        <v>2.4594999999999999E-4</v>
      </c>
      <c r="G16">
        <v>1.2211E-2</v>
      </c>
      <c r="H16">
        <v>1.7080999999999999E-2</v>
      </c>
      <c r="I16">
        <v>1.6253E-2</v>
      </c>
      <c r="J16">
        <v>-2.4707E-2</v>
      </c>
      <c r="K16">
        <v>1.5358E-2</v>
      </c>
      <c r="L16">
        <v>2.4434999999999998E-2</v>
      </c>
      <c r="M16">
        <v>3.0547999999999999E-2</v>
      </c>
      <c r="N16">
        <v>-4.6404000000000003E-3</v>
      </c>
      <c r="O16">
        <v>3.0129000000000002E-3</v>
      </c>
      <c r="P16">
        <v>4.0078000000000003E-2</v>
      </c>
      <c r="Q16">
        <v>-5.4367E-3</v>
      </c>
      <c r="S16">
        <v>2.6634999999999999E-2</v>
      </c>
      <c r="T16">
        <v>5.2471999999999996E-3</v>
      </c>
      <c r="U16">
        <v>-1.1452000000000001E-3</v>
      </c>
      <c r="V16">
        <v>1.3198E-2</v>
      </c>
      <c r="W16">
        <v>1.0898E-2</v>
      </c>
      <c r="X16">
        <v>1.7319000000000001E-2</v>
      </c>
      <c r="Y16">
        <v>-6.0315999999999998E-3</v>
      </c>
      <c r="Z16">
        <v>-1.5797999999999999E-3</v>
      </c>
      <c r="AA16">
        <v>4.6238E-3</v>
      </c>
      <c r="AB16">
        <v>-1.0064999999999999E-2</v>
      </c>
      <c r="AC16">
        <v>7.2569000000000002E-3</v>
      </c>
      <c r="AD16">
        <v>3.9472E-2</v>
      </c>
      <c r="AE16">
        <v>-7.6815E-4</v>
      </c>
      <c r="AF16">
        <v>6.0568999999999996E-3</v>
      </c>
      <c r="AG16">
        <v>0</v>
      </c>
      <c r="AH16">
        <v>-1.1183E-3</v>
      </c>
      <c r="AJ16">
        <v>3.4950000000000002E-2</v>
      </c>
      <c r="AK16">
        <v>2.4933E-2</v>
      </c>
      <c r="AL16">
        <v>0</v>
      </c>
      <c r="AM16">
        <v>1.0963000000000001E-2</v>
      </c>
      <c r="AN16">
        <v>1.651E-2</v>
      </c>
      <c r="AO16">
        <v>9.0457000000000003E-3</v>
      </c>
      <c r="AP16">
        <v>-2.734E-2</v>
      </c>
      <c r="AQ16">
        <v>2.7369000000000001E-2</v>
      </c>
      <c r="AR16">
        <v>-6.8035999999999999E-3</v>
      </c>
      <c r="AS16">
        <v>6.9132000000000004E-3</v>
      </c>
      <c r="AT16">
        <v>-1.5488E-2</v>
      </c>
      <c r="AU16">
        <v>4.4873999999999997E-2</v>
      </c>
      <c r="AV16">
        <v>0</v>
      </c>
      <c r="AW16">
        <v>1.3698999999999999E-2</v>
      </c>
      <c r="AX16">
        <v>0</v>
      </c>
      <c r="AY16">
        <v>3.9632000000000001E-2</v>
      </c>
      <c r="AZ16">
        <v>9.0568000000000003E-3</v>
      </c>
      <c r="BA16">
        <v>1.1341E-2</v>
      </c>
      <c r="BB16">
        <v>-1.1624000000000001E-2</v>
      </c>
      <c r="BC16">
        <v>0</v>
      </c>
      <c r="BD16">
        <v>-1.7967E-2</v>
      </c>
      <c r="BE16">
        <v>0</v>
      </c>
      <c r="BF16">
        <v>0</v>
      </c>
      <c r="BG16">
        <v>-2.077E-2</v>
      </c>
      <c r="BH16">
        <v>0</v>
      </c>
      <c r="BI16">
        <v>1.8450000000000001E-2</v>
      </c>
      <c r="BJ16">
        <v>-3.5268000000000001E-2</v>
      </c>
      <c r="BK16">
        <v>-1.2081E-2</v>
      </c>
      <c r="BL16">
        <v>8.1388999999999993E-3</v>
      </c>
      <c r="BM16">
        <v>1.3278999999999999E-2</v>
      </c>
      <c r="BN16">
        <v>3.1896000000000001E-2</v>
      </c>
      <c r="BO16">
        <v>5.7111000000000002E-3</v>
      </c>
      <c r="BP16">
        <v>1.1204E-2</v>
      </c>
      <c r="BQ16">
        <v>0</v>
      </c>
      <c r="BR16">
        <v>2.9952999999999998E-3</v>
      </c>
      <c r="BS16">
        <v>0</v>
      </c>
      <c r="BT16">
        <v>6.8753999999999996E-2</v>
      </c>
      <c r="BU16">
        <v>8.9554000000000005E-3</v>
      </c>
      <c r="BV16">
        <v>0</v>
      </c>
      <c r="BW16">
        <v>1.2133E-2</v>
      </c>
      <c r="BX16">
        <v>2.3852000000000002E-2</v>
      </c>
      <c r="BY16">
        <v>0</v>
      </c>
      <c r="BZ16">
        <v>2.5607000000000001E-2</v>
      </c>
      <c r="CA16">
        <v>0</v>
      </c>
      <c r="CB16">
        <v>0</v>
      </c>
      <c r="CC16">
        <v>2.2037000000000001E-2</v>
      </c>
      <c r="CD16">
        <v>9.1094999999999995E-3</v>
      </c>
      <c r="CE16">
        <v>8.0140999999999997E-3</v>
      </c>
      <c r="CF16">
        <v>0</v>
      </c>
      <c r="CG16">
        <v>0</v>
      </c>
      <c r="CH16">
        <v>-2.6745999999999999E-2</v>
      </c>
      <c r="CI16">
        <v>0</v>
      </c>
      <c r="CJ16">
        <v>-2.2276000000000001E-2</v>
      </c>
      <c r="CK16">
        <v>-2.3470999999999999E-2</v>
      </c>
      <c r="CL16">
        <v>1.3233E-2</v>
      </c>
      <c r="CM16">
        <v>9.5926999999999991E-3</v>
      </c>
      <c r="CN16">
        <v>-4.6284000000000004E-3</v>
      </c>
      <c r="CO16">
        <v>-1.3103999999999999E-2</v>
      </c>
      <c r="CP16">
        <v>0</v>
      </c>
      <c r="CQ16">
        <v>0</v>
      </c>
      <c r="CR16">
        <v>2.6627999999999999E-3</v>
      </c>
      <c r="CS16">
        <v>5.1047999999999996E-3</v>
      </c>
      <c r="CT16">
        <v>1.8896E-2</v>
      </c>
      <c r="CU16">
        <v>2.885E-3</v>
      </c>
      <c r="CV16">
        <v>-1.3820000000000001E-2</v>
      </c>
      <c r="CW16">
        <v>-2.2176999999999999E-2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-2.0666E-3</v>
      </c>
      <c r="DI16">
        <v>0</v>
      </c>
      <c r="DJ16">
        <v>0</v>
      </c>
      <c r="DK16">
        <v>0</v>
      </c>
      <c r="DL16">
        <v>1.653E-2</v>
      </c>
      <c r="DM16">
        <v>0</v>
      </c>
      <c r="DN16">
        <v>0</v>
      </c>
      <c r="DO16">
        <v>2.5325E-2</v>
      </c>
      <c r="DP16">
        <v>3.7072000000000001E-2</v>
      </c>
      <c r="DQ16">
        <v>5.9587000000000001E-2</v>
      </c>
      <c r="DR16">
        <v>0</v>
      </c>
      <c r="DS16">
        <v>1.0749E-2</v>
      </c>
      <c r="DT16">
        <v>0</v>
      </c>
      <c r="DV16">
        <v>-8.5348999999999998E-3</v>
      </c>
      <c r="DW16">
        <v>0</v>
      </c>
      <c r="DX16">
        <v>0</v>
      </c>
      <c r="DY16">
        <v>0</v>
      </c>
      <c r="DZ16">
        <v>0</v>
      </c>
      <c r="EA16">
        <v>-1.1412E-2</v>
      </c>
      <c r="EB16">
        <v>0</v>
      </c>
      <c r="EC16">
        <v>7.5997E-3</v>
      </c>
      <c r="ED16">
        <v>-8.2244999999999992E-3</v>
      </c>
      <c r="EE16">
        <v>8.7208000000000008E-3</v>
      </c>
      <c r="EF16">
        <v>8.933E-3</v>
      </c>
      <c r="EG16">
        <v>0</v>
      </c>
      <c r="EH16">
        <v>7.0955000000000002E-3</v>
      </c>
      <c r="EI16">
        <v>7.5846999999999998E-3</v>
      </c>
      <c r="EJ16">
        <v>4.3099000000000002E-3</v>
      </c>
      <c r="EK16">
        <v>5.9630000000000002E-2</v>
      </c>
      <c r="EL16">
        <v>0</v>
      </c>
      <c r="EM16">
        <v>5.1276000000000004E-3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-2.1708999999999999E-3</v>
      </c>
      <c r="ET16">
        <v>-2.4045E-3</v>
      </c>
      <c r="EU16">
        <v>0</v>
      </c>
      <c r="EV16">
        <v>0</v>
      </c>
      <c r="EW16">
        <v>0</v>
      </c>
      <c r="EX16">
        <v>6.9248000000000001E-3</v>
      </c>
      <c r="EY16">
        <v>1.1462999999999999E-2</v>
      </c>
      <c r="EZ16">
        <v>2.7657999999999999E-2</v>
      </c>
      <c r="FA16">
        <v>-6.8891000000000004E-4</v>
      </c>
      <c r="FB16">
        <v>3.0983999999999999E-3</v>
      </c>
      <c r="FC16">
        <v>0</v>
      </c>
      <c r="FD16">
        <v>0</v>
      </c>
      <c r="FE16">
        <v>2.4020000000000001E-3</v>
      </c>
      <c r="FF16">
        <v>0</v>
      </c>
      <c r="FG16">
        <v>0</v>
      </c>
      <c r="FH16">
        <v>2.1361000000000002E-3</v>
      </c>
      <c r="FI16">
        <v>3.3684000000000001E-3</v>
      </c>
      <c r="FJ16">
        <v>-1.7696E-2</v>
      </c>
      <c r="FK16">
        <v>1.2026999999999999E-3</v>
      </c>
      <c r="FL16">
        <v>1.4044E-4</v>
      </c>
      <c r="FM16">
        <v>-2.0888E-3</v>
      </c>
      <c r="FN16">
        <v>2.0478E-2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4.3796E-3</v>
      </c>
      <c r="FV16">
        <v>4.5084000000000001E-3</v>
      </c>
      <c r="FW16">
        <v>0</v>
      </c>
      <c r="FX16">
        <v>0</v>
      </c>
      <c r="FY16">
        <v>0</v>
      </c>
      <c r="FZ16">
        <v>-5.9360999999999997E-3</v>
      </c>
      <c r="GA16">
        <v>-4.3362000000000001E-3</v>
      </c>
      <c r="GB16">
        <v>3.8792E-2</v>
      </c>
      <c r="GC16">
        <v>1.8287000000000001E-2</v>
      </c>
      <c r="GD16">
        <v>0</v>
      </c>
      <c r="GE16">
        <v>-6.8208000000000001E-3</v>
      </c>
      <c r="GF16">
        <v>2.9508E-2</v>
      </c>
      <c r="GG16">
        <v>6.8408999999999996E-3</v>
      </c>
      <c r="GH16">
        <v>3.7360999999999998E-2</v>
      </c>
      <c r="GI16">
        <v>3.0939000000000001E-3</v>
      </c>
      <c r="GJ16">
        <v>0</v>
      </c>
      <c r="GK16">
        <v>0</v>
      </c>
      <c r="GL16">
        <v>2.8836000000000001E-3</v>
      </c>
      <c r="GM16">
        <v>-9.5116999999999999E-4</v>
      </c>
      <c r="GN16">
        <v>1.3605000000000001E-2</v>
      </c>
      <c r="GO16">
        <v>-2.5898000000000002E-3</v>
      </c>
      <c r="GP16">
        <v>-2.1952E-3</v>
      </c>
    </row>
    <row r="17" spans="2:198" x14ac:dyDescent="0.25">
      <c r="B17" s="120">
        <v>41455</v>
      </c>
      <c r="C17">
        <v>1.4978000000000001E-3</v>
      </c>
      <c r="D17">
        <v>3.9830999999999998E-3</v>
      </c>
      <c r="E17">
        <v>6.6705000000000002E-3</v>
      </c>
      <c r="F17">
        <v>4.0362999999999996E-3</v>
      </c>
      <c r="G17">
        <v>4.7025000000000001E-3</v>
      </c>
      <c r="H17">
        <v>1.3049E-2</v>
      </c>
      <c r="I17">
        <v>-1.7353E-3</v>
      </c>
      <c r="J17">
        <v>1.1562E-3</v>
      </c>
      <c r="K17">
        <v>1.5934E-2</v>
      </c>
      <c r="L17">
        <v>5.1123999999999996E-3</v>
      </c>
      <c r="M17">
        <v>2.9038999999999999E-2</v>
      </c>
      <c r="N17">
        <v>3.1676999999999999E-3</v>
      </c>
      <c r="O17">
        <v>6.8453999999999997E-3</v>
      </c>
      <c r="P17">
        <v>2.8448000000000001E-2</v>
      </c>
      <c r="Q17">
        <v>-4.1980000000000003E-2</v>
      </c>
      <c r="S17">
        <v>4.7540000000000004E-3</v>
      </c>
      <c r="T17">
        <v>2.3309E-2</v>
      </c>
      <c r="U17">
        <v>-3.2439000000000001E-3</v>
      </c>
      <c r="V17">
        <v>2.9110999999999998E-3</v>
      </c>
      <c r="W17">
        <v>-3.4580000000000001E-3</v>
      </c>
      <c r="X17">
        <v>2.5243999999999999E-2</v>
      </c>
      <c r="Y17">
        <v>2.4943E-2</v>
      </c>
      <c r="Z17">
        <v>6.4682999999999997E-3</v>
      </c>
      <c r="AA17">
        <v>-1.3584000000000001E-2</v>
      </c>
      <c r="AB17">
        <v>-3.3071000000000003E-2</v>
      </c>
      <c r="AC17">
        <v>-6.8146999999999999E-3</v>
      </c>
      <c r="AD17">
        <v>-3.1181E-2</v>
      </c>
      <c r="AE17">
        <v>-3.4253999999999999E-3</v>
      </c>
      <c r="AF17">
        <v>1.6067000000000001E-2</v>
      </c>
      <c r="AG17">
        <v>0</v>
      </c>
      <c r="AH17">
        <v>-8.6083999999999998E-4</v>
      </c>
      <c r="AJ17">
        <v>-7.9086999999999994E-3</v>
      </c>
      <c r="AK17">
        <v>2.7113999999999999E-2</v>
      </c>
      <c r="AL17">
        <v>0</v>
      </c>
      <c r="AM17">
        <v>2.3265000000000001E-2</v>
      </c>
      <c r="AN17">
        <v>-4.2104000000000004E-3</v>
      </c>
      <c r="AO17">
        <v>-2.9291000000000001E-2</v>
      </c>
      <c r="AP17">
        <v>2.2263000000000002E-2</v>
      </c>
      <c r="AQ17">
        <v>1.4438000000000001E-3</v>
      </c>
      <c r="AR17">
        <v>2.9077999999999999E-3</v>
      </c>
      <c r="AS17">
        <v>2.5413999999999999E-2</v>
      </c>
      <c r="AT17">
        <v>1.255E-2</v>
      </c>
      <c r="AU17">
        <v>-7.2355E-4</v>
      </c>
      <c r="AV17">
        <v>0</v>
      </c>
      <c r="AW17">
        <v>-3.8067000000000001E-3</v>
      </c>
      <c r="AX17">
        <v>0</v>
      </c>
      <c r="AY17">
        <v>3.9214000000000002E-3</v>
      </c>
      <c r="AZ17">
        <v>1.7058E-2</v>
      </c>
      <c r="BA17">
        <v>4.7568000000000003E-3</v>
      </c>
      <c r="BB17">
        <v>1.6544E-2</v>
      </c>
      <c r="BC17">
        <v>0</v>
      </c>
      <c r="BD17">
        <v>9.0647999999999996E-3</v>
      </c>
      <c r="BE17">
        <v>0</v>
      </c>
      <c r="BF17">
        <v>0</v>
      </c>
      <c r="BG17">
        <v>9.7281999999999993E-3</v>
      </c>
      <c r="BH17">
        <v>0</v>
      </c>
      <c r="BI17">
        <v>-1.0962E-2</v>
      </c>
      <c r="BJ17">
        <v>-3.9315000000000001E-3</v>
      </c>
      <c r="BK17">
        <v>-2.9561E-2</v>
      </c>
      <c r="BL17">
        <v>-2.3687E-2</v>
      </c>
      <c r="BM17">
        <v>4.8466000000000004E-3</v>
      </c>
      <c r="BN17">
        <v>-4.8022000000000004E-3</v>
      </c>
      <c r="BO17">
        <v>1.3523E-2</v>
      </c>
      <c r="BP17">
        <v>1.7351000000000001E-3</v>
      </c>
      <c r="BQ17">
        <v>-1.8481999999999998E-2</v>
      </c>
      <c r="BR17">
        <v>7.9442E-4</v>
      </c>
      <c r="BS17">
        <v>0</v>
      </c>
      <c r="BT17">
        <v>2.2206E-2</v>
      </c>
      <c r="BU17">
        <v>8.6724000000000002E-3</v>
      </c>
      <c r="BV17">
        <v>0</v>
      </c>
      <c r="BW17">
        <v>-7.3943999999999998E-3</v>
      </c>
      <c r="BX17">
        <v>-4.1307000000000003E-2</v>
      </c>
      <c r="BY17">
        <v>0</v>
      </c>
      <c r="BZ17">
        <v>3.8037000000000001E-2</v>
      </c>
      <c r="CA17">
        <v>0</v>
      </c>
      <c r="CB17">
        <v>0</v>
      </c>
      <c r="CC17">
        <v>6.417E-3</v>
      </c>
      <c r="CD17">
        <v>-2.1472000000000002E-2</v>
      </c>
      <c r="CE17">
        <v>3.2128999999999999E-3</v>
      </c>
      <c r="CF17">
        <v>0</v>
      </c>
      <c r="CG17">
        <v>0</v>
      </c>
      <c r="CH17">
        <v>2.0507999999999998E-2</v>
      </c>
      <c r="CI17">
        <v>0</v>
      </c>
      <c r="CJ17">
        <v>-8.5760000000000003E-3</v>
      </c>
      <c r="CK17">
        <v>-6.8337999999999996E-2</v>
      </c>
      <c r="CL17">
        <v>2.9312000000000001E-3</v>
      </c>
      <c r="CM17">
        <v>-4.6517999999999997E-2</v>
      </c>
      <c r="CN17">
        <v>-2.1915E-2</v>
      </c>
      <c r="CO17">
        <v>-1.8138000000000001E-2</v>
      </c>
      <c r="CP17">
        <v>0</v>
      </c>
      <c r="CQ17">
        <v>0</v>
      </c>
      <c r="CR17">
        <v>-1.3206000000000001E-2</v>
      </c>
      <c r="CS17">
        <v>-3.4419999999999999E-2</v>
      </c>
      <c r="CT17">
        <v>2.2825999999999999E-2</v>
      </c>
      <c r="CU17">
        <v>-3.7501E-2</v>
      </c>
      <c r="CV17">
        <v>-4.1402000000000001E-2</v>
      </c>
      <c r="CW17">
        <v>-6.8434999999999998E-3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5.653E-3</v>
      </c>
      <c r="DI17">
        <v>0</v>
      </c>
      <c r="DJ17">
        <v>0</v>
      </c>
      <c r="DK17">
        <v>0</v>
      </c>
      <c r="DL17">
        <v>1.4916E-2</v>
      </c>
      <c r="DM17">
        <v>0</v>
      </c>
      <c r="DN17">
        <v>0</v>
      </c>
      <c r="DO17">
        <v>2.0718E-2</v>
      </c>
      <c r="DP17">
        <v>5.1540999999999997E-2</v>
      </c>
      <c r="DQ17">
        <v>0.11867</v>
      </c>
      <c r="DR17">
        <v>0</v>
      </c>
      <c r="DS17">
        <v>1.3003000000000001E-2</v>
      </c>
      <c r="DT17">
        <v>0</v>
      </c>
      <c r="DV17">
        <v>1.204E-2</v>
      </c>
      <c r="DW17">
        <v>0</v>
      </c>
      <c r="DX17">
        <v>0</v>
      </c>
      <c r="DY17">
        <v>0</v>
      </c>
      <c r="DZ17">
        <v>0</v>
      </c>
      <c r="EA17">
        <v>-4.5245E-2</v>
      </c>
      <c r="EB17">
        <v>0</v>
      </c>
      <c r="EC17">
        <v>-8.6975000000000004E-3</v>
      </c>
      <c r="ED17">
        <v>2.2513999999999999E-2</v>
      </c>
      <c r="EE17">
        <v>2.5465000000000002E-2</v>
      </c>
      <c r="EF17">
        <v>8.7027000000000007E-3</v>
      </c>
      <c r="EG17">
        <v>0</v>
      </c>
      <c r="EH17">
        <v>5.3154999999999999E-3</v>
      </c>
      <c r="EI17">
        <v>-2.6126999999999999E-3</v>
      </c>
      <c r="EJ17">
        <v>4.0704000000000001E-4</v>
      </c>
      <c r="EK17">
        <v>-1.448E-2</v>
      </c>
      <c r="EL17">
        <v>0</v>
      </c>
      <c r="EM17">
        <v>8.3122999999999999E-3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-1.4359E-2</v>
      </c>
      <c r="ET17">
        <v>-1.5393E-2</v>
      </c>
      <c r="EU17">
        <v>0</v>
      </c>
      <c r="EV17">
        <v>0</v>
      </c>
      <c r="EW17">
        <v>0</v>
      </c>
      <c r="EX17">
        <v>-2.0972999999999999E-2</v>
      </c>
      <c r="EY17">
        <v>-3.1571000000000002E-2</v>
      </c>
      <c r="EZ17">
        <v>3.3798000000000001E-3</v>
      </c>
      <c r="FA17">
        <v>2.9572000000000001E-3</v>
      </c>
      <c r="FB17">
        <v>-1.0237E-2</v>
      </c>
      <c r="FC17">
        <v>0</v>
      </c>
      <c r="FD17">
        <v>0</v>
      </c>
      <c r="FE17">
        <v>-1.0749E-2</v>
      </c>
      <c r="FF17">
        <v>0</v>
      </c>
      <c r="FG17">
        <v>0</v>
      </c>
      <c r="FH17">
        <v>-1.0433E-2</v>
      </c>
      <c r="FI17">
        <v>-3.7574999999999997E-2</v>
      </c>
      <c r="FJ17">
        <v>-4.4035999999999999E-2</v>
      </c>
      <c r="FK17">
        <v>-4.2691E-2</v>
      </c>
      <c r="FL17">
        <v>-6.3032000000000005E-2</v>
      </c>
      <c r="FM17">
        <v>3.7767E-3</v>
      </c>
      <c r="FN17">
        <v>-2.8708000000000001E-2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-9.8223000000000008E-3</v>
      </c>
      <c r="FV17">
        <v>-9.1958999999999999E-3</v>
      </c>
      <c r="FW17">
        <v>0</v>
      </c>
      <c r="FX17">
        <v>0</v>
      </c>
      <c r="FY17">
        <v>0</v>
      </c>
      <c r="FZ17">
        <v>-2.35E-2</v>
      </c>
      <c r="GA17">
        <v>-3.6860999999999998E-2</v>
      </c>
      <c r="GB17">
        <v>-1.8702E-2</v>
      </c>
      <c r="GC17">
        <v>-0.13608000000000001</v>
      </c>
      <c r="GD17">
        <v>0</v>
      </c>
      <c r="GE17">
        <v>-6.2379999999999998E-2</v>
      </c>
      <c r="GF17">
        <v>4.6686000000000002E-3</v>
      </c>
      <c r="GG17">
        <v>-3.5601999999999999E-3</v>
      </c>
      <c r="GH17">
        <v>-1.2161E-2</v>
      </c>
      <c r="GI17">
        <v>-1.7315000000000001E-2</v>
      </c>
      <c r="GJ17">
        <v>0</v>
      </c>
      <c r="GK17">
        <v>0</v>
      </c>
      <c r="GL17">
        <v>-6.7774999999999997E-3</v>
      </c>
      <c r="GM17">
        <v>-1.0616E-2</v>
      </c>
      <c r="GN17">
        <v>-4.2849000000000003E-3</v>
      </c>
      <c r="GO17">
        <v>-1.5605E-3</v>
      </c>
      <c r="GP17">
        <v>-7.4044000000000002E-3</v>
      </c>
    </row>
    <row r="18" spans="2:198" x14ac:dyDescent="0.25">
      <c r="B18" s="120">
        <v>41486</v>
      </c>
      <c r="C18">
        <v>-2.2133999999999999E-3</v>
      </c>
      <c r="D18">
        <v>6.2525999999999997E-3</v>
      </c>
      <c r="E18">
        <v>6.4241000000000003E-3</v>
      </c>
      <c r="F18">
        <v>-4.4565999999999998E-3</v>
      </c>
      <c r="G18">
        <v>-1.2199999999999999E-3</v>
      </c>
      <c r="H18">
        <v>4.6697000000000002E-2</v>
      </c>
      <c r="I18">
        <v>1.2638999999999999E-2</v>
      </c>
      <c r="J18">
        <v>-7.8779999999999996E-4</v>
      </c>
      <c r="K18">
        <v>6.9578000000000001E-3</v>
      </c>
      <c r="L18">
        <v>3.1140000000000001E-2</v>
      </c>
      <c r="M18">
        <v>4.1085000000000003E-2</v>
      </c>
      <c r="N18">
        <v>2.5228999999999998E-3</v>
      </c>
      <c r="O18">
        <v>-1.2663000000000001E-2</v>
      </c>
      <c r="P18">
        <v>8.2725000000000007E-2</v>
      </c>
      <c r="Q18">
        <v>-1.1063999999999999E-2</v>
      </c>
      <c r="S18">
        <v>1.6132000000000001E-2</v>
      </c>
      <c r="T18">
        <v>-2.2162000000000001E-2</v>
      </c>
      <c r="U18">
        <v>-1.3824E-3</v>
      </c>
      <c r="V18">
        <v>1.026E-2</v>
      </c>
      <c r="W18">
        <v>-2.784E-3</v>
      </c>
      <c r="X18">
        <v>-2.1448999999999999E-2</v>
      </c>
      <c r="Y18">
        <v>-6.2129000000000004E-3</v>
      </c>
      <c r="Z18">
        <v>-3.5044E-3</v>
      </c>
      <c r="AA18">
        <v>-1.4449E-2</v>
      </c>
      <c r="AB18">
        <v>5.0803000000000001E-2</v>
      </c>
      <c r="AC18">
        <v>-2.2912999999999999E-2</v>
      </c>
      <c r="AD18">
        <v>3.2426000000000003E-2</v>
      </c>
      <c r="AE18">
        <v>-8.4119999999999993E-3</v>
      </c>
      <c r="AF18">
        <v>2.2117999999999999E-2</v>
      </c>
      <c r="AG18">
        <v>0</v>
      </c>
      <c r="AH18">
        <v>2.1493999999999999E-2</v>
      </c>
      <c r="AJ18">
        <v>-2.2382000000000001E-3</v>
      </c>
      <c r="AK18">
        <v>-4.4452999999999999E-2</v>
      </c>
      <c r="AL18">
        <v>0</v>
      </c>
      <c r="AM18">
        <v>-4.4776999999999997E-2</v>
      </c>
      <c r="AN18">
        <v>3.4979E-3</v>
      </c>
      <c r="AO18">
        <v>4.0825E-2</v>
      </c>
      <c r="AP18">
        <v>1.5493E-2</v>
      </c>
      <c r="AQ18">
        <v>-1.1856999999999999E-2</v>
      </c>
      <c r="AR18">
        <v>-7.8317000000000005E-3</v>
      </c>
      <c r="AS18">
        <v>-1.2534E-3</v>
      </c>
      <c r="AT18">
        <v>2.3297999999999999E-2</v>
      </c>
      <c r="AU18">
        <v>8.7208000000000008E-3</v>
      </c>
      <c r="AV18">
        <v>0</v>
      </c>
      <c r="AW18">
        <v>1.5405E-2</v>
      </c>
      <c r="AX18">
        <v>0</v>
      </c>
      <c r="AY18">
        <v>-1.6636999999999999E-2</v>
      </c>
      <c r="AZ18">
        <v>-4.2503999999999997E-3</v>
      </c>
      <c r="BA18">
        <v>1.3006999999999999E-2</v>
      </c>
      <c r="BB18">
        <v>-3.3335999999999998E-2</v>
      </c>
      <c r="BC18">
        <v>0</v>
      </c>
      <c r="BD18">
        <v>-2.6223E-2</v>
      </c>
      <c r="BE18">
        <v>0</v>
      </c>
      <c r="BF18">
        <v>0</v>
      </c>
      <c r="BG18">
        <v>-3.4413E-3</v>
      </c>
      <c r="BH18">
        <v>0</v>
      </c>
      <c r="BI18">
        <v>1.7112E-3</v>
      </c>
      <c r="BJ18">
        <v>-1.6735E-2</v>
      </c>
      <c r="BK18">
        <v>-2.0656999999999998E-2</v>
      </c>
      <c r="BL18">
        <v>-1.9959999999999999E-2</v>
      </c>
      <c r="BM18">
        <v>-9.3092000000000001E-3</v>
      </c>
      <c r="BN18">
        <v>1.4038999999999999E-2</v>
      </c>
      <c r="BO18">
        <v>3.1820000000000001E-2</v>
      </c>
      <c r="BP18">
        <v>5.5285999999999998E-3</v>
      </c>
      <c r="BQ18">
        <v>7.8372999999999995E-4</v>
      </c>
      <c r="BR18">
        <v>-3.4596000000000002E-3</v>
      </c>
      <c r="BS18">
        <v>0</v>
      </c>
      <c r="BT18">
        <v>0.20610999999999999</v>
      </c>
      <c r="BU18">
        <v>-5.8012999999999997E-3</v>
      </c>
      <c r="BV18">
        <v>0</v>
      </c>
      <c r="BW18">
        <v>1.1357000000000001E-2</v>
      </c>
      <c r="BX18">
        <v>3.2377000000000003E-2</v>
      </c>
      <c r="BY18">
        <v>0</v>
      </c>
      <c r="BZ18">
        <v>-3.1897000000000002E-2</v>
      </c>
      <c r="CA18">
        <v>0</v>
      </c>
      <c r="CB18">
        <v>0</v>
      </c>
      <c r="CC18">
        <v>-3.7369999999999999E-3</v>
      </c>
      <c r="CD18">
        <v>-2.5932E-2</v>
      </c>
      <c r="CE18">
        <v>-4.6430000000000004E-3</v>
      </c>
      <c r="CF18">
        <v>-1.3361E-2</v>
      </c>
      <c r="CG18">
        <v>0</v>
      </c>
      <c r="CH18">
        <v>6.8859999999999998E-3</v>
      </c>
      <c r="CI18">
        <v>0</v>
      </c>
      <c r="CJ18">
        <v>-6.9991999999999997E-3</v>
      </c>
      <c r="CK18">
        <v>-2.0627E-2</v>
      </c>
      <c r="CL18">
        <v>7.5992999999999998E-3</v>
      </c>
      <c r="CM18">
        <v>6.0453E-3</v>
      </c>
      <c r="CN18">
        <v>3.1134000000000001E-3</v>
      </c>
      <c r="CO18">
        <v>-5.9351999999999999E-3</v>
      </c>
      <c r="CP18">
        <v>0</v>
      </c>
      <c r="CQ18">
        <v>0</v>
      </c>
      <c r="CR18">
        <v>3.5991999999999999E-3</v>
      </c>
      <c r="CS18">
        <v>8.9809999999999994E-3</v>
      </c>
      <c r="CT18">
        <v>1.8633E-2</v>
      </c>
      <c r="CU18">
        <v>1.5386E-3</v>
      </c>
      <c r="CV18">
        <v>-2.5135999999999999E-3</v>
      </c>
      <c r="CW18">
        <v>-6.5274E-3</v>
      </c>
      <c r="CX18">
        <v>0</v>
      </c>
      <c r="CY18">
        <v>-2.6028000000000002E-3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3.0155999999999999E-2</v>
      </c>
      <c r="DF18">
        <v>0</v>
      </c>
      <c r="DG18">
        <v>0</v>
      </c>
      <c r="DH18">
        <v>2.722E-3</v>
      </c>
      <c r="DI18">
        <v>0</v>
      </c>
      <c r="DJ18">
        <v>0</v>
      </c>
      <c r="DK18">
        <v>0</v>
      </c>
      <c r="DL18">
        <v>-1.1004E-2</v>
      </c>
      <c r="DM18">
        <v>0</v>
      </c>
      <c r="DN18">
        <v>4.5899000000000001E-3</v>
      </c>
      <c r="DO18">
        <v>4.1526E-2</v>
      </c>
      <c r="DP18">
        <v>-2.5278999999999999E-2</v>
      </c>
      <c r="DQ18">
        <v>1.5968E-2</v>
      </c>
      <c r="DR18">
        <v>0</v>
      </c>
      <c r="DS18">
        <v>1.9028E-2</v>
      </c>
      <c r="DT18">
        <v>0</v>
      </c>
      <c r="DV18">
        <v>5.8466000000000004E-3</v>
      </c>
      <c r="DW18">
        <v>0</v>
      </c>
      <c r="DX18">
        <v>0</v>
      </c>
      <c r="DY18">
        <v>0</v>
      </c>
      <c r="DZ18">
        <v>0</v>
      </c>
      <c r="EA18">
        <v>-1.0923E-2</v>
      </c>
      <c r="EB18">
        <v>0</v>
      </c>
      <c r="EC18">
        <v>-3.0339E-3</v>
      </c>
      <c r="ED18">
        <v>3.8327000000000001E-3</v>
      </c>
      <c r="EE18">
        <v>7.1631000000000004E-3</v>
      </c>
      <c r="EF18">
        <v>2.0591999999999999E-2</v>
      </c>
      <c r="EG18">
        <v>0</v>
      </c>
      <c r="EH18">
        <v>1.1178E-2</v>
      </c>
      <c r="EI18">
        <v>-1.0052E-2</v>
      </c>
      <c r="EJ18">
        <v>8.2263000000000006E-3</v>
      </c>
      <c r="EK18">
        <v>8.4703999999999997E-4</v>
      </c>
      <c r="EL18">
        <v>0</v>
      </c>
      <c r="EM18">
        <v>2.1558000000000001E-2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5.8992000000000003E-3</v>
      </c>
      <c r="ET18">
        <v>6.953E-3</v>
      </c>
      <c r="EU18">
        <v>0</v>
      </c>
      <c r="EV18">
        <v>0</v>
      </c>
      <c r="EW18">
        <v>0</v>
      </c>
      <c r="EX18">
        <v>2.1165E-2</v>
      </c>
      <c r="EY18">
        <v>3.2355000000000002E-2</v>
      </c>
      <c r="EZ18">
        <v>-6.9360999999999997E-3</v>
      </c>
      <c r="FA18">
        <v>1.0579E-2</v>
      </c>
      <c r="FB18">
        <v>-2.1159000000000001E-2</v>
      </c>
      <c r="FC18">
        <v>0</v>
      </c>
      <c r="FD18">
        <v>0</v>
      </c>
      <c r="FE18">
        <v>-2.1930999999999999E-2</v>
      </c>
      <c r="FF18">
        <v>0</v>
      </c>
      <c r="FG18">
        <v>0</v>
      </c>
      <c r="FH18">
        <v>-7.7067000000000004E-3</v>
      </c>
      <c r="FI18">
        <v>1.4957E-3</v>
      </c>
      <c r="FJ18">
        <v>-1.5239000000000001E-2</v>
      </c>
      <c r="FK18">
        <v>3.2255999999999999E-3</v>
      </c>
      <c r="FL18">
        <v>4.8130999999999998E-3</v>
      </c>
      <c r="FM18">
        <v>-2.5132000000000002E-2</v>
      </c>
      <c r="FN18">
        <v>-7.6077999999999996E-3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5.4229999999999999E-3</v>
      </c>
      <c r="FV18">
        <v>5.5316999999999996E-3</v>
      </c>
      <c r="FW18">
        <v>0</v>
      </c>
      <c r="FX18">
        <v>0</v>
      </c>
      <c r="FY18">
        <v>0</v>
      </c>
      <c r="FZ18">
        <v>2.8007000000000002E-3</v>
      </c>
      <c r="GA18">
        <v>3.6483000000000002E-3</v>
      </c>
      <c r="GB18">
        <v>4.1621999999999996E-3</v>
      </c>
      <c r="GC18">
        <v>1.8624000000000002E-2</v>
      </c>
      <c r="GD18">
        <v>0</v>
      </c>
      <c r="GE18">
        <v>1.4496E-2</v>
      </c>
      <c r="GF18">
        <v>-2.0511999999999999E-2</v>
      </c>
      <c r="GG18">
        <v>-1.6273000000000001E-4</v>
      </c>
      <c r="GH18">
        <v>6.3792999999999999E-4</v>
      </c>
      <c r="GI18">
        <v>3.228E-3</v>
      </c>
      <c r="GJ18">
        <v>0</v>
      </c>
      <c r="GK18">
        <v>0</v>
      </c>
      <c r="GL18">
        <v>-3.8203999999999998E-3</v>
      </c>
      <c r="GM18">
        <v>3.9370000000000004E-3</v>
      </c>
      <c r="GN18">
        <v>-2.2699E-3</v>
      </c>
      <c r="GO18">
        <v>-5.2985000000000003E-3</v>
      </c>
      <c r="GP18">
        <v>4.7698000000000003E-3</v>
      </c>
    </row>
    <row r="19" spans="2:198" x14ac:dyDescent="0.25">
      <c r="B19" s="120">
        <v>41517</v>
      </c>
      <c r="C19">
        <v>3.7412999999999999E-3</v>
      </c>
      <c r="D19">
        <v>7.0327999999999996E-3</v>
      </c>
      <c r="E19">
        <v>1.4055E-2</v>
      </c>
      <c r="F19">
        <v>-1.9285999999999999E-3</v>
      </c>
      <c r="G19">
        <v>4.5697000000000003E-3</v>
      </c>
      <c r="H19">
        <v>-2.3094999999999999E-3</v>
      </c>
      <c r="I19">
        <v>1.2312E-3</v>
      </c>
      <c r="J19">
        <v>-1.4932000000000001E-2</v>
      </c>
      <c r="K19">
        <v>2.0503E-2</v>
      </c>
      <c r="L19">
        <v>-7.9979000000000005E-3</v>
      </c>
      <c r="M19">
        <v>5.8196999999999999E-2</v>
      </c>
      <c r="N19">
        <v>2.1946E-2</v>
      </c>
      <c r="O19">
        <v>1.6289E-3</v>
      </c>
      <c r="P19">
        <v>2.4756E-2</v>
      </c>
      <c r="Q19">
        <v>2.4428999999999999E-2</v>
      </c>
      <c r="S19">
        <v>-6.2905000000000001E-3</v>
      </c>
      <c r="T19">
        <v>2.0570999999999999E-2</v>
      </c>
      <c r="U19">
        <v>6.5897000000000004E-3</v>
      </c>
      <c r="V19">
        <v>1.7447000000000001E-3</v>
      </c>
      <c r="W19">
        <v>-4.7072999999999999E-4</v>
      </c>
      <c r="X19">
        <v>-1.8786E-3</v>
      </c>
      <c r="Y19" s="106">
        <v>2.2850999999999999E-5</v>
      </c>
      <c r="Z19">
        <v>-3.9455000000000002E-4</v>
      </c>
      <c r="AA19">
        <v>1.9495999999999999E-3</v>
      </c>
      <c r="AB19">
        <v>2.5462000000000002E-3</v>
      </c>
      <c r="AC19">
        <v>-1.5302E-2</v>
      </c>
      <c r="AD19">
        <v>-1.1390000000000001E-2</v>
      </c>
      <c r="AE19">
        <v>-1.3745E-2</v>
      </c>
      <c r="AF19">
        <v>5.0749999999999997E-3</v>
      </c>
      <c r="AG19">
        <v>0</v>
      </c>
      <c r="AH19">
        <v>-6.4463000000000003E-3</v>
      </c>
      <c r="AJ19">
        <v>1.8187999999999999E-2</v>
      </c>
      <c r="AK19">
        <v>7.5522999999999996E-3</v>
      </c>
      <c r="AL19">
        <v>0</v>
      </c>
      <c r="AM19">
        <v>2.2991000000000001E-2</v>
      </c>
      <c r="AN19">
        <v>1.5538E-2</v>
      </c>
      <c r="AO19">
        <v>2.4621999999999999E-3</v>
      </c>
      <c r="AP19">
        <v>-6.4649E-3</v>
      </c>
      <c r="AQ19">
        <v>4.6633999999999998E-4</v>
      </c>
      <c r="AR19">
        <v>1.6847999999999998E-2</v>
      </c>
      <c r="AS19">
        <v>-3.4735000000000002E-2</v>
      </c>
      <c r="AT19">
        <v>1.4174000000000001E-2</v>
      </c>
      <c r="AU19">
        <v>3.9447999999999997E-2</v>
      </c>
      <c r="AV19">
        <v>0</v>
      </c>
      <c r="AW19">
        <v>1.8345E-2</v>
      </c>
      <c r="AX19">
        <v>0</v>
      </c>
      <c r="AY19">
        <v>8.6643999999999992E-3</v>
      </c>
      <c r="AZ19">
        <v>8.6650000000000008E-3</v>
      </c>
      <c r="BA19">
        <v>1.0008E-2</v>
      </c>
      <c r="BB19">
        <v>-3.7585E-2</v>
      </c>
      <c r="BC19">
        <v>0</v>
      </c>
      <c r="BD19">
        <v>-3.3377999999999998E-2</v>
      </c>
      <c r="BE19">
        <v>0</v>
      </c>
      <c r="BF19">
        <v>0</v>
      </c>
      <c r="BG19">
        <v>1.1587999999999999E-2</v>
      </c>
      <c r="BH19">
        <v>0</v>
      </c>
      <c r="BI19">
        <v>3.6759000000000002E-3</v>
      </c>
      <c r="BJ19">
        <v>5.9654E-3</v>
      </c>
      <c r="BK19">
        <v>-1.3650000000000001E-2</v>
      </c>
      <c r="BL19">
        <v>-8.1773999999999996E-4</v>
      </c>
      <c r="BM19">
        <v>9.7015999999999995E-3</v>
      </c>
      <c r="BN19">
        <v>3.7602999999999998E-3</v>
      </c>
      <c r="BO19">
        <v>-1.6295E-2</v>
      </c>
      <c r="BP19">
        <v>6.4080999999999999E-3</v>
      </c>
      <c r="BQ19">
        <v>-6.0025E-3</v>
      </c>
      <c r="BR19">
        <v>8.3507000000000004E-4</v>
      </c>
      <c r="BS19">
        <v>0</v>
      </c>
      <c r="BT19">
        <v>-1.4827999999999999E-2</v>
      </c>
      <c r="BU19">
        <v>-2.7084E-2</v>
      </c>
      <c r="BV19">
        <v>0</v>
      </c>
      <c r="BW19">
        <v>-4.5136000000000004E-3</v>
      </c>
      <c r="BX19">
        <v>4.3197000000000001E-3</v>
      </c>
      <c r="BY19">
        <v>0</v>
      </c>
      <c r="BZ19">
        <v>-3.0010000000000002E-3</v>
      </c>
      <c r="CA19">
        <v>0</v>
      </c>
      <c r="CB19">
        <v>0</v>
      </c>
      <c r="CC19">
        <v>-3.565E-3</v>
      </c>
      <c r="CD19">
        <v>-3.1953000000000002E-2</v>
      </c>
      <c r="CE19">
        <v>3.0907E-3</v>
      </c>
      <c r="CF19">
        <v>-9.3308000000000002E-3</v>
      </c>
      <c r="CG19">
        <v>0</v>
      </c>
      <c r="CH19">
        <v>-2.9395999999999999E-2</v>
      </c>
      <c r="CI19">
        <v>0</v>
      </c>
      <c r="CJ19">
        <v>-1.3546000000000001E-3</v>
      </c>
      <c r="CK19">
        <v>1.7561E-2</v>
      </c>
      <c r="CL19">
        <v>1.5792E-2</v>
      </c>
      <c r="CM19">
        <v>-6.3052999999999998E-3</v>
      </c>
      <c r="CN19">
        <v>-2.6015E-2</v>
      </c>
      <c r="CO19">
        <v>2.0728999999999999E-3</v>
      </c>
      <c r="CP19">
        <v>0</v>
      </c>
      <c r="CQ19">
        <v>0</v>
      </c>
      <c r="CR19">
        <v>-4.8079999999999998E-3</v>
      </c>
      <c r="CS19">
        <v>-6.1801E-3</v>
      </c>
      <c r="CT19">
        <v>9.8092000000000006E-3</v>
      </c>
      <c r="CU19">
        <v>-8.0240999999999993E-3</v>
      </c>
      <c r="CV19">
        <v>-9.9728999999999998E-3</v>
      </c>
      <c r="CW19">
        <v>-1.222E-3</v>
      </c>
      <c r="CX19">
        <v>0</v>
      </c>
      <c r="CY19">
        <v>-3.0599999999999999E-2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5.1082000000000002E-2</v>
      </c>
      <c r="DF19">
        <v>0</v>
      </c>
      <c r="DG19">
        <v>0</v>
      </c>
      <c r="DH19">
        <v>8.6802000000000004E-2</v>
      </c>
      <c r="DI19">
        <v>0</v>
      </c>
      <c r="DJ19">
        <v>0</v>
      </c>
      <c r="DK19">
        <v>0</v>
      </c>
      <c r="DL19">
        <v>-2.9614999999999999E-2</v>
      </c>
      <c r="DM19">
        <v>0</v>
      </c>
      <c r="DN19">
        <v>-2.1271999999999999E-2</v>
      </c>
      <c r="DO19">
        <v>-1.9212999999999999E-3</v>
      </c>
      <c r="DP19">
        <v>3.8641000000000001E-3</v>
      </c>
      <c r="DQ19">
        <v>-1.2397999999999999E-2</v>
      </c>
      <c r="DR19">
        <v>0</v>
      </c>
      <c r="DS19">
        <v>-2.7613999999999998E-3</v>
      </c>
      <c r="DT19">
        <v>0</v>
      </c>
      <c r="DV19">
        <v>3.3337000000000002E-3</v>
      </c>
      <c r="DW19">
        <v>0</v>
      </c>
      <c r="DX19">
        <v>0</v>
      </c>
      <c r="DY19">
        <v>0</v>
      </c>
      <c r="DZ19">
        <v>0</v>
      </c>
      <c r="EA19">
        <v>-3.4453999999999999E-2</v>
      </c>
      <c r="EB19">
        <v>0</v>
      </c>
      <c r="EC19">
        <v>1.5361000000000001E-3</v>
      </c>
      <c r="ED19">
        <v>-6.3460000000000001E-3</v>
      </c>
      <c r="EE19">
        <v>-3.0606999999999999E-2</v>
      </c>
      <c r="EF19">
        <v>-4.5951000000000004E-3</v>
      </c>
      <c r="EG19">
        <v>0</v>
      </c>
      <c r="EH19">
        <v>1.2371999999999999E-2</v>
      </c>
      <c r="EI19">
        <v>5.4904999999999997E-3</v>
      </c>
      <c r="EJ19">
        <v>-7.5360000000000002E-3</v>
      </c>
      <c r="EK19">
        <v>-1.1282E-2</v>
      </c>
      <c r="EL19">
        <v>0</v>
      </c>
      <c r="EM19">
        <v>-7.3429999999999997E-3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3.2147E-3</v>
      </c>
      <c r="ET19">
        <v>3.2742000000000001E-3</v>
      </c>
      <c r="EU19">
        <v>0</v>
      </c>
      <c r="EV19">
        <v>0</v>
      </c>
      <c r="EW19">
        <v>0</v>
      </c>
      <c r="EX19">
        <v>5.6514E-3</v>
      </c>
      <c r="EY19">
        <v>7.6486999999999996E-3</v>
      </c>
      <c r="EZ19">
        <v>9.6597999999999996E-3</v>
      </c>
      <c r="FA19">
        <v>2.1524000000000001E-3</v>
      </c>
      <c r="FB19">
        <v>-1.4876E-2</v>
      </c>
      <c r="FC19">
        <v>0</v>
      </c>
      <c r="FD19">
        <v>0</v>
      </c>
      <c r="FE19">
        <v>-1.5513000000000001E-2</v>
      </c>
      <c r="FF19">
        <v>0</v>
      </c>
      <c r="FG19">
        <v>0</v>
      </c>
      <c r="FH19">
        <v>-4.9892000000000003E-4</v>
      </c>
      <c r="FI19">
        <v>-7.8943999999999993E-3</v>
      </c>
      <c r="FJ19">
        <v>3.4164E-2</v>
      </c>
      <c r="FK19">
        <v>3.4418000000000001E-3</v>
      </c>
      <c r="FL19">
        <v>5.0435999999999996E-3</v>
      </c>
      <c r="FM19">
        <v>-6.7517999999999996E-3</v>
      </c>
      <c r="FN19">
        <v>-1.6336E-3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7.2401999999999996E-3</v>
      </c>
      <c r="FV19">
        <v>7.4224E-3</v>
      </c>
      <c r="FW19">
        <v>0</v>
      </c>
      <c r="FX19">
        <v>0</v>
      </c>
      <c r="FY19">
        <v>0</v>
      </c>
      <c r="FZ19">
        <v>-6.0077999999999998E-3</v>
      </c>
      <c r="GA19">
        <v>-8.5856999999999999E-3</v>
      </c>
      <c r="GB19">
        <v>1.3984999999999999E-2</v>
      </c>
      <c r="GC19">
        <v>1.0252000000000001E-2</v>
      </c>
      <c r="GD19">
        <v>0</v>
      </c>
      <c r="GE19">
        <v>2.7962E-3</v>
      </c>
      <c r="GF19">
        <v>-2.7442E-3</v>
      </c>
      <c r="GG19">
        <v>3.9741999999999998E-3</v>
      </c>
      <c r="GH19">
        <v>9.4488999999999997E-3</v>
      </c>
      <c r="GI19">
        <v>1.3748E-2</v>
      </c>
      <c r="GJ19">
        <v>0</v>
      </c>
      <c r="GK19">
        <v>0</v>
      </c>
      <c r="GL19">
        <v>-3.2602E-3</v>
      </c>
      <c r="GM19">
        <v>-9.7508999999999998E-3</v>
      </c>
      <c r="GN19">
        <v>-5.9887999999999999E-4</v>
      </c>
      <c r="GO19">
        <v>-4.2649999999999997E-3</v>
      </c>
      <c r="GP19">
        <v>-1.2540000000000001E-2</v>
      </c>
    </row>
    <row r="20" spans="2:198" x14ac:dyDescent="0.25">
      <c r="B20" s="120">
        <v>41547</v>
      </c>
      <c r="C20">
        <v>-1.0736000000000001E-3</v>
      </c>
      <c r="D20">
        <v>5.4177000000000001E-3</v>
      </c>
      <c r="E20">
        <v>1.5265000000000001E-3</v>
      </c>
      <c r="F20">
        <v>5.5095000000000003E-4</v>
      </c>
      <c r="G20">
        <v>9.3589999999999993E-3</v>
      </c>
      <c r="H20">
        <v>1.2996000000000001E-2</v>
      </c>
      <c r="I20">
        <v>2.8045000000000001E-3</v>
      </c>
      <c r="J20">
        <v>-2.5254000000000001E-3</v>
      </c>
      <c r="K20">
        <v>3.0738000000000001E-2</v>
      </c>
      <c r="L20">
        <v>-6.9902000000000002E-3</v>
      </c>
      <c r="M20">
        <v>2.7931000000000001E-2</v>
      </c>
      <c r="N20">
        <v>-3.1370999999999999E-3</v>
      </c>
      <c r="O20">
        <v>-1.8134E-3</v>
      </c>
      <c r="P20">
        <v>6.0475000000000001E-2</v>
      </c>
      <c r="Q20">
        <v>7.7681E-3</v>
      </c>
      <c r="S20">
        <v>3.9489999999999997E-2</v>
      </c>
      <c r="T20">
        <v>-9.2927999999999999E-4</v>
      </c>
      <c r="U20">
        <v>-2.5026999999999997E-4</v>
      </c>
      <c r="V20">
        <v>4.45E-3</v>
      </c>
      <c r="W20">
        <v>-1.6917E-3</v>
      </c>
      <c r="X20">
        <v>-3.1101000000000002E-4</v>
      </c>
      <c r="Y20">
        <v>4.1155000000000002E-3</v>
      </c>
      <c r="Z20">
        <v>6.6553000000000003E-3</v>
      </c>
      <c r="AA20">
        <v>-7.7640000000000001E-3</v>
      </c>
      <c r="AB20">
        <v>2.2876000000000001E-2</v>
      </c>
      <c r="AC20">
        <v>-1.5452E-3</v>
      </c>
      <c r="AD20">
        <v>4.4943999999999998E-2</v>
      </c>
      <c r="AE20">
        <v>2.1946E-2</v>
      </c>
      <c r="AF20">
        <v>-6.8689E-4</v>
      </c>
      <c r="AG20">
        <v>0</v>
      </c>
      <c r="AH20">
        <v>1.2668999999999999E-4</v>
      </c>
      <c r="AJ20">
        <v>6.6397000000000001E-3</v>
      </c>
      <c r="AK20">
        <v>-2.452E-2</v>
      </c>
      <c r="AL20">
        <v>0</v>
      </c>
      <c r="AM20">
        <v>-2.6735999999999999E-2</v>
      </c>
      <c r="AN20">
        <v>1.7541000000000001E-2</v>
      </c>
      <c r="AO20">
        <v>2.5479999999999999E-2</v>
      </c>
      <c r="AP20">
        <v>-1.3344999999999999E-2</v>
      </c>
      <c r="AQ20">
        <v>-6.9581E-3</v>
      </c>
      <c r="AR20">
        <v>-6.3090000000000004E-3</v>
      </c>
      <c r="AS20">
        <v>-1.0725999999999999E-2</v>
      </c>
      <c r="AT20">
        <v>-3.3113999999999999E-3</v>
      </c>
      <c r="AU20">
        <v>-5.6555000000000001E-2</v>
      </c>
      <c r="AV20">
        <v>0</v>
      </c>
      <c r="AW20">
        <v>1.2987E-2</v>
      </c>
      <c r="AX20">
        <v>0</v>
      </c>
      <c r="AY20">
        <v>1.1402000000000001E-2</v>
      </c>
      <c r="AZ20">
        <v>4.4957E-3</v>
      </c>
      <c r="BA20">
        <v>1.8532E-2</v>
      </c>
      <c r="BB20">
        <v>-1.1361E-2</v>
      </c>
      <c r="BC20">
        <v>0</v>
      </c>
      <c r="BD20">
        <v>-2.0788999999999998E-2</v>
      </c>
      <c r="BE20">
        <v>0</v>
      </c>
      <c r="BF20">
        <v>0</v>
      </c>
      <c r="BG20">
        <v>7.1741000000000001E-3</v>
      </c>
      <c r="BH20">
        <v>0</v>
      </c>
      <c r="BI20">
        <v>5.9816000000000001E-3</v>
      </c>
      <c r="BJ20">
        <v>-1.6407999999999999E-2</v>
      </c>
      <c r="BK20">
        <v>1.6552999999999998E-2</v>
      </c>
      <c r="BL20">
        <v>6.6819000000000002E-3</v>
      </c>
      <c r="BM20">
        <v>2.2586999999999999E-2</v>
      </c>
      <c r="BN20">
        <v>1.8176000000000001E-2</v>
      </c>
      <c r="BO20">
        <v>2.0341000000000001E-2</v>
      </c>
      <c r="BP20">
        <v>1.3195E-2</v>
      </c>
      <c r="BQ20">
        <v>2.1298000000000001E-2</v>
      </c>
      <c r="BR20">
        <v>1.435E-2</v>
      </c>
      <c r="BS20">
        <v>0</v>
      </c>
      <c r="BT20">
        <v>2.4459000000000002E-2</v>
      </c>
      <c r="BU20">
        <v>-1.8759000000000001E-2</v>
      </c>
      <c r="BV20">
        <v>0</v>
      </c>
      <c r="BW20">
        <v>-3.9292000000000001E-2</v>
      </c>
      <c r="BX20">
        <v>-1.7103E-2</v>
      </c>
      <c r="BY20">
        <v>0</v>
      </c>
      <c r="BZ20">
        <v>-3.0079999999999999E-4</v>
      </c>
      <c r="CA20">
        <v>0</v>
      </c>
      <c r="CB20">
        <v>0</v>
      </c>
      <c r="CC20">
        <v>1.7625999999999999E-2</v>
      </c>
      <c r="CD20">
        <v>1.3073E-2</v>
      </c>
      <c r="CE20">
        <v>8.6347000000000004E-3</v>
      </c>
      <c r="CF20">
        <v>-9.9518000000000002E-3</v>
      </c>
      <c r="CG20">
        <v>0</v>
      </c>
      <c r="CH20">
        <v>3.3479999999999998E-3</v>
      </c>
      <c r="CI20">
        <v>0</v>
      </c>
      <c r="CJ20">
        <v>-2.7192000000000001E-2</v>
      </c>
      <c r="CK20">
        <v>-6.5105999999999997E-2</v>
      </c>
      <c r="CL20">
        <v>-5.9331000000000002E-2</v>
      </c>
      <c r="CM20">
        <v>1.1414000000000001E-2</v>
      </c>
      <c r="CN20">
        <v>-9.0886999999999999E-3</v>
      </c>
      <c r="CO20">
        <v>-4.3400000000000001E-2</v>
      </c>
      <c r="CP20">
        <v>0</v>
      </c>
      <c r="CQ20">
        <v>0</v>
      </c>
      <c r="CR20">
        <v>-2.3296000000000001E-2</v>
      </c>
      <c r="CS20">
        <v>-2.5382999999999998E-3</v>
      </c>
      <c r="CT20">
        <v>1.7166000000000001E-2</v>
      </c>
      <c r="CU20">
        <v>-1.8459E-2</v>
      </c>
      <c r="CV20">
        <v>-8.9923999999999994E-3</v>
      </c>
      <c r="CW20">
        <v>-2.9551000000000001E-2</v>
      </c>
      <c r="CX20">
        <v>0</v>
      </c>
      <c r="CY20">
        <v>1.3828999999999999E-2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-5.6251000000000001E-4</v>
      </c>
      <c r="DF20">
        <v>0</v>
      </c>
      <c r="DG20">
        <v>0</v>
      </c>
      <c r="DH20">
        <v>-5.4952000000000004E-3</v>
      </c>
      <c r="DI20">
        <v>0</v>
      </c>
      <c r="DJ20">
        <v>0</v>
      </c>
      <c r="DK20">
        <v>0</v>
      </c>
      <c r="DL20">
        <v>4.8661999999999997E-2</v>
      </c>
      <c r="DM20">
        <v>0</v>
      </c>
      <c r="DN20">
        <v>1.2775999999999999E-2</v>
      </c>
      <c r="DO20">
        <v>1.2869999999999999E-2</v>
      </c>
      <c r="DP20">
        <v>1.804E-2</v>
      </c>
      <c r="DQ20">
        <v>6.7048999999999997E-2</v>
      </c>
      <c r="DR20">
        <v>0</v>
      </c>
      <c r="DS20">
        <v>3.6292999999999999E-2</v>
      </c>
      <c r="DT20">
        <v>0</v>
      </c>
      <c r="DV20">
        <v>-1.9158000000000001E-3</v>
      </c>
      <c r="DW20">
        <v>0</v>
      </c>
      <c r="DX20">
        <v>0</v>
      </c>
      <c r="DY20">
        <v>0</v>
      </c>
      <c r="DZ20">
        <v>0</v>
      </c>
      <c r="EA20">
        <v>4.2202999999999997E-2</v>
      </c>
      <c r="EB20">
        <v>0</v>
      </c>
      <c r="EC20">
        <v>-2.2266999999999999E-3</v>
      </c>
      <c r="ED20">
        <v>-8.2348999999999996E-4</v>
      </c>
      <c r="EE20">
        <v>-1.3162999999999999E-2</v>
      </c>
      <c r="EF20">
        <v>-1.3901999999999999E-2</v>
      </c>
      <c r="EG20">
        <v>0</v>
      </c>
      <c r="EH20">
        <v>-1.2548999999999999E-2</v>
      </c>
      <c r="EI20">
        <v>-7.0491E-3</v>
      </c>
      <c r="EJ20">
        <v>3.0052999999999998E-3</v>
      </c>
      <c r="EK20">
        <v>-2.1451000000000001E-2</v>
      </c>
      <c r="EL20">
        <v>0</v>
      </c>
      <c r="EM20">
        <v>-3.2458000000000001E-2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-3.2550999999999997E-2</v>
      </c>
      <c r="ET20">
        <v>-3.3706E-2</v>
      </c>
      <c r="EU20">
        <v>0</v>
      </c>
      <c r="EV20">
        <v>0</v>
      </c>
      <c r="EW20">
        <v>0</v>
      </c>
      <c r="EX20">
        <v>1.1280999999999999E-2</v>
      </c>
      <c r="EY20">
        <v>1.6265999999999999E-2</v>
      </c>
      <c r="EZ20">
        <v>-5.3252000000000001E-2</v>
      </c>
      <c r="FA20">
        <v>8.6452000000000005E-3</v>
      </c>
      <c r="FB20">
        <v>-1.6955E-3</v>
      </c>
      <c r="FC20">
        <v>0</v>
      </c>
      <c r="FD20">
        <v>0</v>
      </c>
      <c r="FE20">
        <v>-2.4424999999999998E-3</v>
      </c>
      <c r="FF20">
        <v>0</v>
      </c>
      <c r="FG20">
        <v>0</v>
      </c>
      <c r="FH20">
        <v>-4.3509999999999998E-3</v>
      </c>
      <c r="FI20">
        <v>-1.856E-2</v>
      </c>
      <c r="FJ20">
        <v>-1.4604000000000001E-2</v>
      </c>
      <c r="FK20">
        <v>-1.5383000000000001E-2</v>
      </c>
      <c r="FL20">
        <v>-2.3009000000000002E-2</v>
      </c>
      <c r="FM20">
        <v>-4.8084000000000002E-2</v>
      </c>
      <c r="FN20">
        <v>-2.7664000000000001E-2</v>
      </c>
      <c r="FO20">
        <v>-4.6925000000000001E-2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2.6587E-3</v>
      </c>
      <c r="FV20">
        <v>2.9884E-3</v>
      </c>
      <c r="FW20">
        <v>0</v>
      </c>
      <c r="FX20">
        <v>0</v>
      </c>
      <c r="FY20">
        <v>0</v>
      </c>
      <c r="FZ20">
        <v>-5.5120999999999998E-3</v>
      </c>
      <c r="GA20">
        <v>-8.2819E-3</v>
      </c>
      <c r="GB20">
        <v>-2.1635000000000001E-3</v>
      </c>
      <c r="GC20">
        <v>-3.0859999999999999E-2</v>
      </c>
      <c r="GD20">
        <v>0</v>
      </c>
      <c r="GE20">
        <v>3.7263999999999999E-2</v>
      </c>
      <c r="GF20">
        <v>9.7900000000000001E-3</v>
      </c>
      <c r="GG20">
        <v>-1.4607000000000001E-3</v>
      </c>
      <c r="GH20">
        <v>3.1478000000000001E-3</v>
      </c>
      <c r="GI20">
        <v>6.0023999999999997E-3</v>
      </c>
      <c r="GJ20">
        <v>0</v>
      </c>
      <c r="GK20">
        <v>3.3669999999999999E-2</v>
      </c>
      <c r="GL20">
        <v>-4.1564999999999996E-3</v>
      </c>
      <c r="GM20">
        <v>-5.8612999999999998E-3</v>
      </c>
      <c r="GN20">
        <v>8.0751999999999994E-3</v>
      </c>
      <c r="GO20">
        <v>-1.5906E-2</v>
      </c>
      <c r="GP20">
        <v>-4.0876000000000003E-3</v>
      </c>
    </row>
    <row r="21" spans="2:198" x14ac:dyDescent="0.25">
      <c r="B21" s="120">
        <v>41578</v>
      </c>
      <c r="C21">
        <v>1.2237000000000001E-3</v>
      </c>
      <c r="D21">
        <v>3.882E-3</v>
      </c>
      <c r="E21" s="106">
        <v>9.7545000000000002E-5</v>
      </c>
      <c r="F21">
        <v>2.2009999999999998E-3</v>
      </c>
      <c r="G21">
        <v>8.1203999999999998E-3</v>
      </c>
      <c r="H21">
        <v>4.6036000000000002E-3</v>
      </c>
      <c r="I21">
        <v>1.2869E-2</v>
      </c>
      <c r="J21">
        <v>-6.4999000000000003E-3</v>
      </c>
      <c r="K21">
        <v>6.8561000000000004E-3</v>
      </c>
      <c r="L21">
        <v>2.4601999999999999E-2</v>
      </c>
      <c r="M21">
        <v>-1.3372E-2</v>
      </c>
      <c r="N21">
        <v>-6.9589999999999999E-3</v>
      </c>
      <c r="O21">
        <v>9.9833999999999999E-3</v>
      </c>
      <c r="P21">
        <v>-4.5591E-3</v>
      </c>
      <c r="Q21">
        <v>1.3783E-2</v>
      </c>
      <c r="S21">
        <v>9.9331000000000003E-3</v>
      </c>
      <c r="T21">
        <v>-1.6004999999999999E-4</v>
      </c>
      <c r="U21">
        <v>2.0176E-3</v>
      </c>
      <c r="V21">
        <v>3.8559999999999997E-2</v>
      </c>
      <c r="W21">
        <v>5.9921999999999996E-3</v>
      </c>
      <c r="X21">
        <v>9.8461E-3</v>
      </c>
      <c r="Y21">
        <v>9.9866999999999994E-3</v>
      </c>
      <c r="Z21">
        <v>2.0780999999999998E-3</v>
      </c>
      <c r="AA21">
        <v>2.1172999999999999E-3</v>
      </c>
      <c r="AB21">
        <v>1.3244000000000001E-2</v>
      </c>
      <c r="AC21">
        <v>3.7789999999999998E-3</v>
      </c>
      <c r="AD21">
        <v>1.0664E-2</v>
      </c>
      <c r="AE21">
        <v>9.0234000000000009E-3</v>
      </c>
      <c r="AF21">
        <v>9.9793999999999994E-3</v>
      </c>
      <c r="AG21">
        <v>0</v>
      </c>
      <c r="AH21">
        <v>-2.2100999999999999E-2</v>
      </c>
      <c r="AJ21">
        <v>-1.4374E-2</v>
      </c>
      <c r="AK21">
        <v>1.6028000000000001E-2</v>
      </c>
      <c r="AL21">
        <v>1.2655E-2</v>
      </c>
      <c r="AM21">
        <v>-1.8121000000000002E-2</v>
      </c>
      <c r="AN21">
        <v>-1.3977E-2</v>
      </c>
      <c r="AO21">
        <v>3.0821000000000001E-2</v>
      </c>
      <c r="AP21">
        <v>-7.0390999999999995E-2</v>
      </c>
      <c r="AQ21">
        <v>-2.6460000000000001E-2</v>
      </c>
      <c r="AR21">
        <v>-5.6651999999999996E-3</v>
      </c>
      <c r="AS21">
        <v>-5.8149999999999999E-4</v>
      </c>
      <c r="AT21">
        <v>-1.0288999999999999E-3</v>
      </c>
      <c r="AU21">
        <v>-2.3404999999999999E-2</v>
      </c>
      <c r="AV21">
        <v>0</v>
      </c>
      <c r="AW21">
        <v>-1.3488999999999999E-2</v>
      </c>
      <c r="AX21">
        <v>0</v>
      </c>
      <c r="AY21">
        <v>-8.3885999999999997E-4</v>
      </c>
      <c r="AZ21">
        <v>-3.2867999999999999E-3</v>
      </c>
      <c r="BA21">
        <v>-2.1156000000000001E-2</v>
      </c>
      <c r="BB21">
        <v>-2.2974000000000001E-2</v>
      </c>
      <c r="BC21">
        <v>0</v>
      </c>
      <c r="BD21">
        <v>6.9350999999999996E-2</v>
      </c>
      <c r="BE21">
        <v>0</v>
      </c>
      <c r="BF21">
        <v>0</v>
      </c>
      <c r="BG21">
        <v>2.2889E-2</v>
      </c>
      <c r="BH21">
        <v>0</v>
      </c>
      <c r="BI21">
        <v>5.3629999999999997E-3</v>
      </c>
      <c r="BJ21">
        <v>1.9726E-2</v>
      </c>
      <c r="BK21">
        <v>-1.7184999999999999E-2</v>
      </c>
      <c r="BL21">
        <v>2.2312E-3</v>
      </c>
      <c r="BM21">
        <v>-9.4716000000000002E-3</v>
      </c>
      <c r="BN21">
        <v>1.9414000000000001E-2</v>
      </c>
      <c r="BO21">
        <v>2.6880000000000001E-2</v>
      </c>
      <c r="BP21">
        <v>4.6160999999999997E-3</v>
      </c>
      <c r="BQ21">
        <v>1.3819E-2</v>
      </c>
      <c r="BR21">
        <v>-1.8565000000000001E-3</v>
      </c>
      <c r="BS21">
        <v>0</v>
      </c>
      <c r="BT21">
        <v>-1.6664999999999999E-2</v>
      </c>
      <c r="BU21">
        <v>5.6101999999999999E-2</v>
      </c>
      <c r="BV21">
        <v>0</v>
      </c>
      <c r="BW21">
        <v>5.4788000000000003E-2</v>
      </c>
      <c r="BX21">
        <v>4.4276000000000003E-2</v>
      </c>
      <c r="BY21">
        <v>0</v>
      </c>
      <c r="BZ21">
        <v>1.5051999999999999E-2</v>
      </c>
      <c r="CA21">
        <v>0</v>
      </c>
      <c r="CB21">
        <v>0</v>
      </c>
      <c r="CC21">
        <v>5.6519999999999999E-3</v>
      </c>
      <c r="CD21">
        <v>1.6396000000000001E-2</v>
      </c>
      <c r="CE21">
        <v>3.0197000000000002E-3</v>
      </c>
      <c r="CF21">
        <v>-9.3293000000000004E-3</v>
      </c>
      <c r="CG21">
        <v>0</v>
      </c>
      <c r="CH21">
        <v>4.1072999999999998E-2</v>
      </c>
      <c r="CI21">
        <v>0</v>
      </c>
      <c r="CJ21">
        <v>-1.7479999999999999E-2</v>
      </c>
      <c r="CK21">
        <v>-1.5334000000000001E-3</v>
      </c>
      <c r="CL21">
        <v>2.1259E-2</v>
      </c>
      <c r="CM21">
        <v>4.6889999999999996E-3</v>
      </c>
      <c r="CN21">
        <v>1.9775000000000001E-2</v>
      </c>
      <c r="CO21">
        <v>1.4922E-3</v>
      </c>
      <c r="CP21">
        <v>0</v>
      </c>
      <c r="CQ21">
        <v>0</v>
      </c>
      <c r="CR21">
        <v>2.3804999999999998E-3</v>
      </c>
      <c r="CS21">
        <v>-2.9779999999999997E-4</v>
      </c>
      <c r="CT21">
        <v>3.4353000000000001E-3</v>
      </c>
      <c r="CU21">
        <v>1.6406000000000001E-3</v>
      </c>
      <c r="CV21">
        <v>7.2101999999999999E-3</v>
      </c>
      <c r="CW21">
        <v>-1.7576999999999999E-2</v>
      </c>
      <c r="CX21">
        <v>0</v>
      </c>
      <c r="CY21">
        <v>2.8126000000000002E-2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0.12848000000000001</v>
      </c>
      <c r="DF21">
        <v>0</v>
      </c>
      <c r="DG21">
        <v>0</v>
      </c>
      <c r="DH21">
        <v>-7.0661000000000002E-2</v>
      </c>
      <c r="DI21">
        <v>0</v>
      </c>
      <c r="DJ21">
        <v>0</v>
      </c>
      <c r="DK21">
        <v>0</v>
      </c>
      <c r="DL21">
        <v>-6.3033000000000004E-3</v>
      </c>
      <c r="DM21">
        <v>0</v>
      </c>
      <c r="DN21">
        <v>5.3559999999999997E-3</v>
      </c>
      <c r="DO21">
        <v>2.9777999999999999E-2</v>
      </c>
      <c r="DP21">
        <v>1.1757E-3</v>
      </c>
      <c r="DQ21">
        <v>2.6676E-3</v>
      </c>
      <c r="DR21">
        <v>0</v>
      </c>
      <c r="DS21">
        <v>-7.9812999999999998E-4</v>
      </c>
      <c r="DT21">
        <v>-2.3723000000000001E-2</v>
      </c>
      <c r="DV21">
        <v>5.2621999999999999E-3</v>
      </c>
      <c r="DW21">
        <v>0</v>
      </c>
      <c r="DX21">
        <v>0</v>
      </c>
      <c r="DY21">
        <v>0</v>
      </c>
      <c r="DZ21">
        <v>0</v>
      </c>
      <c r="EA21">
        <v>2.7978E-3</v>
      </c>
      <c r="EB21">
        <v>0</v>
      </c>
      <c r="EC21">
        <v>1.7399E-3</v>
      </c>
      <c r="ED21">
        <v>8.1922000000000002E-3</v>
      </c>
      <c r="EE21">
        <v>9.5555999999999992E-3</v>
      </c>
      <c r="EF21">
        <v>1.8918999999999998E-2</v>
      </c>
      <c r="EG21">
        <v>0</v>
      </c>
      <c r="EH21">
        <v>-1.6899999999999999E-4</v>
      </c>
      <c r="EI21">
        <v>-3.4542000000000002E-3</v>
      </c>
      <c r="EJ21">
        <v>2.3104000000000002E-3</v>
      </c>
      <c r="EK21">
        <v>2.9922E-3</v>
      </c>
      <c r="EL21">
        <v>1.4718E-2</v>
      </c>
      <c r="EM21">
        <v>-1.0323000000000001E-2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-2.9697E-3</v>
      </c>
      <c r="ET21">
        <v>-2.9296999999999999E-3</v>
      </c>
      <c r="EU21">
        <v>0</v>
      </c>
      <c r="EV21">
        <v>0</v>
      </c>
      <c r="EW21">
        <v>0</v>
      </c>
      <c r="EX21">
        <v>5.4108000000000003E-3</v>
      </c>
      <c r="EY21">
        <v>8.7498000000000003E-3</v>
      </c>
      <c r="EZ21">
        <v>2.1589000000000001E-3</v>
      </c>
      <c r="FA21">
        <v>-2.4209000000000001E-3</v>
      </c>
      <c r="FB21">
        <v>4.9613000000000001E-3</v>
      </c>
      <c r="FC21">
        <v>0</v>
      </c>
      <c r="FD21">
        <v>0</v>
      </c>
      <c r="FE21">
        <v>4.2868999999999997E-3</v>
      </c>
      <c r="FF21">
        <v>0</v>
      </c>
      <c r="FG21">
        <v>0</v>
      </c>
      <c r="FH21">
        <v>2.5168E-3</v>
      </c>
      <c r="FI21">
        <v>1.5975E-3</v>
      </c>
      <c r="FJ21">
        <v>-1.167E-2</v>
      </c>
      <c r="FK21">
        <v>-4.5637999999999998E-3</v>
      </c>
      <c r="FL21">
        <v>-5.8634000000000004E-3</v>
      </c>
      <c r="FM21">
        <v>-1.3535999999999999E-2</v>
      </c>
      <c r="FN21">
        <v>-2.6258000000000002E-3</v>
      </c>
      <c r="FO21">
        <v>-9.3121000000000002E-3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3.754E-3</v>
      </c>
      <c r="FV21">
        <v>3.8584000000000001E-3</v>
      </c>
      <c r="FW21">
        <v>0</v>
      </c>
      <c r="FX21">
        <v>0</v>
      </c>
      <c r="FY21">
        <v>0</v>
      </c>
      <c r="FZ21">
        <v>-4.6591000000000002E-3</v>
      </c>
      <c r="GA21">
        <v>-5.1980000000000004E-3</v>
      </c>
      <c r="GB21">
        <v>1.3839000000000001E-2</v>
      </c>
      <c r="GC21">
        <v>-1.0845E-2</v>
      </c>
      <c r="GD21">
        <v>0</v>
      </c>
      <c r="GE21">
        <v>2.1510999999999999E-2</v>
      </c>
      <c r="GF21">
        <v>-3.7756E-3</v>
      </c>
      <c r="GG21">
        <v>5.9167000000000004E-3</v>
      </c>
      <c r="GH21">
        <v>3.1579000000000003E-2</v>
      </c>
      <c r="GI21">
        <v>1.7089E-2</v>
      </c>
      <c r="GJ21">
        <v>0</v>
      </c>
      <c r="GK21">
        <v>1.7798000000000001E-2</v>
      </c>
      <c r="GL21">
        <v>-3.0101999999999999E-4</v>
      </c>
      <c r="GM21">
        <v>2.0869999999999999E-3</v>
      </c>
      <c r="GN21">
        <v>2.5674999999999999E-3</v>
      </c>
      <c r="GO21">
        <v>-2.0417E-3</v>
      </c>
      <c r="GP21">
        <v>9.1489999999999991E-3</v>
      </c>
    </row>
    <row r="22" spans="2:198" x14ac:dyDescent="0.25">
      <c r="B22" s="120">
        <v>41608</v>
      </c>
      <c r="C22">
        <v>6.4473999999999998E-3</v>
      </c>
      <c r="D22">
        <v>5.7905999999999999E-3</v>
      </c>
      <c r="E22">
        <v>6.3372000000000003E-3</v>
      </c>
      <c r="F22">
        <v>4.9318000000000001E-3</v>
      </c>
      <c r="G22">
        <v>4.7927000000000004E-3</v>
      </c>
      <c r="H22">
        <v>2.3442000000000001E-2</v>
      </c>
      <c r="I22">
        <v>-6.5583999999999998E-3</v>
      </c>
      <c r="J22">
        <v>1.6428E-3</v>
      </c>
      <c r="K22">
        <v>1.4095999999999999E-2</v>
      </c>
      <c r="L22" s="106">
        <v>8.3992000000000005E-5</v>
      </c>
      <c r="M22">
        <v>3.9760999999999998E-2</v>
      </c>
      <c r="N22">
        <v>-1.3613999999999999E-2</v>
      </c>
      <c r="O22">
        <v>6.9420999999999997E-3</v>
      </c>
      <c r="P22">
        <v>9.4233000000000008E-3</v>
      </c>
      <c r="Q22">
        <v>1.1436E-2</v>
      </c>
      <c r="S22">
        <v>-1.6884000000000001E-3</v>
      </c>
      <c r="T22">
        <v>2.3635E-2</v>
      </c>
      <c r="U22">
        <v>-3.1416999999999999E-3</v>
      </c>
      <c r="V22">
        <v>2.7719000000000001E-2</v>
      </c>
      <c r="W22">
        <v>-3.4123000000000001E-3</v>
      </c>
      <c r="X22">
        <v>2.1388999999999998E-2</v>
      </c>
      <c r="Y22">
        <v>1.3243E-2</v>
      </c>
      <c r="Z22">
        <v>5.8351000000000002E-3</v>
      </c>
      <c r="AA22">
        <v>-4.3784000000000002E-3</v>
      </c>
      <c r="AB22">
        <v>-2.1399999999999999E-2</v>
      </c>
      <c r="AC22">
        <v>2.0239E-2</v>
      </c>
      <c r="AD22">
        <v>3.0731999999999999E-2</v>
      </c>
      <c r="AE22">
        <v>-9.2770999999999999E-3</v>
      </c>
      <c r="AF22">
        <v>1.6884E-2</v>
      </c>
      <c r="AG22">
        <v>0</v>
      </c>
      <c r="AH22">
        <v>3.6066000000000002E-3</v>
      </c>
      <c r="AJ22">
        <v>3.1230999999999998E-2</v>
      </c>
      <c r="AK22">
        <v>-1.0885000000000001E-2</v>
      </c>
      <c r="AL22">
        <v>2.9352E-2</v>
      </c>
      <c r="AM22">
        <v>2.5255E-2</v>
      </c>
      <c r="AN22">
        <v>2.0395999999999999E-3</v>
      </c>
      <c r="AO22">
        <v>-2.2911999999999998E-2</v>
      </c>
      <c r="AP22">
        <v>1.4387E-2</v>
      </c>
      <c r="AQ22">
        <v>9.1435000000000006E-3</v>
      </c>
      <c r="AR22">
        <v>1.6886000000000002E-2</v>
      </c>
      <c r="AS22">
        <v>-1.7812999999999999E-2</v>
      </c>
      <c r="AT22">
        <v>-2.6985999999999998E-3</v>
      </c>
      <c r="AU22">
        <v>-4.4977999999999997E-3</v>
      </c>
      <c r="AV22">
        <v>0</v>
      </c>
      <c r="AW22" s="106">
        <v>-5.7537999999999997E-5</v>
      </c>
      <c r="AX22">
        <v>0</v>
      </c>
      <c r="AY22">
        <v>-5.3233000000000004E-3</v>
      </c>
      <c r="AZ22">
        <v>1.5821999999999999E-2</v>
      </c>
      <c r="BA22">
        <v>3.9687000000000004E-3</v>
      </c>
      <c r="BB22">
        <v>5.7113999999999998E-2</v>
      </c>
      <c r="BC22">
        <v>0</v>
      </c>
      <c r="BD22">
        <v>1.2808E-2</v>
      </c>
      <c r="BE22">
        <v>0</v>
      </c>
      <c r="BF22">
        <v>0</v>
      </c>
      <c r="BG22">
        <v>-2.3243999999999999E-3</v>
      </c>
      <c r="BH22">
        <v>0</v>
      </c>
      <c r="BI22">
        <v>6.6639999999999998E-3</v>
      </c>
      <c r="BJ22">
        <v>1.3214E-2</v>
      </c>
      <c r="BK22">
        <v>-5.1590000000000004E-3</v>
      </c>
      <c r="BL22">
        <v>-7.3267999999999996E-3</v>
      </c>
      <c r="BM22">
        <v>9.4351000000000001E-3</v>
      </c>
      <c r="BN22">
        <v>1.8761E-2</v>
      </c>
      <c r="BO22">
        <v>2.0326E-2</v>
      </c>
      <c r="BP22">
        <v>1.8608000000000001E-4</v>
      </c>
      <c r="BQ22">
        <v>1.1627999999999999E-2</v>
      </c>
      <c r="BR22">
        <v>4.0965000000000003E-3</v>
      </c>
      <c r="BS22">
        <v>0</v>
      </c>
      <c r="BT22">
        <v>6.8419999999999995E-2</v>
      </c>
      <c r="BU22">
        <v>-1.7535999999999999E-3</v>
      </c>
      <c r="BV22">
        <v>0</v>
      </c>
      <c r="BW22">
        <v>7.4153999999999999E-3</v>
      </c>
      <c r="BX22">
        <v>5.5389999999999997E-3</v>
      </c>
      <c r="BY22">
        <v>0</v>
      </c>
      <c r="BZ22">
        <v>3.2292000000000001E-2</v>
      </c>
      <c r="CA22">
        <v>0</v>
      </c>
      <c r="CB22">
        <v>0</v>
      </c>
      <c r="CC22">
        <v>1.1112E-2</v>
      </c>
      <c r="CD22">
        <v>2.7920000000000002E-3</v>
      </c>
      <c r="CE22">
        <v>8.0064000000000003E-3</v>
      </c>
      <c r="CF22">
        <v>2.6031999999999997E-4</v>
      </c>
      <c r="CG22">
        <v>0</v>
      </c>
      <c r="CH22">
        <v>-7.6683000000000003E-3</v>
      </c>
      <c r="CI22">
        <v>0</v>
      </c>
      <c r="CJ22">
        <v>2.462E-2</v>
      </c>
      <c r="CK22">
        <v>7.2000999999999999E-4</v>
      </c>
      <c r="CL22" s="106">
        <v>1.4022000000000001E-4</v>
      </c>
      <c r="CM22">
        <v>2.4470999999999998E-3</v>
      </c>
      <c r="CN22">
        <v>1.3521E-2</v>
      </c>
      <c r="CO22">
        <v>1.933E-2</v>
      </c>
      <c r="CP22">
        <v>0</v>
      </c>
      <c r="CQ22">
        <v>0</v>
      </c>
      <c r="CR22">
        <v>1.3429E-2</v>
      </c>
      <c r="CS22">
        <v>1.06E-2</v>
      </c>
      <c r="CT22">
        <v>7.0892999999999998E-3</v>
      </c>
      <c r="CU22">
        <v>1.9427E-2</v>
      </c>
      <c r="CV22">
        <v>1.5516E-2</v>
      </c>
      <c r="CW22">
        <v>2.5884999999999998E-2</v>
      </c>
      <c r="CX22">
        <v>0</v>
      </c>
      <c r="CY22">
        <v>1.9276999999999999E-2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9.0512999999999996E-2</v>
      </c>
      <c r="DF22">
        <v>0</v>
      </c>
      <c r="DG22">
        <v>0</v>
      </c>
      <c r="DH22">
        <v>3.4194000000000002E-2</v>
      </c>
      <c r="DI22">
        <v>0</v>
      </c>
      <c r="DJ22">
        <v>0</v>
      </c>
      <c r="DK22">
        <v>0</v>
      </c>
      <c r="DL22">
        <v>7.2330000000000005E-2</v>
      </c>
      <c r="DM22">
        <v>0</v>
      </c>
      <c r="DN22">
        <v>4.9711999999999999E-2</v>
      </c>
      <c r="DO22">
        <v>8.6280000000000003E-3</v>
      </c>
      <c r="DP22">
        <v>9.7727999999999999E-3</v>
      </c>
      <c r="DQ22">
        <v>3.0577E-2</v>
      </c>
      <c r="DR22">
        <v>0</v>
      </c>
      <c r="DS22">
        <v>6.4360000000000001E-2</v>
      </c>
      <c r="DT22">
        <v>-4.7412000000000001E-3</v>
      </c>
      <c r="DV22">
        <v>-7.8869000000000005E-3</v>
      </c>
      <c r="DW22">
        <v>0</v>
      </c>
      <c r="DX22">
        <v>0</v>
      </c>
      <c r="DY22">
        <v>0</v>
      </c>
      <c r="DZ22">
        <v>0</v>
      </c>
      <c r="EA22">
        <v>1.1922E-3</v>
      </c>
      <c r="EB22">
        <v>0</v>
      </c>
      <c r="EC22">
        <v>-3.3896E-3</v>
      </c>
      <c r="ED22">
        <v>5.7787000000000003E-3</v>
      </c>
      <c r="EE22" s="106">
        <v>-9.3176000000000004E-5</v>
      </c>
      <c r="EF22">
        <v>4.6033000000000003E-3</v>
      </c>
      <c r="EG22">
        <v>0</v>
      </c>
      <c r="EH22">
        <v>-8.3621000000000008E-3</v>
      </c>
      <c r="EI22">
        <v>-3.6795E-3</v>
      </c>
      <c r="EJ22">
        <v>-2.9332E-3</v>
      </c>
      <c r="EK22">
        <v>2.4017E-2</v>
      </c>
      <c r="EL22">
        <v>6.0679999999999996E-3</v>
      </c>
      <c r="EM22">
        <v>1.8404E-2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3.0117000000000001E-2</v>
      </c>
      <c r="ET22">
        <v>2.9242000000000001E-2</v>
      </c>
      <c r="EU22">
        <v>2.6769999999999999E-2</v>
      </c>
      <c r="EV22">
        <v>2.6741999999999998E-2</v>
      </c>
      <c r="EW22">
        <v>0</v>
      </c>
      <c r="EX22">
        <v>-4.1619999999999999E-3</v>
      </c>
      <c r="EY22">
        <v>-6.9243999999999998E-3</v>
      </c>
      <c r="EZ22">
        <v>1.3583E-2</v>
      </c>
      <c r="FA22">
        <v>-8.4439000000000007E-3</v>
      </c>
      <c r="FB22">
        <v>1.6428000000000002E-2</v>
      </c>
      <c r="FC22">
        <v>0</v>
      </c>
      <c r="FD22">
        <v>0</v>
      </c>
      <c r="FE22">
        <v>1.5855000000000001E-2</v>
      </c>
      <c r="FF22">
        <v>0</v>
      </c>
      <c r="FG22">
        <v>0</v>
      </c>
      <c r="FH22">
        <v>-4.6680999999999997E-3</v>
      </c>
      <c r="FI22">
        <v>1.9386E-2</v>
      </c>
      <c r="FJ22">
        <v>-1.7323999999999999E-2</v>
      </c>
      <c r="FK22">
        <v>3.7352000000000003E-2</v>
      </c>
      <c r="FL22">
        <v>5.6340000000000001E-2</v>
      </c>
      <c r="FM22">
        <v>1.1752E-2</v>
      </c>
      <c r="FN22">
        <v>3.2766999999999998E-2</v>
      </c>
      <c r="FO22">
        <v>5.2511000000000002E-2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1.243E-2</v>
      </c>
      <c r="FV22">
        <v>1.2903E-2</v>
      </c>
      <c r="FW22">
        <v>0</v>
      </c>
      <c r="FX22">
        <v>0</v>
      </c>
      <c r="FY22">
        <v>0</v>
      </c>
      <c r="FZ22">
        <v>-6.0974999999999996E-3</v>
      </c>
      <c r="GA22">
        <v>-6.7457000000000003E-3</v>
      </c>
      <c r="GB22">
        <v>3.3344000000000001E-4</v>
      </c>
      <c r="GC22">
        <v>1.6836E-2</v>
      </c>
      <c r="GD22">
        <v>0</v>
      </c>
      <c r="GE22">
        <v>-8.4030000000000007E-3</v>
      </c>
      <c r="GF22">
        <v>3.5190999999999998E-3</v>
      </c>
      <c r="GG22">
        <v>-9.2173999999999999E-4</v>
      </c>
      <c r="GH22">
        <v>-5.2262000000000003E-3</v>
      </c>
      <c r="GI22">
        <v>-6.0971999999999997E-3</v>
      </c>
      <c r="GJ22">
        <v>0</v>
      </c>
      <c r="GK22">
        <v>1.95E-2</v>
      </c>
      <c r="GL22">
        <v>-9.6926E-4</v>
      </c>
      <c r="GM22">
        <v>-2.117E-3</v>
      </c>
      <c r="GN22">
        <v>-1.2880999999999999E-3</v>
      </c>
      <c r="GO22">
        <v>9.5576999999999999E-4</v>
      </c>
      <c r="GP22" s="106">
        <v>-7.4456000000000007E-5</v>
      </c>
    </row>
    <row r="23" spans="2:198" x14ac:dyDescent="0.25">
      <c r="B23" s="120">
        <v>41639</v>
      </c>
      <c r="C23">
        <v>7.2785000000000002E-3</v>
      </c>
      <c r="D23">
        <v>9.0232000000000003E-3</v>
      </c>
      <c r="E23">
        <v>1.1721000000000001E-2</v>
      </c>
      <c r="F23">
        <v>4.1809000000000004E-3</v>
      </c>
      <c r="G23">
        <v>4.0194999999999996E-3</v>
      </c>
      <c r="H23">
        <v>2.1649999999999999E-2</v>
      </c>
      <c r="I23">
        <v>3.4770999999999999E-3</v>
      </c>
      <c r="J23">
        <v>6.6419000000000001E-3</v>
      </c>
      <c r="K23">
        <v>3.3224999999999998E-2</v>
      </c>
      <c r="L23">
        <v>4.0765000000000003E-3</v>
      </c>
      <c r="M23">
        <v>2.3223000000000001E-2</v>
      </c>
      <c r="N23">
        <v>1.6102000000000002E-2</v>
      </c>
      <c r="O23">
        <v>9.7602999999999995E-3</v>
      </c>
      <c r="P23">
        <v>5.8616000000000001E-2</v>
      </c>
      <c r="Q23">
        <v>-3.1798999999999998E-3</v>
      </c>
      <c r="S23">
        <v>1.3176999999999999E-2</v>
      </c>
      <c r="T23">
        <v>1.8519999999999999E-3</v>
      </c>
      <c r="U23">
        <v>-4.4768000000000004E-3</v>
      </c>
      <c r="V23">
        <v>-8.1291999999999996E-3</v>
      </c>
      <c r="W23">
        <v>1.2874E-2</v>
      </c>
      <c r="X23">
        <v>2.1656000000000002E-2</v>
      </c>
      <c r="Y23">
        <v>1.3767E-2</v>
      </c>
      <c r="Z23">
        <v>1.9879999999999998E-2</v>
      </c>
      <c r="AA23">
        <v>1.5273999999999999E-2</v>
      </c>
      <c r="AB23">
        <v>-2.3961E-2</v>
      </c>
      <c r="AC23">
        <v>8.8263000000000005E-3</v>
      </c>
      <c r="AD23">
        <v>2.2832000000000002E-2</v>
      </c>
      <c r="AE23">
        <v>-4.9586999999999999E-3</v>
      </c>
      <c r="AF23">
        <v>1.2404E-2</v>
      </c>
      <c r="AG23">
        <v>0</v>
      </c>
      <c r="AH23">
        <v>9.2154000000000003E-3</v>
      </c>
      <c r="AJ23">
        <v>-7.2677000000000002E-3</v>
      </c>
      <c r="AK23">
        <v>1.4364E-2</v>
      </c>
      <c r="AL23">
        <v>4.3796E-3</v>
      </c>
      <c r="AM23">
        <v>-8.3085999999999993E-3</v>
      </c>
      <c r="AN23">
        <v>1.4206999999999999E-2</v>
      </c>
      <c r="AO23">
        <v>1.4418E-2</v>
      </c>
      <c r="AP23">
        <v>-1.3768999999999999E-3</v>
      </c>
      <c r="AQ23">
        <v>-1.0907999999999999E-2</v>
      </c>
      <c r="AR23">
        <v>2.2821000000000001E-2</v>
      </c>
      <c r="AS23">
        <v>6.3594999999999997E-3</v>
      </c>
      <c r="AT23">
        <v>5.6797E-2</v>
      </c>
      <c r="AU23">
        <v>-1.4852000000000001E-2</v>
      </c>
      <c r="AV23">
        <v>0</v>
      </c>
      <c r="AW23">
        <v>1.6376000000000002E-2</v>
      </c>
      <c r="AX23">
        <v>0</v>
      </c>
      <c r="AY23">
        <v>8.0680999999999999E-3</v>
      </c>
      <c r="AZ23">
        <v>8.7726999999999996E-3</v>
      </c>
      <c r="BA23">
        <v>-2.0891999999999998E-3</v>
      </c>
      <c r="BB23">
        <v>-2.3587E-3</v>
      </c>
      <c r="BC23">
        <v>0</v>
      </c>
      <c r="BD23">
        <v>-1.8384999999999999E-2</v>
      </c>
      <c r="BE23">
        <v>0</v>
      </c>
      <c r="BF23">
        <v>0</v>
      </c>
      <c r="BG23">
        <v>2.9493000000000002E-3</v>
      </c>
      <c r="BH23">
        <v>4.8638000000000001E-2</v>
      </c>
      <c r="BI23">
        <v>7.8201E-3</v>
      </c>
      <c r="BJ23">
        <v>2.4917999999999999E-2</v>
      </c>
      <c r="BK23">
        <v>1.5393E-2</v>
      </c>
      <c r="BL23">
        <v>2.5890000000000002E-3</v>
      </c>
      <c r="BM23">
        <v>-3.1734999999999999E-4</v>
      </c>
      <c r="BN23">
        <v>-9.8314999999999991E-4</v>
      </c>
      <c r="BO23">
        <v>1.4756E-2</v>
      </c>
      <c r="BP23">
        <v>8.5400000000000007E-3</v>
      </c>
      <c r="BQ23">
        <v>1.9553999999999998E-2</v>
      </c>
      <c r="BR23">
        <v>6.3832000000000003E-3</v>
      </c>
      <c r="BS23">
        <v>0</v>
      </c>
      <c r="BT23">
        <v>8.1393999999999994E-2</v>
      </c>
      <c r="BU23">
        <v>2.9981999999999999E-3</v>
      </c>
      <c r="BV23">
        <v>0</v>
      </c>
      <c r="BW23">
        <v>4.5012000000000003E-3</v>
      </c>
      <c r="BX23">
        <v>-1.5774E-2</v>
      </c>
      <c r="BY23">
        <v>0</v>
      </c>
      <c r="BZ23">
        <v>3.2929E-2</v>
      </c>
      <c r="CA23">
        <v>0</v>
      </c>
      <c r="CB23">
        <v>0</v>
      </c>
      <c r="CC23">
        <v>2.5569999999999998E-3</v>
      </c>
      <c r="CD23">
        <v>-1.7076999999999998E-2</v>
      </c>
      <c r="CE23">
        <v>5.3204999999999997E-3</v>
      </c>
      <c r="CF23">
        <v>-5.9586999999999999E-3</v>
      </c>
      <c r="CG23">
        <v>0</v>
      </c>
      <c r="CH23">
        <v>1.1228999999999999E-2</v>
      </c>
      <c r="CI23">
        <v>0</v>
      </c>
      <c r="CJ23">
        <v>3.5524E-2</v>
      </c>
      <c r="CK23">
        <v>-2.2827E-2</v>
      </c>
      <c r="CL23">
        <v>3.2051000000000003E-2</v>
      </c>
      <c r="CM23">
        <v>-1.3176E-2</v>
      </c>
      <c r="CN23">
        <v>-1.7607E-3</v>
      </c>
      <c r="CO23">
        <v>9.5371999999999992E-3</v>
      </c>
      <c r="CP23">
        <v>0</v>
      </c>
      <c r="CQ23">
        <v>0</v>
      </c>
      <c r="CR23">
        <v>-1.2754E-2</v>
      </c>
      <c r="CS23">
        <v>-2.2643E-2</v>
      </c>
      <c r="CT23">
        <v>-1.1821999999999999E-2</v>
      </c>
      <c r="CU23">
        <v>-2.6575999999999999E-2</v>
      </c>
      <c r="CV23">
        <v>-3.1555E-2</v>
      </c>
      <c r="CW23">
        <v>3.4625000000000003E-2</v>
      </c>
      <c r="CX23">
        <v>0</v>
      </c>
      <c r="CY23">
        <v>6.2367000000000004E-3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3.0515E-2</v>
      </c>
      <c r="DF23">
        <v>0</v>
      </c>
      <c r="DG23">
        <v>0</v>
      </c>
      <c r="DH23">
        <v>4.1543999999999999E-3</v>
      </c>
      <c r="DI23">
        <v>0</v>
      </c>
      <c r="DJ23">
        <v>0</v>
      </c>
      <c r="DK23">
        <v>0</v>
      </c>
      <c r="DL23">
        <v>2.3986E-2</v>
      </c>
      <c r="DM23">
        <v>0</v>
      </c>
      <c r="DN23">
        <v>8.0108999999999996E-4</v>
      </c>
      <c r="DO23">
        <v>-2.3375000000000002E-3</v>
      </c>
      <c r="DP23">
        <v>-2.8142E-2</v>
      </c>
      <c r="DQ23">
        <v>-8.0949999999999994E-2</v>
      </c>
      <c r="DR23">
        <v>0</v>
      </c>
      <c r="DS23">
        <v>2.4830999999999999E-2</v>
      </c>
      <c r="DT23">
        <v>-1.9847E-2</v>
      </c>
      <c r="DV23">
        <v>3.1336999999999997E-2</v>
      </c>
      <c r="DW23">
        <v>0</v>
      </c>
      <c r="DX23">
        <v>0</v>
      </c>
      <c r="DY23">
        <v>0</v>
      </c>
      <c r="DZ23">
        <v>0</v>
      </c>
      <c r="EA23">
        <v>5.0273999999999996E-3</v>
      </c>
      <c r="EB23">
        <v>0</v>
      </c>
      <c r="EC23">
        <v>2.8196999999999999E-4</v>
      </c>
      <c r="ED23">
        <v>2.5080000000000002E-2</v>
      </c>
      <c r="EE23">
        <v>2.5342E-2</v>
      </c>
      <c r="EF23">
        <v>1.7589E-2</v>
      </c>
      <c r="EG23">
        <v>0</v>
      </c>
      <c r="EH23">
        <v>4.8646999999999996E-3</v>
      </c>
      <c r="EI23">
        <v>-4.8834000000000004E-3</v>
      </c>
      <c r="EJ23">
        <v>1.6950999999999999E-3</v>
      </c>
      <c r="EK23">
        <v>5.9855999999999999E-2</v>
      </c>
      <c r="EL23">
        <v>-1.9011E-2</v>
      </c>
      <c r="EM23">
        <v>5.8484000000000001E-2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3.2254999999999999E-2</v>
      </c>
      <c r="ET23">
        <v>3.2398999999999997E-2</v>
      </c>
      <c r="EU23">
        <v>-2.1559999999999999E-3</v>
      </c>
      <c r="EV23">
        <v>-2.3146E-3</v>
      </c>
      <c r="EW23">
        <v>0</v>
      </c>
      <c r="EX23">
        <v>-7.6023000000000002E-3</v>
      </c>
      <c r="EY23">
        <v>-1.0869999999999999E-2</v>
      </c>
      <c r="EZ23">
        <v>1.8616999999999999E-4</v>
      </c>
      <c r="FA23">
        <v>-4.1219999999999998E-3</v>
      </c>
      <c r="FB23">
        <v>8.2036999999999995E-3</v>
      </c>
      <c r="FC23">
        <v>0</v>
      </c>
      <c r="FD23">
        <v>0</v>
      </c>
      <c r="FE23">
        <v>7.5370000000000003E-3</v>
      </c>
      <c r="FF23">
        <v>0</v>
      </c>
      <c r="FG23">
        <v>0</v>
      </c>
      <c r="FH23">
        <v>9.3625999999999996E-4</v>
      </c>
      <c r="FI23">
        <v>-2.6578999999999998E-2</v>
      </c>
      <c r="FJ23">
        <v>-6.4571999999999997E-3</v>
      </c>
      <c r="FK23">
        <v>-2.3999999999999998E-3</v>
      </c>
      <c r="FL23">
        <v>-3.4196000000000001E-3</v>
      </c>
      <c r="FM23">
        <v>-6.4729999999999996E-3</v>
      </c>
      <c r="FN23">
        <v>-8.6911000000000002E-3</v>
      </c>
      <c r="FO23">
        <v>9.5023999999999994E-3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2.1493999999999999E-2</v>
      </c>
      <c r="FV23">
        <v>2.2728999999999999E-2</v>
      </c>
      <c r="FW23">
        <v>0</v>
      </c>
      <c r="FX23">
        <v>0</v>
      </c>
      <c r="FY23">
        <v>0</v>
      </c>
      <c r="FZ23">
        <v>-4.4180000000000001E-3</v>
      </c>
      <c r="GA23">
        <v>-6.0537000000000004E-3</v>
      </c>
      <c r="GB23">
        <v>-1.1617999999999999E-3</v>
      </c>
      <c r="GC23">
        <v>-2.7885E-2</v>
      </c>
      <c r="GD23">
        <v>0</v>
      </c>
      <c r="GE23">
        <v>9.6272000000000007E-3</v>
      </c>
      <c r="GF23">
        <v>1.9261E-2</v>
      </c>
      <c r="GG23">
        <v>2.0955000000000001E-3</v>
      </c>
      <c r="GH23">
        <v>-4.5464000000000002E-4</v>
      </c>
      <c r="GI23">
        <v>-1.1938000000000001E-3</v>
      </c>
      <c r="GJ23">
        <v>0</v>
      </c>
      <c r="GK23">
        <v>1.5122999999999999E-2</v>
      </c>
      <c r="GL23">
        <v>2.0909999999999999E-4</v>
      </c>
      <c r="GM23">
        <v>2.1191000000000001E-3</v>
      </c>
      <c r="GN23">
        <v>-2.8027E-3</v>
      </c>
      <c r="GO23">
        <v>2.9734000000000002E-3</v>
      </c>
      <c r="GP23">
        <v>2.1350000000000002E-3</v>
      </c>
    </row>
    <row r="24" spans="2:198" x14ac:dyDescent="0.25">
      <c r="B24" s="120">
        <v>41670</v>
      </c>
      <c r="C24">
        <v>4.2599999999999999E-3</v>
      </c>
      <c r="D24">
        <v>5.4987999999999999E-3</v>
      </c>
      <c r="E24">
        <v>-2.2391999999999998E-3</v>
      </c>
      <c r="F24">
        <v>5.2579000000000005E-4</v>
      </c>
      <c r="G24">
        <v>1.7946E-2</v>
      </c>
      <c r="H24">
        <v>1.7708999999999999E-2</v>
      </c>
      <c r="I24">
        <v>-6.2459000000000004E-3</v>
      </c>
      <c r="J24">
        <v>3.7304999999999998E-2</v>
      </c>
      <c r="K24">
        <v>-2.5579999999999999E-2</v>
      </c>
      <c r="L24">
        <v>6.7108000000000003E-3</v>
      </c>
      <c r="M24">
        <v>6.0077000000000004E-3</v>
      </c>
      <c r="N24">
        <v>-2.8896999999999999E-2</v>
      </c>
      <c r="O24">
        <v>1.7056999999999999E-2</v>
      </c>
      <c r="P24">
        <v>1.3644E-2</v>
      </c>
      <c r="Q24">
        <v>-9.5011000000000002E-3</v>
      </c>
      <c r="R24">
        <v>-4.6757E-2</v>
      </c>
      <c r="S24">
        <v>2.666E-2</v>
      </c>
      <c r="T24">
        <v>4.6023000000000001E-2</v>
      </c>
      <c r="U24">
        <v>6.5437999999999998E-3</v>
      </c>
      <c r="V24">
        <v>1.8178E-2</v>
      </c>
      <c r="W24">
        <v>1.6351000000000001E-2</v>
      </c>
      <c r="X24">
        <v>1.6552999999999998E-2</v>
      </c>
      <c r="Y24">
        <v>1.4063000000000001E-2</v>
      </c>
      <c r="Z24">
        <v>-1.1894E-2</v>
      </c>
      <c r="AA24">
        <v>1.5361E-2</v>
      </c>
      <c r="AB24">
        <v>7.6156000000000001E-3</v>
      </c>
      <c r="AC24">
        <v>-2.2033000000000001E-2</v>
      </c>
      <c r="AD24">
        <v>-1.5744000000000001E-2</v>
      </c>
      <c r="AE24">
        <v>-4.1889999999999999E-4</v>
      </c>
      <c r="AF24">
        <v>1.1712999999999999E-2</v>
      </c>
      <c r="AG24">
        <v>0</v>
      </c>
      <c r="AH24">
        <v>8.8540000000000008E-3</v>
      </c>
      <c r="AJ24">
        <v>5.2048999999999997E-4</v>
      </c>
      <c r="AK24">
        <v>7.6281999999999999E-3</v>
      </c>
      <c r="AL24">
        <v>5.4995000000000002E-2</v>
      </c>
      <c r="AM24">
        <v>-1.8901999999999999E-2</v>
      </c>
      <c r="AN24">
        <v>-1.2111E-2</v>
      </c>
      <c r="AO24">
        <v>2.0806000000000002E-2</v>
      </c>
      <c r="AP24">
        <v>2.5943000000000001E-2</v>
      </c>
      <c r="AQ24">
        <v>-1.1469999999999999E-2</v>
      </c>
      <c r="AR24">
        <v>8.2561999999999997E-2</v>
      </c>
      <c r="AS24">
        <v>6.7727000000000004E-3</v>
      </c>
      <c r="AT24">
        <v>4.3737999999999999E-2</v>
      </c>
      <c r="AU24">
        <v>-2.6487E-2</v>
      </c>
      <c r="AV24">
        <v>0</v>
      </c>
      <c r="AW24">
        <v>7.0787999999999997E-3</v>
      </c>
      <c r="AX24">
        <v>0</v>
      </c>
      <c r="AY24">
        <v>-2.2499999999999998E-3</v>
      </c>
      <c r="AZ24">
        <v>1.7471E-2</v>
      </c>
      <c r="BA24">
        <v>2.0752E-2</v>
      </c>
      <c r="BB24">
        <v>-7.6226999999999996E-3</v>
      </c>
      <c r="BC24">
        <v>0</v>
      </c>
      <c r="BD24">
        <v>3.0585000000000001E-2</v>
      </c>
      <c r="BE24">
        <v>0</v>
      </c>
      <c r="BF24">
        <v>5.6061000000000001E-3</v>
      </c>
      <c r="BG24">
        <v>1.6147999999999999E-2</v>
      </c>
      <c r="BH24">
        <v>-2.3911000000000002E-2</v>
      </c>
      <c r="BI24">
        <v>7.6911999999999996E-3</v>
      </c>
      <c r="BJ24">
        <v>1.7212E-3</v>
      </c>
      <c r="BK24">
        <v>-2.9558999999999998E-2</v>
      </c>
      <c r="BL24">
        <v>-2.1649999999999999E-2</v>
      </c>
      <c r="BM24">
        <v>2.3775000000000001E-2</v>
      </c>
      <c r="BN24">
        <v>1.9708E-2</v>
      </c>
      <c r="BO24">
        <v>2.7633000000000001E-2</v>
      </c>
      <c r="BP24">
        <v>8.5959999999999995E-3</v>
      </c>
      <c r="BQ24">
        <v>-5.6062999999999998E-3</v>
      </c>
      <c r="BR24">
        <v>2.0763E-2</v>
      </c>
      <c r="BS24">
        <v>0</v>
      </c>
      <c r="BT24">
        <v>1.1132E-2</v>
      </c>
      <c r="BU24">
        <v>-2.6717999999999999E-2</v>
      </c>
      <c r="BV24">
        <v>0</v>
      </c>
      <c r="BW24">
        <v>-3.1143000000000001E-2</v>
      </c>
      <c r="BX24">
        <v>-3.8281000000000001E-3</v>
      </c>
      <c r="BY24">
        <v>0</v>
      </c>
      <c r="BZ24">
        <v>2.5094000000000002E-2</v>
      </c>
      <c r="CA24">
        <v>0</v>
      </c>
      <c r="CB24">
        <v>0</v>
      </c>
      <c r="CC24">
        <v>7.1425000000000004E-3</v>
      </c>
      <c r="CD24">
        <v>-3.3286000000000003E-2</v>
      </c>
      <c r="CE24">
        <v>8.1060000000000004E-3</v>
      </c>
      <c r="CF24">
        <v>-1.9158000000000001E-2</v>
      </c>
      <c r="CG24">
        <v>0</v>
      </c>
      <c r="CH24">
        <v>4.1887000000000001E-3</v>
      </c>
      <c r="CI24">
        <v>0</v>
      </c>
      <c r="CJ24">
        <v>-6.8154999999999993E-2</v>
      </c>
      <c r="CK24">
        <v>-6.0208999999999999E-2</v>
      </c>
      <c r="CL24">
        <v>-6.8415999999999998E-3</v>
      </c>
      <c r="CM24">
        <v>3.3971000000000001E-2</v>
      </c>
      <c r="CN24">
        <v>4.8396999999999997E-3</v>
      </c>
      <c r="CO24">
        <v>-5.0597999999999997E-2</v>
      </c>
      <c r="CP24">
        <v>0</v>
      </c>
      <c r="CQ24">
        <v>0</v>
      </c>
      <c r="CR24">
        <v>-1.6643000000000002E-2</v>
      </c>
      <c r="CS24">
        <v>-1.4952999999999999E-2</v>
      </c>
      <c r="CT24">
        <v>1.7413999999999999E-2</v>
      </c>
      <c r="CU24">
        <v>-1.9765999999999999E-2</v>
      </c>
      <c r="CV24">
        <v>-2.5679000000000001E-3</v>
      </c>
      <c r="CW24">
        <v>-7.1246000000000004E-2</v>
      </c>
      <c r="CX24">
        <v>0</v>
      </c>
      <c r="CY24">
        <v>1.3622E-2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0.17266999999999999</v>
      </c>
      <c r="DF24">
        <v>0</v>
      </c>
      <c r="DG24">
        <v>0</v>
      </c>
      <c r="DH24">
        <v>8.9645999999999997E-4</v>
      </c>
      <c r="DI24">
        <v>0</v>
      </c>
      <c r="DJ24">
        <v>1.8571000000000001E-2</v>
      </c>
      <c r="DK24">
        <v>0</v>
      </c>
      <c r="DL24">
        <v>6.0743999999999999E-2</v>
      </c>
      <c r="DM24">
        <v>0</v>
      </c>
      <c r="DN24">
        <v>1.7788999999999999E-2</v>
      </c>
      <c r="DO24">
        <v>7.6864000000000002E-2</v>
      </c>
      <c r="DP24">
        <v>-4.3832000000000003E-2</v>
      </c>
      <c r="DQ24">
        <v>-0.11551</v>
      </c>
      <c r="DR24">
        <v>0</v>
      </c>
      <c r="DS24">
        <v>6.6508999999999999E-2</v>
      </c>
      <c r="DT24">
        <v>-4.6775999999999996E-3</v>
      </c>
      <c r="DV24">
        <v>1.9778E-2</v>
      </c>
      <c r="DW24">
        <v>0</v>
      </c>
      <c r="DX24">
        <v>0</v>
      </c>
      <c r="DY24">
        <v>0</v>
      </c>
      <c r="DZ24">
        <v>0</v>
      </c>
      <c r="EA24">
        <v>-1.967E-2</v>
      </c>
      <c r="EB24">
        <v>0</v>
      </c>
      <c r="EC24">
        <v>1.7395999999999998E-2</v>
      </c>
      <c r="ED24">
        <v>4.0587000000000002E-3</v>
      </c>
      <c r="EE24">
        <v>-1.5270000000000001E-2</v>
      </c>
      <c r="EF24">
        <v>5.0517000000000001E-3</v>
      </c>
      <c r="EG24">
        <v>0</v>
      </c>
      <c r="EH24">
        <v>6.8738999999999996E-3</v>
      </c>
      <c r="EI24">
        <v>1.0371999999999999E-2</v>
      </c>
      <c r="EJ24">
        <v>-3.1104000000000001E-3</v>
      </c>
      <c r="EK24">
        <v>-1.4308E-2</v>
      </c>
      <c r="EL24">
        <v>1.7083000000000001E-2</v>
      </c>
      <c r="EM24">
        <v>2.6027999999999999E-2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-3.7923999999999999E-2</v>
      </c>
      <c r="ET24">
        <v>-3.8011000000000003E-2</v>
      </c>
      <c r="EU24">
        <v>-8.2407000000000001E-3</v>
      </c>
      <c r="EV24">
        <v>-8.1359999999999991E-3</v>
      </c>
      <c r="EW24">
        <v>0</v>
      </c>
      <c r="EX24">
        <v>-4.4958999999999997E-3</v>
      </c>
      <c r="EY24">
        <v>-6.4424E-3</v>
      </c>
      <c r="EZ24">
        <v>-3.7462000000000002E-2</v>
      </c>
      <c r="FA24">
        <v>-4.7064000000000003E-3</v>
      </c>
      <c r="FB24">
        <v>-2.2842000000000001E-2</v>
      </c>
      <c r="FC24">
        <v>0</v>
      </c>
      <c r="FD24">
        <v>0</v>
      </c>
      <c r="FE24">
        <v>-2.3470000000000001E-2</v>
      </c>
      <c r="FF24">
        <v>0</v>
      </c>
      <c r="FG24">
        <v>0</v>
      </c>
      <c r="FH24">
        <v>-9.0834999999999996E-3</v>
      </c>
      <c r="FI24">
        <v>-1.9356999999999999E-2</v>
      </c>
      <c r="FJ24">
        <v>-4.5321000000000001E-4</v>
      </c>
      <c r="FK24">
        <v>-5.3802000000000003E-2</v>
      </c>
      <c r="FL24">
        <v>-7.8805E-2</v>
      </c>
      <c r="FM24">
        <v>-3.3119999999999997E-2</v>
      </c>
      <c r="FN24">
        <v>-4.4641E-2</v>
      </c>
      <c r="FO24">
        <v>-6.0410999999999999E-2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5.3841999999999996E-3</v>
      </c>
      <c r="FV24">
        <v>5.5659000000000004E-3</v>
      </c>
      <c r="FW24">
        <v>0</v>
      </c>
      <c r="FX24">
        <v>0</v>
      </c>
      <c r="FY24">
        <v>0</v>
      </c>
      <c r="FZ24">
        <v>5.4435000000000004E-3</v>
      </c>
      <c r="GA24">
        <v>6.2827999999999998E-3</v>
      </c>
      <c r="GB24">
        <v>1.1849999999999999E-2</v>
      </c>
      <c r="GC24">
        <v>-1.3968E-2</v>
      </c>
      <c r="GD24">
        <v>0</v>
      </c>
      <c r="GE24" s="106">
        <v>-1.2276E-4</v>
      </c>
      <c r="GF24">
        <v>-1.6122000000000001E-2</v>
      </c>
      <c r="GG24">
        <v>1.4200000000000001E-2</v>
      </c>
      <c r="GH24">
        <v>5.0750999999999998E-2</v>
      </c>
      <c r="GI24">
        <v>3.5610000000000003E-2</v>
      </c>
      <c r="GJ24">
        <v>0</v>
      </c>
      <c r="GK24">
        <v>-6.5808000000000004E-3</v>
      </c>
      <c r="GL24">
        <v>5.8532999999999996E-3</v>
      </c>
      <c r="GM24">
        <v>7.9386999999999999E-3</v>
      </c>
      <c r="GN24">
        <v>1.3469999999999999E-2</v>
      </c>
      <c r="GO24">
        <v>-4.8722000000000001E-3</v>
      </c>
      <c r="GP24">
        <v>1.1323E-2</v>
      </c>
    </row>
    <row r="25" spans="2:198" x14ac:dyDescent="0.25">
      <c r="B25" s="120">
        <v>41698</v>
      </c>
      <c r="C25">
        <v>5.3239999999999997E-3</v>
      </c>
      <c r="D25">
        <v>5.2893999999999997E-3</v>
      </c>
      <c r="E25">
        <v>7.2608000000000004E-3</v>
      </c>
      <c r="F25">
        <v>1.4350999999999999E-3</v>
      </c>
      <c r="G25">
        <v>-4.6005000000000004E-3</v>
      </c>
      <c r="H25">
        <v>2.4669E-2</v>
      </c>
      <c r="I25">
        <v>-5.8513999999999997E-3</v>
      </c>
      <c r="J25">
        <v>-8.3873999999999997E-3</v>
      </c>
      <c r="K25">
        <v>2.6175E-2</v>
      </c>
      <c r="L25">
        <v>3.3510999999999999E-2</v>
      </c>
      <c r="M25">
        <v>-2.3738000000000001E-3</v>
      </c>
      <c r="N25">
        <v>1.0132E-2</v>
      </c>
      <c r="O25">
        <v>2.1846999999999998E-2</v>
      </c>
      <c r="P25">
        <v>-4.0156000000000002E-3</v>
      </c>
      <c r="Q25">
        <v>2.1819000000000002E-2</v>
      </c>
      <c r="R25">
        <v>2.3871999999999999E-3</v>
      </c>
      <c r="S25">
        <v>-1.6240999999999998E-2</v>
      </c>
      <c r="T25">
        <v>-1.1008999999999999E-3</v>
      </c>
      <c r="U25">
        <v>-1.3155999999999999E-2</v>
      </c>
      <c r="V25">
        <v>1.0016000000000001E-3</v>
      </c>
      <c r="W25">
        <v>1.7677999999999999E-2</v>
      </c>
      <c r="X25">
        <v>4.2084999999999996E-3</v>
      </c>
      <c r="Y25">
        <v>8.5965E-3</v>
      </c>
      <c r="Z25">
        <v>-9.7677000000000007E-4</v>
      </c>
      <c r="AA25">
        <v>-1.0042000000000001E-2</v>
      </c>
      <c r="AB25">
        <v>2.9867000000000001E-2</v>
      </c>
      <c r="AC25">
        <v>1.5306E-3</v>
      </c>
      <c r="AD25">
        <v>2.7734999999999999E-2</v>
      </c>
      <c r="AE25">
        <v>-6.0752999999999996E-3</v>
      </c>
      <c r="AF25">
        <v>2.2588E-2</v>
      </c>
      <c r="AG25">
        <v>-2.2605E-2</v>
      </c>
      <c r="AH25">
        <v>5.4098999999999996E-3</v>
      </c>
      <c r="AJ25">
        <v>-1.6618000000000001E-2</v>
      </c>
      <c r="AK25">
        <v>-1.5577000000000001E-2</v>
      </c>
      <c r="AL25">
        <v>4.5656000000000002E-2</v>
      </c>
      <c r="AM25">
        <v>2.5659999999999999E-2</v>
      </c>
      <c r="AN25">
        <v>6.2215000000000003E-4</v>
      </c>
      <c r="AO25">
        <v>2.5950000000000001E-2</v>
      </c>
      <c r="AP25">
        <v>3.8684999999999997E-2</v>
      </c>
      <c r="AQ25">
        <v>1.1754000000000001E-3</v>
      </c>
      <c r="AR25">
        <v>-1.0743000000000001E-2</v>
      </c>
      <c r="AS25">
        <v>-8.1571999999999999E-3</v>
      </c>
      <c r="AT25">
        <v>2.4459000000000002E-2</v>
      </c>
      <c r="AU25">
        <v>-2.1024999999999999E-2</v>
      </c>
      <c r="AV25">
        <v>0</v>
      </c>
      <c r="AW25">
        <v>2.7762999999999999E-2</v>
      </c>
      <c r="AX25">
        <v>0</v>
      </c>
      <c r="AY25">
        <v>-3.9826000000000002E-3</v>
      </c>
      <c r="AZ25">
        <v>-5.1666999999999998E-3</v>
      </c>
      <c r="BA25">
        <v>3.746E-2</v>
      </c>
      <c r="BB25">
        <v>4.7115999999999998E-2</v>
      </c>
      <c r="BC25">
        <v>0</v>
      </c>
      <c r="BD25">
        <v>5.9753000000000001E-2</v>
      </c>
      <c r="BE25">
        <v>0</v>
      </c>
      <c r="BF25">
        <v>4.6162E-3</v>
      </c>
      <c r="BG25">
        <v>-6.4781999999999999E-3</v>
      </c>
      <c r="BH25">
        <v>-1.7794999999999998E-2</v>
      </c>
      <c r="BI25">
        <v>1.0199E-2</v>
      </c>
      <c r="BJ25">
        <v>2.6419000000000002E-2</v>
      </c>
      <c r="BK25">
        <v>7.4377000000000002E-3</v>
      </c>
      <c r="BL25">
        <v>2.2280999999999999E-2</v>
      </c>
      <c r="BM25">
        <v>2.3776000000000001E-3</v>
      </c>
      <c r="BN25">
        <v>1.6872999999999999E-2</v>
      </c>
      <c r="BO25">
        <v>4.7311999999999996E-3</v>
      </c>
      <c r="BP25">
        <v>1.4798E-2</v>
      </c>
      <c r="BQ25">
        <v>2.6887E-3</v>
      </c>
      <c r="BR25">
        <v>7.3749999999999996E-3</v>
      </c>
      <c r="BS25">
        <v>0</v>
      </c>
      <c r="BT25">
        <v>8.6218000000000003E-2</v>
      </c>
      <c r="BU25">
        <v>-1.1254999999999999E-2</v>
      </c>
      <c r="BV25">
        <v>0</v>
      </c>
      <c r="BW25">
        <v>6.0597999999999997E-3</v>
      </c>
      <c r="BX25">
        <v>1.7916999999999999E-2</v>
      </c>
      <c r="BY25">
        <v>0</v>
      </c>
      <c r="BZ25">
        <v>6.6163999999999997E-3</v>
      </c>
      <c r="CA25">
        <v>0</v>
      </c>
      <c r="CB25">
        <v>0</v>
      </c>
      <c r="CC25">
        <v>2.7369999999999998E-2</v>
      </c>
      <c r="CD25">
        <v>1.0728E-2</v>
      </c>
      <c r="CE25">
        <v>1.2595E-2</v>
      </c>
      <c r="CF25">
        <v>-4.8523999999999998E-3</v>
      </c>
      <c r="CG25">
        <v>0</v>
      </c>
      <c r="CH25">
        <v>1.4666E-2</v>
      </c>
      <c r="CI25">
        <v>0</v>
      </c>
      <c r="CJ25">
        <v>-2.6100999999999999E-2</v>
      </c>
      <c r="CK25">
        <v>-6.9566999999999997E-3</v>
      </c>
      <c r="CL25">
        <v>1.1776E-2</v>
      </c>
      <c r="CM25">
        <v>4.2112E-3</v>
      </c>
      <c r="CN25">
        <v>7.6765999999999996E-3</v>
      </c>
      <c r="CO25">
        <v>-8.5123000000000004E-3</v>
      </c>
      <c r="CP25">
        <v>0</v>
      </c>
      <c r="CQ25">
        <v>0</v>
      </c>
      <c r="CR25">
        <v>-3.0563999999999999E-3</v>
      </c>
      <c r="CS25">
        <v>-1.0237E-2</v>
      </c>
      <c r="CT25" s="106">
        <v>-5.5562000000000001E-5</v>
      </c>
      <c r="CU25">
        <v>-1.5034E-2</v>
      </c>
      <c r="CV25">
        <v>-1.0906000000000001E-2</v>
      </c>
      <c r="CW25">
        <v>-2.5817E-2</v>
      </c>
      <c r="CX25">
        <v>0</v>
      </c>
      <c r="CY25">
        <v>2.4157000000000001E-2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6.9378999999999996E-2</v>
      </c>
      <c r="DF25">
        <v>0</v>
      </c>
      <c r="DG25">
        <v>0</v>
      </c>
      <c r="DH25">
        <v>2.0555E-2</v>
      </c>
      <c r="DI25">
        <v>0</v>
      </c>
      <c r="DJ25">
        <v>1.0763999999999999E-2</v>
      </c>
      <c r="DK25">
        <v>0</v>
      </c>
      <c r="DL25">
        <v>6.1943999999999999E-2</v>
      </c>
      <c r="DM25">
        <v>0</v>
      </c>
      <c r="DN25">
        <v>-2.1527000000000001E-2</v>
      </c>
      <c r="DO25">
        <v>-1.2744999999999999E-2</v>
      </c>
      <c r="DP25">
        <v>2.3694E-2</v>
      </c>
      <c r="DQ25">
        <v>0.11302</v>
      </c>
      <c r="DR25">
        <v>0</v>
      </c>
      <c r="DS25">
        <v>2.4306999999999999E-2</v>
      </c>
      <c r="DT25">
        <v>-1.6764999999999999E-2</v>
      </c>
      <c r="DV25">
        <v>2.8733000000000002E-2</v>
      </c>
      <c r="DW25">
        <v>0</v>
      </c>
      <c r="DX25">
        <v>0</v>
      </c>
      <c r="DY25">
        <v>0</v>
      </c>
      <c r="DZ25">
        <v>0</v>
      </c>
      <c r="EA25">
        <v>2.2172999999999998E-2</v>
      </c>
      <c r="EB25">
        <v>0</v>
      </c>
      <c r="EC25">
        <v>7.6687999999999999E-3</v>
      </c>
      <c r="ED25">
        <v>-2.7491E-3</v>
      </c>
      <c r="EE25">
        <v>-1.7304E-3</v>
      </c>
      <c r="EF25">
        <v>7.0921999999999999E-3</v>
      </c>
      <c r="EG25">
        <v>0</v>
      </c>
      <c r="EH25">
        <v>-5.7396000000000001E-3</v>
      </c>
      <c r="EI25">
        <v>-8.8605000000000003E-3</v>
      </c>
      <c r="EJ25">
        <v>8.1151000000000001E-3</v>
      </c>
      <c r="EK25">
        <v>1.2931E-2</v>
      </c>
      <c r="EL25">
        <v>6.9112000000000004E-4</v>
      </c>
      <c r="EM25">
        <v>-1.7188999999999999E-2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-2.4494999999999999E-2</v>
      </c>
      <c r="ET25">
        <v>-2.4566000000000001E-2</v>
      </c>
      <c r="EU25">
        <v>-8.8743999999999993E-3</v>
      </c>
      <c r="EV25">
        <v>-9.0130000000000002E-3</v>
      </c>
      <c r="EW25">
        <v>0</v>
      </c>
      <c r="EX25">
        <v>1.9494999999999998E-2</v>
      </c>
      <c r="EY25">
        <v>3.0016000000000001E-2</v>
      </c>
      <c r="EZ25">
        <v>-6.4102999999999993E-2</v>
      </c>
      <c r="FA25">
        <v>7.0879999999999997E-3</v>
      </c>
      <c r="FB25">
        <v>1.2698E-3</v>
      </c>
      <c r="FC25">
        <v>0</v>
      </c>
      <c r="FD25">
        <v>0</v>
      </c>
      <c r="FE25">
        <v>5.7375999999999998E-4</v>
      </c>
      <c r="FF25">
        <v>0</v>
      </c>
      <c r="FG25">
        <v>0</v>
      </c>
      <c r="FH25">
        <v>2.6432999999999999E-3</v>
      </c>
      <c r="FI25">
        <v>-1.5188999999999999E-2</v>
      </c>
      <c r="FJ25">
        <v>5.9235999999999997E-2</v>
      </c>
      <c r="FK25">
        <v>-2.479E-2</v>
      </c>
      <c r="FL25">
        <v>-3.7328E-2</v>
      </c>
      <c r="FM25">
        <v>-1.5709000000000001E-2</v>
      </c>
      <c r="FN25">
        <v>-1.0522999999999999E-2</v>
      </c>
      <c r="FO25">
        <v>2.8048999999999999E-3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1.6635E-2</v>
      </c>
      <c r="FV25">
        <v>1.7222000000000001E-2</v>
      </c>
      <c r="FW25">
        <v>0</v>
      </c>
      <c r="FX25">
        <v>0</v>
      </c>
      <c r="FY25">
        <v>0</v>
      </c>
      <c r="FZ25">
        <v>-2.4605999999999999E-3</v>
      </c>
      <c r="GA25">
        <v>-3.2464E-3</v>
      </c>
      <c r="GB25">
        <v>2.6559999999999999E-3</v>
      </c>
      <c r="GC25">
        <v>1.3679E-2</v>
      </c>
      <c r="GD25">
        <v>0</v>
      </c>
      <c r="GE25">
        <v>4.0681000000000002E-2</v>
      </c>
      <c r="GF25">
        <v>-2.2983000000000001E-3</v>
      </c>
      <c r="GG25">
        <v>8.1732999999999997E-3</v>
      </c>
      <c r="GH25">
        <v>3.2953999999999997E-2</v>
      </c>
      <c r="GI25">
        <v>1.8110000000000001E-2</v>
      </c>
      <c r="GJ25">
        <v>0</v>
      </c>
      <c r="GK25">
        <v>1.4248E-2</v>
      </c>
      <c r="GL25">
        <v>6.4017000000000002E-4</v>
      </c>
      <c r="GM25">
        <v>5.5887000000000003E-3</v>
      </c>
      <c r="GN25">
        <v>5.8954999999999997E-3</v>
      </c>
      <c r="GO25">
        <v>-1.6879999999999999E-2</v>
      </c>
      <c r="GP25">
        <v>4.9258000000000001E-3</v>
      </c>
    </row>
    <row r="26" spans="2:198" x14ac:dyDescent="0.25">
      <c r="B26" s="120">
        <v>41729</v>
      </c>
      <c r="C26" s="106">
        <v>-1.1635E-4</v>
      </c>
      <c r="D26">
        <v>-4.6734000000000003E-3</v>
      </c>
      <c r="E26">
        <v>-8.0520999999999995E-3</v>
      </c>
      <c r="F26">
        <v>2.2785000000000001E-3</v>
      </c>
      <c r="G26" s="106">
        <v>-3.5349000000000003E-5</v>
      </c>
      <c r="H26">
        <v>-8.1157999999999994E-3</v>
      </c>
      <c r="I26">
        <v>8.4381999999999999E-3</v>
      </c>
      <c r="J26">
        <v>-1.1268999999999999E-3</v>
      </c>
      <c r="K26">
        <v>-9.8899000000000001E-3</v>
      </c>
      <c r="L26">
        <v>-9.2343000000000008E-3</v>
      </c>
      <c r="M26">
        <v>-5.5288999999999998E-2</v>
      </c>
      <c r="N26">
        <v>-1.3068E-2</v>
      </c>
      <c r="O26">
        <v>2.4152E-2</v>
      </c>
      <c r="P26">
        <v>-2.1682E-2</v>
      </c>
      <c r="Q26">
        <v>1.7679E-2</v>
      </c>
      <c r="R26">
        <v>-2.0596E-2</v>
      </c>
      <c r="S26">
        <v>9.6886999999999997E-3</v>
      </c>
      <c r="T26">
        <v>-4.0193E-3</v>
      </c>
      <c r="U26">
        <v>-1.6892999999999998E-2</v>
      </c>
      <c r="V26">
        <v>7.2119000000000003E-3</v>
      </c>
      <c r="W26">
        <v>-1.5413E-2</v>
      </c>
      <c r="X26">
        <v>9.1134000000000007E-3</v>
      </c>
      <c r="Y26">
        <v>1.2274E-2</v>
      </c>
      <c r="Z26">
        <v>5.1362999999999999E-3</v>
      </c>
      <c r="AA26">
        <v>-1.3167999999999999E-2</v>
      </c>
      <c r="AB26">
        <v>-9.1666999999999998E-3</v>
      </c>
      <c r="AC26">
        <v>2.7190999999999999E-4</v>
      </c>
      <c r="AD26">
        <v>-1.5685E-3</v>
      </c>
      <c r="AE26">
        <v>-2.7951E-3</v>
      </c>
      <c r="AF26">
        <v>-2.743E-2</v>
      </c>
      <c r="AG26">
        <v>-4.8466000000000002E-2</v>
      </c>
      <c r="AH26">
        <v>9.5759E-3</v>
      </c>
      <c r="AJ26">
        <v>-1.7714000000000001E-2</v>
      </c>
      <c r="AK26">
        <v>9.0740999999999999E-3</v>
      </c>
      <c r="AL26">
        <v>-8.4799999999999997E-3</v>
      </c>
      <c r="AM26">
        <v>-8.9382999999999997E-4</v>
      </c>
      <c r="AN26">
        <v>-5.5775999999999999E-2</v>
      </c>
      <c r="AO26">
        <v>-3.6627999999999999E-3</v>
      </c>
      <c r="AP26">
        <v>1.9088999999999998E-2</v>
      </c>
      <c r="AQ26">
        <v>-2.4146000000000001E-2</v>
      </c>
      <c r="AR26">
        <v>-1.0139E-2</v>
      </c>
      <c r="AS26">
        <v>-9.9395999999999998E-3</v>
      </c>
      <c r="AT26">
        <v>-1.4971E-2</v>
      </c>
      <c r="AU26">
        <v>1.4885E-3</v>
      </c>
      <c r="AV26">
        <v>0</v>
      </c>
      <c r="AW26">
        <v>-1.6927000000000001E-2</v>
      </c>
      <c r="AX26">
        <v>0</v>
      </c>
      <c r="AY26">
        <v>1.8315999999999999E-2</v>
      </c>
      <c r="AZ26">
        <v>-1.0107E-2</v>
      </c>
      <c r="BA26">
        <v>-5.2278000000000003E-3</v>
      </c>
      <c r="BB26">
        <v>1.5763999999999999E-3</v>
      </c>
      <c r="BC26">
        <v>0</v>
      </c>
      <c r="BD26">
        <v>1.4669E-2</v>
      </c>
      <c r="BE26">
        <v>0</v>
      </c>
      <c r="BF26">
        <v>-1.1461000000000001E-2</v>
      </c>
      <c r="BG26">
        <v>3.4333000000000002E-2</v>
      </c>
      <c r="BH26">
        <v>-6.4061999999999999E-3</v>
      </c>
      <c r="BI26">
        <v>4.4833E-3</v>
      </c>
      <c r="BJ26">
        <v>-8.4459000000000006E-2</v>
      </c>
      <c r="BK26">
        <v>-5.8564000000000003E-3</v>
      </c>
      <c r="BL26">
        <v>7.2734999999999996E-3</v>
      </c>
      <c r="BM26">
        <v>4.9968E-3</v>
      </c>
      <c r="BN26">
        <v>1.703E-2</v>
      </c>
      <c r="BO26">
        <v>1.472E-4</v>
      </c>
      <c r="BP26">
        <v>2.6987999999999999E-3</v>
      </c>
      <c r="BQ26">
        <v>7.9658000000000003E-3</v>
      </c>
      <c r="BR26">
        <v>1.3518E-3</v>
      </c>
      <c r="BS26">
        <v>0</v>
      </c>
      <c r="BT26">
        <v>5.5147E-3</v>
      </c>
      <c r="BU26">
        <v>2.7851000000000001E-2</v>
      </c>
      <c r="BV26">
        <v>0</v>
      </c>
      <c r="BW26">
        <v>2.0736999999999998E-2</v>
      </c>
      <c r="BX26">
        <v>1.0630000000000001E-2</v>
      </c>
      <c r="BY26">
        <v>0</v>
      </c>
      <c r="BZ26">
        <v>1.3818E-2</v>
      </c>
      <c r="CA26">
        <v>0</v>
      </c>
      <c r="CB26">
        <v>0</v>
      </c>
      <c r="CC26">
        <v>5.8842E-3</v>
      </c>
      <c r="CD26">
        <v>1.6693999999999999E-3</v>
      </c>
      <c r="CE26">
        <v>7.5944999999999997E-3</v>
      </c>
      <c r="CF26">
        <v>1.2481E-3</v>
      </c>
      <c r="CG26">
        <v>0</v>
      </c>
      <c r="CH26">
        <v>1.1965999999999999E-2</v>
      </c>
      <c r="CI26">
        <v>0</v>
      </c>
      <c r="CJ26">
        <v>-2.1992000000000001E-2</v>
      </c>
      <c r="CK26">
        <v>-1.6338999999999999E-2</v>
      </c>
      <c r="CL26">
        <v>-1.345E-2</v>
      </c>
      <c r="CM26">
        <v>-6.3171E-3</v>
      </c>
      <c r="CN26">
        <v>-2.7566999999999999E-3</v>
      </c>
      <c r="CO26">
        <v>3.8638000000000001E-3</v>
      </c>
      <c r="CP26">
        <v>0</v>
      </c>
      <c r="CQ26">
        <v>0</v>
      </c>
      <c r="CR26">
        <v>-8.9764000000000007E-3</v>
      </c>
      <c r="CS26">
        <v>2.3490999999999998E-3</v>
      </c>
      <c r="CT26">
        <v>1.0338E-2</v>
      </c>
      <c r="CU26">
        <v>-3.7529E-3</v>
      </c>
      <c r="CV26">
        <v>-1.1011E-2</v>
      </c>
      <c r="CW26">
        <v>-2.0159E-2</v>
      </c>
      <c r="CX26">
        <v>0</v>
      </c>
      <c r="CY26">
        <v>2.8492000000000001E-3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4.4509E-2</v>
      </c>
      <c r="DF26">
        <v>0</v>
      </c>
      <c r="DG26">
        <v>0</v>
      </c>
      <c r="DH26">
        <v>1.7704999999999999E-3</v>
      </c>
      <c r="DI26">
        <v>0</v>
      </c>
      <c r="DJ26">
        <v>1.7448999999999999E-2</v>
      </c>
      <c r="DK26">
        <v>0</v>
      </c>
      <c r="DL26">
        <v>2.5694000000000002E-2</v>
      </c>
      <c r="DM26">
        <v>0</v>
      </c>
      <c r="DN26">
        <v>-2.9367999999999998E-2</v>
      </c>
      <c r="DO26">
        <v>1.1854999999999999E-2</v>
      </c>
      <c r="DP26">
        <v>-9.2984999999999998E-2</v>
      </c>
      <c r="DQ26">
        <v>-0.217</v>
      </c>
      <c r="DR26">
        <v>0</v>
      </c>
      <c r="DS26">
        <v>-1.3174999999999999E-2</v>
      </c>
      <c r="DT26">
        <v>-2.1918E-2</v>
      </c>
      <c r="DV26">
        <v>-1.2952999999999999E-2</v>
      </c>
      <c r="DW26">
        <v>0</v>
      </c>
      <c r="DX26">
        <v>0</v>
      </c>
      <c r="DY26">
        <v>0</v>
      </c>
      <c r="DZ26">
        <v>0</v>
      </c>
      <c r="EA26">
        <v>7.5591E-3</v>
      </c>
      <c r="EB26">
        <v>0</v>
      </c>
      <c r="EC26">
        <v>-7.7432999999999998E-3</v>
      </c>
      <c r="ED26">
        <v>-7.8088999999999997E-3</v>
      </c>
      <c r="EE26">
        <v>-4.1213999999999999E-3</v>
      </c>
      <c r="EF26">
        <v>-1.0919E-2</v>
      </c>
      <c r="EG26">
        <v>0</v>
      </c>
      <c r="EH26">
        <v>-7.3820999999999999E-3</v>
      </c>
      <c r="EI26">
        <v>-5.4916000000000001E-3</v>
      </c>
      <c r="EJ26">
        <v>-8.2664000000000001E-3</v>
      </c>
      <c r="EK26">
        <v>-2.6939999999999999E-2</v>
      </c>
      <c r="EL26">
        <v>2.8583999999999998E-2</v>
      </c>
      <c r="EM26">
        <v>-3.8046999999999997E-2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-1.1675E-2</v>
      </c>
      <c r="ET26">
        <v>-1.1991E-2</v>
      </c>
      <c r="EU26">
        <v>1.9453999999999999E-2</v>
      </c>
      <c r="EV26">
        <v>1.9599999999999999E-2</v>
      </c>
      <c r="EW26">
        <v>0</v>
      </c>
      <c r="EX26">
        <v>-5.0105999999999996E-3</v>
      </c>
      <c r="EY26">
        <v>-8.0966000000000007E-3</v>
      </c>
      <c r="EZ26">
        <v>-2.4853E-2</v>
      </c>
      <c r="FA26">
        <v>-5.3791999999999998E-3</v>
      </c>
      <c r="FB26" s="106">
        <v>-7.8387999999999996E-5</v>
      </c>
      <c r="FC26">
        <v>0</v>
      </c>
      <c r="FD26">
        <v>0</v>
      </c>
      <c r="FE26">
        <v>-7.6033000000000003E-4</v>
      </c>
      <c r="FF26">
        <v>0</v>
      </c>
      <c r="FG26">
        <v>0</v>
      </c>
      <c r="FH26">
        <v>2.9099999999999998E-3</v>
      </c>
      <c r="FI26">
        <v>-3.7929000000000001E-3</v>
      </c>
      <c r="FJ26">
        <v>2.0334000000000001E-2</v>
      </c>
      <c r="FK26">
        <v>-1.0966E-2</v>
      </c>
      <c r="FL26">
        <v>-1.5323E-2</v>
      </c>
      <c r="FM26">
        <v>3.1878000000000001E-4</v>
      </c>
      <c r="FN26">
        <v>-1.1058999999999999E-3</v>
      </c>
      <c r="FO26">
        <v>1.2557E-2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-9.9485000000000007E-3</v>
      </c>
      <c r="FV26">
        <v>-9.5274999999999995E-3</v>
      </c>
      <c r="FW26">
        <v>0</v>
      </c>
      <c r="FX26">
        <v>0</v>
      </c>
      <c r="FY26">
        <v>0</v>
      </c>
      <c r="FZ26">
        <v>-3.3708000000000002E-3</v>
      </c>
      <c r="GA26">
        <v>-5.4504999999999996E-3</v>
      </c>
      <c r="GB26">
        <v>6.6774E-3</v>
      </c>
      <c r="GC26">
        <v>2.1117E-2</v>
      </c>
      <c r="GD26">
        <v>0</v>
      </c>
      <c r="GE26">
        <v>5.13E-3</v>
      </c>
      <c r="GF26">
        <v>-1.5956999999999999E-2</v>
      </c>
      <c r="GG26">
        <v>4.2204E-3</v>
      </c>
      <c r="GH26">
        <v>6.9538999999999998E-3</v>
      </c>
      <c r="GI26">
        <v>2.0474E-3</v>
      </c>
      <c r="GJ26">
        <v>0</v>
      </c>
      <c r="GK26">
        <v>8.5071000000000001E-3</v>
      </c>
      <c r="GL26">
        <v>-7.3191E-4</v>
      </c>
      <c r="GM26">
        <v>-3.8741000000000001E-3</v>
      </c>
      <c r="GN26">
        <v>-8.0827999999999998E-4</v>
      </c>
      <c r="GO26">
        <v>4.2304999999999999E-3</v>
      </c>
      <c r="GP26">
        <v>4.1999999999999997E-3</v>
      </c>
    </row>
    <row r="27" spans="2:198" x14ac:dyDescent="0.25">
      <c r="B27" s="120">
        <v>41759</v>
      </c>
      <c r="C27">
        <v>-6.8808999999999997E-3</v>
      </c>
      <c r="D27">
        <v>-8.6569000000000004E-3</v>
      </c>
      <c r="E27">
        <v>-1.6782999999999999E-2</v>
      </c>
      <c r="F27">
        <v>2.9153999999999998E-3</v>
      </c>
      <c r="G27">
        <v>-1.8182000000000001E-3</v>
      </c>
      <c r="H27">
        <v>-1.4714E-2</v>
      </c>
      <c r="I27">
        <v>-6.7666000000000004E-2</v>
      </c>
      <c r="J27">
        <v>-1.6951000000000001E-2</v>
      </c>
      <c r="K27">
        <v>-2.7633999999999999E-2</v>
      </c>
      <c r="L27">
        <v>-1.5157E-2</v>
      </c>
      <c r="M27">
        <v>-3.7026000000000003E-2</v>
      </c>
      <c r="N27">
        <v>-1.8915999999999999E-2</v>
      </c>
      <c r="O27">
        <v>3.8595999999999998E-2</v>
      </c>
      <c r="P27">
        <v>-2.7814999999999999E-2</v>
      </c>
      <c r="Q27">
        <v>-1.3257E-2</v>
      </c>
      <c r="R27">
        <v>-8.9242999999999996E-3</v>
      </c>
      <c r="S27">
        <v>7.5824000000000004E-3</v>
      </c>
      <c r="T27">
        <v>-1.9158999999999999E-2</v>
      </c>
      <c r="U27">
        <v>-7.1054000000000004E-3</v>
      </c>
      <c r="V27">
        <v>-1.5558000000000001E-2</v>
      </c>
      <c r="W27">
        <v>2.4365999999999999E-2</v>
      </c>
      <c r="X27">
        <v>1.1986999999999999E-2</v>
      </c>
      <c r="Y27">
        <v>9.7643999999999995E-3</v>
      </c>
      <c r="Z27">
        <v>-5.2126999999999998E-3</v>
      </c>
      <c r="AA27">
        <v>-2.4080999999999998E-3</v>
      </c>
      <c r="AB27">
        <v>1.7794999999999998E-2</v>
      </c>
      <c r="AC27">
        <v>7.5627000000000003E-3</v>
      </c>
      <c r="AD27">
        <v>7.7974999999999995E-4</v>
      </c>
      <c r="AE27">
        <v>-1.8275E-2</v>
      </c>
      <c r="AF27">
        <v>8.6628999999999994E-3</v>
      </c>
      <c r="AG27">
        <v>-1.0456999999999999E-2</v>
      </c>
      <c r="AH27">
        <v>-1.3100000000000001E-2</v>
      </c>
      <c r="AJ27">
        <v>2.8070999999999999E-2</v>
      </c>
      <c r="AK27">
        <v>-1.3346E-2</v>
      </c>
      <c r="AL27">
        <v>-1.5803999999999999E-2</v>
      </c>
      <c r="AM27">
        <v>3.6562000000000001E-3</v>
      </c>
      <c r="AN27">
        <v>-2.7074999999999998E-2</v>
      </c>
      <c r="AO27">
        <v>5.5567999999999998E-3</v>
      </c>
      <c r="AP27">
        <v>-5.2278999999999999E-2</v>
      </c>
      <c r="AQ27">
        <v>-2.3612999999999999E-2</v>
      </c>
      <c r="AR27">
        <v>-2.5588E-2</v>
      </c>
      <c r="AS27">
        <v>-2.7393999999999999E-3</v>
      </c>
      <c r="AT27">
        <v>-4.8531999999999999E-2</v>
      </c>
      <c r="AU27">
        <v>-2.8988E-2</v>
      </c>
      <c r="AV27">
        <v>0</v>
      </c>
      <c r="AW27">
        <v>1.5842999999999999E-2</v>
      </c>
      <c r="AX27">
        <v>0</v>
      </c>
      <c r="AY27">
        <v>-1.4346999999999999E-3</v>
      </c>
      <c r="AZ27">
        <v>-8.1268999999999994E-3</v>
      </c>
      <c r="BA27">
        <v>-3.9581999999999999E-2</v>
      </c>
      <c r="BB27">
        <v>-1.008E-2</v>
      </c>
      <c r="BC27">
        <v>0</v>
      </c>
      <c r="BD27">
        <v>7.3201000000000002E-2</v>
      </c>
      <c r="BE27">
        <v>0</v>
      </c>
      <c r="BF27">
        <v>-1.9677E-2</v>
      </c>
      <c r="BG27">
        <v>1.7146000000000002E-2</v>
      </c>
      <c r="BH27">
        <v>-6.7091E-3</v>
      </c>
      <c r="BI27">
        <v>8.8669999999999999E-3</v>
      </c>
      <c r="BJ27">
        <v>-3.6679999999999997E-2</v>
      </c>
      <c r="BK27">
        <v>-4.0835999999999997E-3</v>
      </c>
      <c r="BL27">
        <v>-7.6677000000000004E-3</v>
      </c>
      <c r="BM27">
        <v>-4.4551E-3</v>
      </c>
      <c r="BN27">
        <v>4.0346000000000002E-3</v>
      </c>
      <c r="BO27">
        <v>-3.0322999999999999E-2</v>
      </c>
      <c r="BP27">
        <v>3.3752000000000001E-3</v>
      </c>
      <c r="BQ27">
        <v>8.7381000000000004E-3</v>
      </c>
      <c r="BR27">
        <v>-8.9339999999999992E-3</v>
      </c>
      <c r="BS27">
        <v>0</v>
      </c>
      <c r="BT27">
        <v>-6.0729999999999999E-2</v>
      </c>
      <c r="BU27">
        <v>-1.7742999999999998E-2</v>
      </c>
      <c r="BV27">
        <v>0</v>
      </c>
      <c r="BW27">
        <v>-1.5507999999999999E-2</v>
      </c>
      <c r="BX27">
        <v>2.1137E-2</v>
      </c>
      <c r="BY27">
        <v>0</v>
      </c>
      <c r="BZ27">
        <v>1.8346999999999999E-2</v>
      </c>
      <c r="CA27">
        <v>0</v>
      </c>
      <c r="CB27">
        <v>0</v>
      </c>
      <c r="CC27">
        <v>1.8842000000000001E-2</v>
      </c>
      <c r="CD27">
        <v>1.9867999999999999E-3</v>
      </c>
      <c r="CE27">
        <v>1.2418999999999999E-2</v>
      </c>
      <c r="CF27">
        <v>-7.2385000000000001E-3</v>
      </c>
      <c r="CG27">
        <v>0</v>
      </c>
      <c r="CH27">
        <v>-2.0598999999999999E-3</v>
      </c>
      <c r="CI27">
        <v>0</v>
      </c>
      <c r="CJ27">
        <v>-1.6087000000000001E-2</v>
      </c>
      <c r="CK27">
        <v>-1.2929E-2</v>
      </c>
      <c r="CL27">
        <v>1.6409E-3</v>
      </c>
      <c r="CM27">
        <v>7.2747999999999997E-3</v>
      </c>
      <c r="CN27">
        <v>3.5087999999999999E-3</v>
      </c>
      <c r="CO27">
        <v>1.4522E-2</v>
      </c>
      <c r="CP27">
        <v>0</v>
      </c>
      <c r="CQ27">
        <v>0</v>
      </c>
      <c r="CR27">
        <v>-1.7533E-2</v>
      </c>
      <c r="CS27">
        <v>-1.1507E-2</v>
      </c>
      <c r="CT27">
        <v>-8.1305000000000006E-3</v>
      </c>
      <c r="CU27">
        <v>-1.6150000000000001E-2</v>
      </c>
      <c r="CV27">
        <v>-1.264E-2</v>
      </c>
      <c r="CW27">
        <v>-1.6698000000000001E-2</v>
      </c>
      <c r="CX27">
        <v>0</v>
      </c>
      <c r="CY27">
        <v>2.3157000000000001E-2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0.14249999999999999</v>
      </c>
      <c r="DF27">
        <v>0</v>
      </c>
      <c r="DG27">
        <v>0</v>
      </c>
      <c r="DH27">
        <v>7.7913000000000001E-3</v>
      </c>
      <c r="DI27">
        <v>0</v>
      </c>
      <c r="DJ27">
        <v>2.7928999999999999E-2</v>
      </c>
      <c r="DK27">
        <v>0</v>
      </c>
      <c r="DL27">
        <v>-1.7507000000000002E-2</v>
      </c>
      <c r="DM27">
        <v>0</v>
      </c>
      <c r="DN27">
        <v>1.8168E-2</v>
      </c>
      <c r="DO27">
        <v>-1.7384E-2</v>
      </c>
      <c r="DP27">
        <v>-6.4203000000000003E-3</v>
      </c>
      <c r="DQ27">
        <v>-5.6088000000000004E-4</v>
      </c>
      <c r="DR27">
        <v>0</v>
      </c>
      <c r="DS27">
        <v>-1.453E-2</v>
      </c>
      <c r="DT27">
        <v>-1.9153E-2</v>
      </c>
      <c r="DV27">
        <v>2.41E-2</v>
      </c>
      <c r="DW27">
        <v>0</v>
      </c>
      <c r="DX27">
        <v>0</v>
      </c>
      <c r="DY27">
        <v>0</v>
      </c>
      <c r="DZ27">
        <v>0</v>
      </c>
      <c r="EA27">
        <v>-1.4128999999999999E-2</v>
      </c>
      <c r="EB27">
        <v>0</v>
      </c>
      <c r="EC27">
        <v>7.7615000000000002E-3</v>
      </c>
      <c r="ED27">
        <v>-1.1147000000000001E-2</v>
      </c>
      <c r="EE27">
        <v>-5.6810999999999997E-3</v>
      </c>
      <c r="EF27">
        <v>-1.6813000000000002E-2</v>
      </c>
      <c r="EG27">
        <v>0</v>
      </c>
      <c r="EH27">
        <v>1.1269E-2</v>
      </c>
      <c r="EI27">
        <v>-2.0303999999999999E-3</v>
      </c>
      <c r="EJ27">
        <v>1.0429E-3</v>
      </c>
      <c r="EK27">
        <v>-2.588E-2</v>
      </c>
      <c r="EL27">
        <v>-3.1017000000000002E-3</v>
      </c>
      <c r="EM27">
        <v>-5.0568000000000002E-2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-2.5921999999999998E-3</v>
      </c>
      <c r="ET27">
        <v>-2.7556E-3</v>
      </c>
      <c r="EU27">
        <v>1.5181999999999999E-2</v>
      </c>
      <c r="EV27">
        <v>1.4314E-2</v>
      </c>
      <c r="EW27">
        <v>0</v>
      </c>
      <c r="EX27">
        <v>6.0876999999999997E-3</v>
      </c>
      <c r="EY27">
        <v>9.8315E-3</v>
      </c>
      <c r="EZ27">
        <v>-8.2483000000000001E-3</v>
      </c>
      <c r="FA27">
        <v>6.5209999999999999E-3</v>
      </c>
      <c r="FB27">
        <v>9.3124999999999996E-3</v>
      </c>
      <c r="FC27">
        <v>0</v>
      </c>
      <c r="FD27">
        <v>0</v>
      </c>
      <c r="FE27">
        <v>8.6192000000000005E-3</v>
      </c>
      <c r="FF27">
        <v>0</v>
      </c>
      <c r="FG27">
        <v>0</v>
      </c>
      <c r="FH27">
        <v>-6.5107999999999995E-4</v>
      </c>
      <c r="FI27">
        <v>-1.6131E-2</v>
      </c>
      <c r="FJ27">
        <v>2.7727000000000002E-2</v>
      </c>
      <c r="FK27">
        <v>8.8537000000000008E-3</v>
      </c>
      <c r="FL27">
        <v>1.379E-2</v>
      </c>
      <c r="FM27">
        <v>9.8350999999999994E-3</v>
      </c>
      <c r="FN27">
        <v>1.4293E-2</v>
      </c>
      <c r="FO27">
        <v>4.3947E-2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1.0066999999999999E-3</v>
      </c>
      <c r="FV27">
        <v>1.2897E-3</v>
      </c>
      <c r="FW27">
        <v>0</v>
      </c>
      <c r="FX27">
        <v>0</v>
      </c>
      <c r="FY27">
        <v>0</v>
      </c>
      <c r="FZ27">
        <v>-5.0670000000000003E-3</v>
      </c>
      <c r="GA27">
        <v>-6.4238999999999997E-3</v>
      </c>
      <c r="GB27">
        <v>1.1605000000000001E-2</v>
      </c>
      <c r="GC27">
        <v>-1.3964000000000001E-2</v>
      </c>
      <c r="GD27">
        <v>0</v>
      </c>
      <c r="GE27">
        <v>1.0388E-2</v>
      </c>
      <c r="GF27">
        <v>-1.4999999999999999E-2</v>
      </c>
      <c r="GG27">
        <v>2.4258000000000001E-3</v>
      </c>
      <c r="GH27">
        <v>9.3848000000000004E-3</v>
      </c>
      <c r="GI27">
        <v>3.7445E-3</v>
      </c>
      <c r="GJ27">
        <v>0</v>
      </c>
      <c r="GK27">
        <v>4.2957000000000004E-3</v>
      </c>
      <c r="GL27">
        <v>-8.3809999999999996E-3</v>
      </c>
      <c r="GM27">
        <v>-1.474E-2</v>
      </c>
      <c r="GN27">
        <v>-8.9589000000000005E-3</v>
      </c>
      <c r="GO27">
        <v>-5.5323000000000004E-3</v>
      </c>
      <c r="GP27">
        <v>7.5315E-3</v>
      </c>
    </row>
    <row r="28" spans="2:198" x14ac:dyDescent="0.25">
      <c r="B28" s="120">
        <v>41790</v>
      </c>
      <c r="C28">
        <v>6.3428E-3</v>
      </c>
      <c r="D28">
        <v>8.3212000000000008E-3</v>
      </c>
      <c r="E28">
        <v>1.3074000000000001E-2</v>
      </c>
      <c r="F28">
        <v>7.9670999999999995E-4</v>
      </c>
      <c r="G28">
        <v>3.6381E-3</v>
      </c>
      <c r="H28">
        <v>9.6439999999999998E-3</v>
      </c>
      <c r="I28">
        <v>1.5298000000000001E-2</v>
      </c>
      <c r="J28">
        <v>1.0049000000000001E-2</v>
      </c>
      <c r="K28">
        <v>3.4050999999999998E-2</v>
      </c>
      <c r="L28">
        <v>8.3196999999999993E-3</v>
      </c>
      <c r="M28">
        <v>-8.0806000000000003E-3</v>
      </c>
      <c r="N28">
        <v>1.2068000000000001E-2</v>
      </c>
      <c r="O28">
        <v>2.4059000000000001E-2</v>
      </c>
      <c r="P28">
        <v>2.1218000000000001E-2</v>
      </c>
      <c r="Q28">
        <v>1.7543E-2</v>
      </c>
      <c r="R28">
        <v>-1.4814000000000001E-2</v>
      </c>
      <c r="S28">
        <v>2.9616E-3</v>
      </c>
      <c r="T28">
        <v>5.3106000000000004E-3</v>
      </c>
      <c r="U28">
        <v>2.0310999999999999E-2</v>
      </c>
      <c r="V28">
        <v>-9.0910000000000003E-4</v>
      </c>
      <c r="W28">
        <v>-1.1519E-2</v>
      </c>
      <c r="X28">
        <v>1.6639000000000001E-3</v>
      </c>
      <c r="Y28">
        <v>1.3063E-2</v>
      </c>
      <c r="Z28">
        <v>-6.3448999999999997E-3</v>
      </c>
      <c r="AA28">
        <v>4.1427E-3</v>
      </c>
      <c r="AB28">
        <v>6.3886999999999998E-3</v>
      </c>
      <c r="AC28">
        <v>-1.1195999999999999E-2</v>
      </c>
      <c r="AD28">
        <v>5.5988000000000001E-3</v>
      </c>
      <c r="AE28">
        <v>-8.7288000000000003E-4</v>
      </c>
      <c r="AF28">
        <v>2.0348999999999999E-2</v>
      </c>
      <c r="AG28">
        <v>-1.221E-2</v>
      </c>
      <c r="AH28">
        <v>1.0135999999999999E-2</v>
      </c>
      <c r="AJ28">
        <v>9.9185000000000002E-3</v>
      </c>
      <c r="AK28">
        <v>2.7845999999999999E-2</v>
      </c>
      <c r="AL28">
        <v>2.9714000000000001E-2</v>
      </c>
      <c r="AM28">
        <v>4.9286999999999997E-2</v>
      </c>
      <c r="AN28">
        <v>2.2388000000000002E-2</v>
      </c>
      <c r="AO28">
        <v>-9.4731999999999993E-3</v>
      </c>
      <c r="AP28">
        <v>-2.7331999999999999E-3</v>
      </c>
      <c r="AQ28">
        <v>2.1215999999999999E-2</v>
      </c>
      <c r="AR28">
        <v>3.1676E-3</v>
      </c>
      <c r="AS28">
        <v>7.3029000000000002E-3</v>
      </c>
      <c r="AT28">
        <v>3.1678999999999999E-2</v>
      </c>
      <c r="AU28">
        <v>1.3559E-2</v>
      </c>
      <c r="AV28">
        <v>0</v>
      </c>
      <c r="AW28">
        <v>-2.0807999999999998E-3</v>
      </c>
      <c r="AX28">
        <v>0</v>
      </c>
      <c r="AY28">
        <v>-5.7331999999999999E-3</v>
      </c>
      <c r="AZ28" s="106">
        <v>8.4085000000000006E-5</v>
      </c>
      <c r="BA28">
        <v>-1.2836E-2</v>
      </c>
      <c r="BB28">
        <v>-3.0013000000000001E-2</v>
      </c>
      <c r="BC28">
        <v>0</v>
      </c>
      <c r="BD28" s="106">
        <v>6.9655000000000003E-3</v>
      </c>
      <c r="BE28">
        <v>0</v>
      </c>
      <c r="BF28">
        <v>-1.6483000000000001E-2</v>
      </c>
      <c r="BG28">
        <v>1.0331999999999999E-2</v>
      </c>
      <c r="BH28">
        <v>1.0227000000000001E-3</v>
      </c>
      <c r="BI28">
        <v>1.2387E-2</v>
      </c>
      <c r="BJ28">
        <v>1.9298E-3</v>
      </c>
      <c r="BK28">
        <v>1.9518000000000001E-3</v>
      </c>
      <c r="BL28">
        <v>1.1446E-2</v>
      </c>
      <c r="BM28">
        <v>-1.4461999999999999E-2</v>
      </c>
      <c r="BN28">
        <v>1.5117999999999999E-2</v>
      </c>
      <c r="BO28">
        <v>-7.4819000000000003E-4</v>
      </c>
      <c r="BP28">
        <v>1.3958999999999999E-2</v>
      </c>
      <c r="BQ28">
        <v>1.2298E-2</v>
      </c>
      <c r="BR28">
        <v>5.1523999999999997E-3</v>
      </c>
      <c r="BS28">
        <v>0</v>
      </c>
      <c r="BT28">
        <v>2.3904000000000002E-2</v>
      </c>
      <c r="BU28">
        <v>-1.6587000000000001E-2</v>
      </c>
      <c r="BV28">
        <v>0</v>
      </c>
      <c r="BW28">
        <v>-4.0073999999999999E-2</v>
      </c>
      <c r="BX28">
        <v>-1.6808E-2</v>
      </c>
      <c r="BY28">
        <v>0</v>
      </c>
      <c r="BZ28">
        <v>2.6580000000000002E-3</v>
      </c>
      <c r="CA28">
        <v>0</v>
      </c>
      <c r="CB28">
        <v>0</v>
      </c>
      <c r="CC28">
        <v>2.2776000000000001E-2</v>
      </c>
      <c r="CD28">
        <v>1.4644000000000001E-2</v>
      </c>
      <c r="CE28">
        <v>1.1506000000000001E-2</v>
      </c>
      <c r="CF28">
        <v>-3.0617999999999999E-3</v>
      </c>
      <c r="CG28">
        <v>0</v>
      </c>
      <c r="CH28">
        <v>-1.0924000000000001E-3</v>
      </c>
      <c r="CI28">
        <v>0</v>
      </c>
      <c r="CJ28">
        <v>2.8879999999999999E-3</v>
      </c>
      <c r="CK28">
        <v>8.7729999999999995E-3</v>
      </c>
      <c r="CL28">
        <v>8.7796999999999997E-3</v>
      </c>
      <c r="CM28">
        <v>6.2559E-3</v>
      </c>
      <c r="CN28">
        <v>2.3671999999999999E-2</v>
      </c>
      <c r="CO28">
        <v>-4.4904E-4</v>
      </c>
      <c r="CP28">
        <v>0</v>
      </c>
      <c r="CQ28">
        <v>0</v>
      </c>
      <c r="CR28">
        <v>-1.1294999999999999E-2</v>
      </c>
      <c r="CS28">
        <v>-6.5702E-3</v>
      </c>
      <c r="CT28">
        <v>1.6778000000000001E-2</v>
      </c>
      <c r="CU28">
        <v>-7.6290000000000004E-3</v>
      </c>
      <c r="CV28">
        <v>6.3394000000000002E-3</v>
      </c>
      <c r="CW28">
        <v>1.5782000000000001E-3</v>
      </c>
      <c r="CX28">
        <v>0</v>
      </c>
      <c r="CY28">
        <v>-2.3452999999999998E-3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-4.9313000000000003E-2</v>
      </c>
      <c r="DF28">
        <v>0</v>
      </c>
      <c r="DG28">
        <v>0</v>
      </c>
      <c r="DH28">
        <v>-4.9487000000000003E-3</v>
      </c>
      <c r="DI28">
        <v>0</v>
      </c>
      <c r="DJ28">
        <v>2.6832999999999999E-2</v>
      </c>
      <c r="DK28">
        <v>0</v>
      </c>
      <c r="DL28">
        <v>-1.0240000000000001E-2</v>
      </c>
      <c r="DM28">
        <v>0</v>
      </c>
      <c r="DN28">
        <v>-1.6683E-2</v>
      </c>
      <c r="DO28">
        <v>3.6494000000000001E-3</v>
      </c>
      <c r="DP28">
        <v>4.0948999999999999E-2</v>
      </c>
      <c r="DQ28">
        <v>9.919E-2</v>
      </c>
      <c r="DR28">
        <v>0</v>
      </c>
      <c r="DS28">
        <v>-1.5698E-2</v>
      </c>
      <c r="DT28">
        <v>-2.0424999999999999E-2</v>
      </c>
      <c r="DV28">
        <v>-1.6354E-2</v>
      </c>
      <c r="DW28">
        <v>0</v>
      </c>
      <c r="DX28">
        <v>0</v>
      </c>
      <c r="DY28">
        <v>0</v>
      </c>
      <c r="DZ28">
        <v>0</v>
      </c>
      <c r="EA28">
        <v>3.465E-2</v>
      </c>
      <c r="EB28">
        <v>0</v>
      </c>
      <c r="EC28">
        <v>8.5994999999999995E-3</v>
      </c>
      <c r="ED28">
        <v>2.3651000000000002E-3</v>
      </c>
      <c r="EE28">
        <v>-2.7594999999999998E-3</v>
      </c>
      <c r="EF28">
        <v>-1.2626E-2</v>
      </c>
      <c r="EG28">
        <v>0</v>
      </c>
      <c r="EH28">
        <v>8.3312999999999998E-3</v>
      </c>
      <c r="EI28">
        <v>-1.3856000000000001E-3</v>
      </c>
      <c r="EJ28">
        <v>-2.8451000000000001E-3</v>
      </c>
      <c r="EK28">
        <v>-2.333E-2</v>
      </c>
      <c r="EL28">
        <v>1.2762000000000001E-2</v>
      </c>
      <c r="EM28">
        <v>4.6091999999999999E-3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-1.6929E-2</v>
      </c>
      <c r="ET28">
        <v>-1.7905999999999998E-2</v>
      </c>
      <c r="EU28">
        <v>9.6848000000000004E-3</v>
      </c>
      <c r="EV28">
        <v>9.5855999999999997E-3</v>
      </c>
      <c r="EW28">
        <v>0</v>
      </c>
      <c r="EX28">
        <v>6.8176E-3</v>
      </c>
      <c r="EY28">
        <v>1.0266000000000001E-2</v>
      </c>
      <c r="EZ28">
        <v>-1.4083E-2</v>
      </c>
      <c r="FA28">
        <v>-1.6171E-3</v>
      </c>
      <c r="FB28">
        <v>-1.1565000000000001E-2</v>
      </c>
      <c r="FC28">
        <v>0</v>
      </c>
      <c r="FD28">
        <v>0</v>
      </c>
      <c r="FE28">
        <v>-1.2166E-2</v>
      </c>
      <c r="FF28">
        <v>0</v>
      </c>
      <c r="FG28">
        <v>0</v>
      </c>
      <c r="FH28">
        <v>1.2378E-2</v>
      </c>
      <c r="FI28">
        <v>-7.7838999999999998E-3</v>
      </c>
      <c r="FJ28">
        <v>8.8038999999999999E-4</v>
      </c>
      <c r="FK28">
        <v>-1.3892E-2</v>
      </c>
      <c r="FL28">
        <v>-1.9753E-2</v>
      </c>
      <c r="FM28">
        <v>-4.9315999999999999E-2</v>
      </c>
      <c r="FN28">
        <v>-2.2693000000000001E-2</v>
      </c>
      <c r="FO28">
        <v>-1.9820000000000001E-2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8.1061999999999992E-3</v>
      </c>
      <c r="FV28">
        <v>8.5879000000000007E-3</v>
      </c>
      <c r="FW28">
        <v>-5.8906999999999996E-3</v>
      </c>
      <c r="FX28">
        <v>-5.5599999999999998E-3</v>
      </c>
      <c r="FY28">
        <v>-6.1343999999999999E-3</v>
      </c>
      <c r="FZ28">
        <v>6.672E-3</v>
      </c>
      <c r="GA28">
        <v>1.0839E-2</v>
      </c>
      <c r="GB28">
        <v>1.1875999999999999E-2</v>
      </c>
      <c r="GC28">
        <v>2.1427000000000002E-2</v>
      </c>
      <c r="GD28">
        <v>0</v>
      </c>
      <c r="GE28">
        <v>1.8485999999999999E-2</v>
      </c>
      <c r="GF28">
        <v>5.1393999999999997E-3</v>
      </c>
      <c r="GG28">
        <v>2.2963000000000001E-4</v>
      </c>
      <c r="GH28">
        <v>3.6446999999999998E-3</v>
      </c>
      <c r="GI28">
        <v>6.3352E-3</v>
      </c>
      <c r="GJ28">
        <v>0</v>
      </c>
      <c r="GK28">
        <v>-1.3220000000000001E-2</v>
      </c>
      <c r="GL28">
        <v>-2.3874999999999999E-3</v>
      </c>
      <c r="GM28">
        <v>-7.5408999999999997E-3</v>
      </c>
      <c r="GN28">
        <v>1.1946000000000001E-3</v>
      </c>
      <c r="GO28">
        <v>-6.7025000000000001E-3</v>
      </c>
      <c r="GP28">
        <v>-1.9741000000000002E-2</v>
      </c>
    </row>
    <row r="29" spans="2:198" x14ac:dyDescent="0.25">
      <c r="B29" s="120">
        <v>41820</v>
      </c>
      <c r="C29">
        <v>4.7993000000000003E-3</v>
      </c>
      <c r="D29">
        <v>7.4944E-3</v>
      </c>
      <c r="E29">
        <v>1.0111999999999999E-2</v>
      </c>
      <c r="F29" s="106">
        <v>2.7991999999999999E-5</v>
      </c>
      <c r="G29">
        <v>1.2365E-3</v>
      </c>
      <c r="H29">
        <v>8.7274999999999991E-3</v>
      </c>
      <c r="I29">
        <v>1.299E-2</v>
      </c>
      <c r="J29">
        <v>3.4262000000000001E-2</v>
      </c>
      <c r="K29">
        <v>-7.7562999999999998E-3</v>
      </c>
      <c r="L29">
        <v>-2.6293E-2</v>
      </c>
      <c r="M29">
        <v>1.5980000000000001E-2</v>
      </c>
      <c r="N29">
        <v>1.7062000000000001E-2</v>
      </c>
      <c r="O29">
        <v>4.8135000000000001E-3</v>
      </c>
      <c r="P29">
        <v>-3.7263000000000001E-3</v>
      </c>
      <c r="Q29">
        <v>1.3873999999999999E-2</v>
      </c>
      <c r="R29">
        <v>3.2286000000000002E-2</v>
      </c>
      <c r="S29">
        <v>-1.0227999999999999E-3</v>
      </c>
      <c r="T29">
        <v>3.0756999999999998E-3</v>
      </c>
      <c r="U29">
        <v>-7.8294999999999997E-3</v>
      </c>
      <c r="V29">
        <v>1.3701E-2</v>
      </c>
      <c r="W29">
        <v>1.9959999999999999E-2</v>
      </c>
      <c r="X29">
        <v>-5.1503E-3</v>
      </c>
      <c r="Y29">
        <v>3.0994E-3</v>
      </c>
      <c r="Z29">
        <v>1.3124E-2</v>
      </c>
      <c r="AA29">
        <v>1.6983999999999999E-2</v>
      </c>
      <c r="AB29">
        <v>2.3193999999999999E-2</v>
      </c>
      <c r="AC29">
        <v>-1.6087E-3</v>
      </c>
      <c r="AD29">
        <v>1.8186000000000001E-3</v>
      </c>
      <c r="AE29">
        <v>-1.6421000000000002E-2</v>
      </c>
      <c r="AF29" s="106">
        <v>-2.2986E-5</v>
      </c>
      <c r="AG29">
        <v>1.2293E-2</v>
      </c>
      <c r="AH29">
        <v>-1.9187E-3</v>
      </c>
      <c r="AJ29">
        <v>1.2302999999999999E-3</v>
      </c>
      <c r="AK29">
        <v>5.9582000000000003E-3</v>
      </c>
      <c r="AL29">
        <v>3.3710999999999998E-2</v>
      </c>
      <c r="AM29">
        <v>3.7536E-2</v>
      </c>
      <c r="AN29">
        <v>-7.5107000000000004E-3</v>
      </c>
      <c r="AO29">
        <v>-2.2914E-2</v>
      </c>
      <c r="AP29">
        <v>-4.0955000000000002E-3</v>
      </c>
      <c r="AQ29">
        <v>-1.7437000000000001E-2</v>
      </c>
      <c r="AR29">
        <v>-1.4465E-2</v>
      </c>
      <c r="AS29">
        <v>-1.9032E-2</v>
      </c>
      <c r="AT29">
        <v>1.4663000000000001E-2</v>
      </c>
      <c r="AU29">
        <v>5.7639999999999997E-2</v>
      </c>
      <c r="AV29">
        <v>0</v>
      </c>
      <c r="AW29">
        <v>1.7454000000000001E-2</v>
      </c>
      <c r="AX29">
        <v>0</v>
      </c>
      <c r="AY29">
        <v>-1.0633999999999999E-2</v>
      </c>
      <c r="AZ29">
        <v>9.2058999999999995E-3</v>
      </c>
      <c r="BA29">
        <v>2.1828E-2</v>
      </c>
      <c r="BB29">
        <v>5.5100000000000003E-2</v>
      </c>
      <c r="BC29">
        <v>0</v>
      </c>
      <c r="BD29">
        <v>1.0135999999999999E-2</v>
      </c>
      <c r="BE29">
        <v>0</v>
      </c>
      <c r="BF29">
        <v>8.9143999999999994E-3</v>
      </c>
      <c r="BG29">
        <v>-2.2089000000000001E-2</v>
      </c>
      <c r="BH29">
        <v>-5.0073999999999995E-4</v>
      </c>
      <c r="BI29">
        <v>1.2681E-2</v>
      </c>
      <c r="BJ29">
        <v>-6.7771000000000003E-3</v>
      </c>
      <c r="BK29">
        <v>-1.4104999999999999E-2</v>
      </c>
      <c r="BL29">
        <v>7.1969E-3</v>
      </c>
      <c r="BM29">
        <v>1.259E-2</v>
      </c>
      <c r="BN29">
        <v>1.2643E-2</v>
      </c>
      <c r="BO29">
        <v>3.4284000000000002E-2</v>
      </c>
      <c r="BP29">
        <v>1.1466E-2</v>
      </c>
      <c r="BQ29">
        <v>2.5965999999999999E-2</v>
      </c>
      <c r="BR29">
        <v>1.5648999999999999E-3</v>
      </c>
      <c r="BS29">
        <v>0</v>
      </c>
      <c r="BT29">
        <v>-1.2895000000000001E-3</v>
      </c>
      <c r="BU29">
        <v>-2.9589000000000001E-2</v>
      </c>
      <c r="BV29">
        <v>0</v>
      </c>
      <c r="BW29">
        <v>-4.5168E-2</v>
      </c>
      <c r="BX29">
        <v>-2.6134999999999999E-2</v>
      </c>
      <c r="BY29">
        <v>0</v>
      </c>
      <c r="BZ29">
        <v>-7.4408E-3</v>
      </c>
      <c r="CA29">
        <v>0</v>
      </c>
      <c r="CB29">
        <v>0</v>
      </c>
      <c r="CC29">
        <v>-2.3376E-3</v>
      </c>
      <c r="CD29">
        <v>-1.5199000000000001E-2</v>
      </c>
      <c r="CE29">
        <v>2.0449999999999999E-3</v>
      </c>
      <c r="CF29">
        <v>-4.1114E-4</v>
      </c>
      <c r="CG29">
        <v>0</v>
      </c>
      <c r="CH29">
        <v>-5.6309000000000003E-3</v>
      </c>
      <c r="CI29">
        <v>0</v>
      </c>
      <c r="CJ29">
        <v>1.2116999999999999E-2</v>
      </c>
      <c r="CK29">
        <v>1.4647E-2</v>
      </c>
      <c r="CL29">
        <v>1.6757999999999999E-2</v>
      </c>
      <c r="CM29">
        <v>3.9122999999999996E-3</v>
      </c>
      <c r="CN29">
        <v>-7.4576999999999998E-4</v>
      </c>
      <c r="CO29">
        <v>2.4908E-2</v>
      </c>
      <c r="CP29">
        <v>0</v>
      </c>
      <c r="CQ29">
        <v>0</v>
      </c>
      <c r="CR29">
        <v>-2.4507999999999999E-3</v>
      </c>
      <c r="CS29">
        <v>-7.3334999999999997E-3</v>
      </c>
      <c r="CT29">
        <v>4.3191000000000002E-3</v>
      </c>
      <c r="CU29">
        <v>-8.3526999999999994E-3</v>
      </c>
      <c r="CV29">
        <v>-2.2568000000000002E-3</v>
      </c>
      <c r="CW29">
        <v>1.0978999999999999E-2</v>
      </c>
      <c r="CX29">
        <v>0</v>
      </c>
      <c r="CY29">
        <v>-3.2988000000000003E-2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-7.9774000000000008E-3</v>
      </c>
      <c r="DF29">
        <v>0</v>
      </c>
      <c r="DG29">
        <v>0</v>
      </c>
      <c r="DH29">
        <v>6.5135999999999996E-3</v>
      </c>
      <c r="DI29">
        <v>0</v>
      </c>
      <c r="DJ29">
        <v>1.4049000000000001E-2</v>
      </c>
      <c r="DK29">
        <v>0</v>
      </c>
      <c r="DL29">
        <v>2.8951999999999999E-2</v>
      </c>
      <c r="DM29">
        <v>0</v>
      </c>
      <c r="DN29">
        <v>-3.0179E-3</v>
      </c>
      <c r="DO29">
        <v>-1.6626E-3</v>
      </c>
      <c r="DP29">
        <v>-8.0441000000000002E-3</v>
      </c>
      <c r="DQ29">
        <v>-2.3657999999999998E-2</v>
      </c>
      <c r="DR29">
        <v>0</v>
      </c>
      <c r="DS29">
        <v>2.4405E-2</v>
      </c>
      <c r="DT29">
        <v>1.4241E-3</v>
      </c>
      <c r="DV29">
        <v>2.0649000000000001E-2</v>
      </c>
      <c r="DW29">
        <v>0</v>
      </c>
      <c r="DX29">
        <v>0</v>
      </c>
      <c r="DY29">
        <v>0</v>
      </c>
      <c r="DZ29">
        <v>0</v>
      </c>
      <c r="EA29">
        <v>8.4046000000000001E-4</v>
      </c>
      <c r="EB29">
        <v>0</v>
      </c>
      <c r="EC29">
        <v>-6.0584000000000002E-3</v>
      </c>
      <c r="ED29">
        <v>1.6953999999999999E-3</v>
      </c>
      <c r="EE29">
        <v>-5.9502000000000001E-3</v>
      </c>
      <c r="EF29">
        <v>-4.4657999999999998E-3</v>
      </c>
      <c r="EG29">
        <v>0</v>
      </c>
      <c r="EH29">
        <v>1.1553000000000001E-2</v>
      </c>
      <c r="EI29">
        <v>4.5924E-3</v>
      </c>
      <c r="EJ29">
        <v>-4.3318000000000002E-3</v>
      </c>
      <c r="EK29">
        <v>1.0886E-2</v>
      </c>
      <c r="EL29">
        <v>-5.0089000000000002E-3</v>
      </c>
      <c r="EM29">
        <v>2.2929000000000001E-2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4.3645999999999997E-3</v>
      </c>
      <c r="ET29">
        <v>4.5509000000000001E-3</v>
      </c>
      <c r="EU29">
        <v>-1.4442999999999999E-2</v>
      </c>
      <c r="EV29">
        <v>-1.4348E-2</v>
      </c>
      <c r="EW29">
        <v>0</v>
      </c>
      <c r="EX29">
        <v>1.0351000000000001E-2</v>
      </c>
      <c r="EY29">
        <v>1.5911000000000002E-2</v>
      </c>
      <c r="EZ29">
        <v>2.0094999999999998E-2</v>
      </c>
      <c r="FA29">
        <v>8.1846000000000002E-3</v>
      </c>
      <c r="FB29">
        <v>4.1637E-4</v>
      </c>
      <c r="FC29">
        <v>0</v>
      </c>
      <c r="FD29">
        <v>0</v>
      </c>
      <c r="FE29">
        <v>-2.8816999999999997E-4</v>
      </c>
      <c r="FF29">
        <v>0</v>
      </c>
      <c r="FG29">
        <v>0</v>
      </c>
      <c r="FH29">
        <v>7.3677999999999999E-3</v>
      </c>
      <c r="FI29">
        <v>-8.2713999999999999E-3</v>
      </c>
      <c r="FJ29">
        <v>5.0147000000000004E-3</v>
      </c>
      <c r="FK29">
        <v>7.5719000000000003E-3</v>
      </c>
      <c r="FL29">
        <v>1.2376E-2</v>
      </c>
      <c r="FM29">
        <v>-6.8487000000000001E-3</v>
      </c>
      <c r="FN29">
        <v>3.5044E-3</v>
      </c>
      <c r="FO29">
        <v>2.1632999999999999E-2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7.9053999999999999E-3</v>
      </c>
      <c r="FV29">
        <v>8.2501999999999992E-3</v>
      </c>
      <c r="FW29">
        <v>-3.6354999999999998E-3</v>
      </c>
      <c r="FX29">
        <v>-2.6626000000000002E-3</v>
      </c>
      <c r="FY29">
        <v>-3.4840000000000001E-3</v>
      </c>
      <c r="FZ29">
        <v>-1.7576E-3</v>
      </c>
      <c r="GA29">
        <v>-3.5944000000000002E-3</v>
      </c>
      <c r="GB29">
        <v>6.2716999999999998E-3</v>
      </c>
      <c r="GC29">
        <v>1.4815999999999999E-2</v>
      </c>
      <c r="GD29">
        <v>0</v>
      </c>
      <c r="GE29">
        <v>-3.8049999999999998E-3</v>
      </c>
      <c r="GF29">
        <v>-6.3336E-3</v>
      </c>
      <c r="GG29">
        <v>4.9485000000000002E-4</v>
      </c>
      <c r="GH29">
        <v>1.2014E-3</v>
      </c>
      <c r="GI29">
        <v>-2.0125999999999998E-3</v>
      </c>
      <c r="GJ29">
        <v>0</v>
      </c>
      <c r="GK29">
        <v>1.3315E-2</v>
      </c>
      <c r="GL29">
        <v>2.6722E-3</v>
      </c>
      <c r="GM29">
        <v>7.5601000000000002E-3</v>
      </c>
      <c r="GN29">
        <v>6.0051000000000002E-3</v>
      </c>
      <c r="GO29">
        <v>-2.0206E-3</v>
      </c>
      <c r="GP29">
        <v>5.9105E-3</v>
      </c>
    </row>
    <row r="30" spans="2:198" x14ac:dyDescent="0.25">
      <c r="B30" s="120">
        <v>41851</v>
      </c>
      <c r="C30">
        <v>-4.4732000000000001E-3</v>
      </c>
      <c r="D30">
        <v>-4.8957999999999996E-3</v>
      </c>
      <c r="E30">
        <v>-5.9112000000000001E-3</v>
      </c>
      <c r="F30">
        <v>1.407E-3</v>
      </c>
      <c r="G30">
        <v>-3.7315999999999998E-3</v>
      </c>
      <c r="H30">
        <v>-5.4245999999999999E-3</v>
      </c>
      <c r="I30">
        <v>-2.6193000000000001E-2</v>
      </c>
      <c r="J30">
        <v>-2.1027000000000001E-2</v>
      </c>
      <c r="K30">
        <v>-3.1805E-2</v>
      </c>
      <c r="L30">
        <v>-2.7553999999999999E-2</v>
      </c>
      <c r="M30">
        <v>8.9862999999999991E-3</v>
      </c>
      <c r="N30">
        <v>-4.5576999999999996E-3</v>
      </c>
      <c r="O30">
        <v>-7.1904999999999998E-3</v>
      </c>
      <c r="P30">
        <v>8.9532000000000001E-4</v>
      </c>
      <c r="Q30">
        <v>2.6504E-2</v>
      </c>
      <c r="R30">
        <v>3.4483E-2</v>
      </c>
      <c r="S30">
        <v>-5.4076999999999997E-3</v>
      </c>
      <c r="T30">
        <v>-1.5883999999999999E-2</v>
      </c>
      <c r="U30">
        <v>-5.4989000000000001E-3</v>
      </c>
      <c r="V30">
        <v>1.8193999999999998E-2</v>
      </c>
      <c r="W30">
        <v>2.7501000000000001E-3</v>
      </c>
      <c r="X30">
        <v>1.1941999999999999E-2</v>
      </c>
      <c r="Y30">
        <v>1.5191E-2</v>
      </c>
      <c r="Z30">
        <v>1.7884000000000001E-2</v>
      </c>
      <c r="AA30">
        <v>8.0491E-3</v>
      </c>
      <c r="AB30">
        <v>-4.5781000000000002E-2</v>
      </c>
      <c r="AC30">
        <v>-1.1701E-2</v>
      </c>
      <c r="AD30">
        <v>-8.3602999999999993E-3</v>
      </c>
      <c r="AE30">
        <v>-3.3019E-3</v>
      </c>
      <c r="AF30">
        <v>-7.9974E-3</v>
      </c>
      <c r="AG30">
        <v>-3.0450999999999999E-2</v>
      </c>
      <c r="AH30">
        <v>-4.5425999999999999E-3</v>
      </c>
      <c r="AJ30">
        <v>-4.1614999999999999E-2</v>
      </c>
      <c r="AK30">
        <v>-1.4409E-2</v>
      </c>
      <c r="AL30">
        <v>2.2271999999999999E-3</v>
      </c>
      <c r="AM30">
        <v>1.9748000000000002E-2</v>
      </c>
      <c r="AN30">
        <v>-4.5284000000000001E-3</v>
      </c>
      <c r="AO30">
        <v>3.2060999999999999E-2</v>
      </c>
      <c r="AP30">
        <v>2.0537E-2</v>
      </c>
      <c r="AQ30">
        <v>7.0682999999999996E-3</v>
      </c>
      <c r="AR30">
        <v>-2.6669999999999999E-2</v>
      </c>
      <c r="AS30">
        <v>-2.2034999999999999E-2</v>
      </c>
      <c r="AT30">
        <v>3.4609000000000001E-2</v>
      </c>
      <c r="AU30">
        <v>-1.5539000000000001E-2</v>
      </c>
      <c r="AV30">
        <v>0</v>
      </c>
      <c r="AW30">
        <v>-9.6293999999999998E-3</v>
      </c>
      <c r="AX30">
        <v>0</v>
      </c>
      <c r="AY30">
        <v>-1.6265999999999999E-2</v>
      </c>
      <c r="AZ30">
        <v>-9.3643000000000007E-3</v>
      </c>
      <c r="BA30">
        <v>-1.6367E-2</v>
      </c>
      <c r="BB30">
        <v>-5.9948000000000001E-2</v>
      </c>
      <c r="BC30">
        <v>0</v>
      </c>
      <c r="BD30">
        <v>1.0744E-2</v>
      </c>
      <c r="BE30">
        <v>0</v>
      </c>
      <c r="BF30">
        <v>-5.5566000000000001E-3</v>
      </c>
      <c r="BG30">
        <v>-1.4767000000000001E-2</v>
      </c>
      <c r="BH30">
        <v>5.4773000000000001E-3</v>
      </c>
      <c r="BI30">
        <v>-1.4771999999999999E-3</v>
      </c>
      <c r="BJ30">
        <v>-2.3413E-2</v>
      </c>
      <c r="BK30">
        <v>1.2807999999999999E-3</v>
      </c>
      <c r="BL30">
        <v>1.0235999999999999E-3</v>
      </c>
      <c r="BM30">
        <v>4.9395999999999999E-4</v>
      </c>
      <c r="BN30">
        <v>-7.6996E-3</v>
      </c>
      <c r="BO30">
        <v>-1.5030999999999999E-2</v>
      </c>
      <c r="BP30">
        <v>6.8900000000000005E-4</v>
      </c>
      <c r="BQ30">
        <v>-1.009E-2</v>
      </c>
      <c r="BR30">
        <v>-1.9592999999999999E-2</v>
      </c>
      <c r="BS30">
        <v>0</v>
      </c>
      <c r="BT30">
        <v>1.6752E-2</v>
      </c>
      <c r="BU30">
        <v>1.2655E-2</v>
      </c>
      <c r="BV30">
        <v>0</v>
      </c>
      <c r="BW30">
        <v>-5.2342999999999999E-3</v>
      </c>
      <c r="BX30">
        <v>1.7295000000000001E-2</v>
      </c>
      <c r="BY30">
        <v>0</v>
      </c>
      <c r="BZ30">
        <v>1.7968999999999999E-2</v>
      </c>
      <c r="CA30">
        <v>-9.1304000000000005E-4</v>
      </c>
      <c r="CB30">
        <v>0</v>
      </c>
      <c r="CC30">
        <v>-1.1603E-3</v>
      </c>
      <c r="CD30">
        <v>1.4907E-2</v>
      </c>
      <c r="CE30">
        <v>-2.5555999999999999E-3</v>
      </c>
      <c r="CF30">
        <v>4.5018999999999997E-3</v>
      </c>
      <c r="CG30">
        <v>0</v>
      </c>
      <c r="CH30">
        <v>1.256E-2</v>
      </c>
      <c r="CI30">
        <v>0</v>
      </c>
      <c r="CJ30">
        <v>-4.5068E-3</v>
      </c>
      <c r="CK30">
        <v>-2.7764E-3</v>
      </c>
      <c r="CL30">
        <v>-1.3695000000000001E-2</v>
      </c>
      <c r="CM30">
        <v>-1.6927000000000001E-2</v>
      </c>
      <c r="CN30">
        <v>-3.7818999999999999E-3</v>
      </c>
      <c r="CO30">
        <v>2.5592000000000002E-3</v>
      </c>
      <c r="CP30">
        <v>0</v>
      </c>
      <c r="CQ30">
        <v>0</v>
      </c>
      <c r="CR30">
        <v>4.6381E-3</v>
      </c>
      <c r="CS30">
        <v>1.1453E-2</v>
      </c>
      <c r="CT30">
        <v>1.3155999999999999E-2</v>
      </c>
      <c r="CU30">
        <v>1.3495999999999999E-2</v>
      </c>
      <c r="CV30">
        <v>1.1851E-2</v>
      </c>
      <c r="CW30">
        <v>-3.4375999999999999E-3</v>
      </c>
      <c r="CX30">
        <v>0</v>
      </c>
      <c r="CY30">
        <v>1.7590999999999999E-2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7.3578000000000005E-2</v>
      </c>
      <c r="DF30">
        <v>0</v>
      </c>
      <c r="DG30">
        <v>0</v>
      </c>
      <c r="DH30">
        <v>-1.4217E-2</v>
      </c>
      <c r="DI30">
        <v>0</v>
      </c>
      <c r="DJ30">
        <v>7.7653000000000002E-3</v>
      </c>
      <c r="DK30">
        <v>0</v>
      </c>
      <c r="DL30">
        <v>-5.3661E-2</v>
      </c>
      <c r="DM30">
        <v>0</v>
      </c>
      <c r="DN30">
        <v>-6.1753999999999997E-4</v>
      </c>
      <c r="DO30">
        <v>2.0261000000000001E-2</v>
      </c>
      <c r="DP30">
        <v>1.4401000000000001E-2</v>
      </c>
      <c r="DQ30">
        <v>4.8784000000000001E-2</v>
      </c>
      <c r="DR30">
        <v>0</v>
      </c>
      <c r="DS30">
        <v>4.2830000000000003E-3</v>
      </c>
      <c r="DT30">
        <v>7.7527000000000004E-3</v>
      </c>
      <c r="DV30">
        <v>7.4565999999999999E-3</v>
      </c>
      <c r="DW30">
        <v>0</v>
      </c>
      <c r="DX30">
        <v>0</v>
      </c>
      <c r="DY30">
        <v>0</v>
      </c>
      <c r="DZ30">
        <v>0</v>
      </c>
      <c r="EA30">
        <v>2.5655000000000001E-2</v>
      </c>
      <c r="EB30">
        <v>0</v>
      </c>
      <c r="EC30">
        <v>-7.7190000000000002E-3</v>
      </c>
      <c r="ED30">
        <v>-3.1308999999999998E-3</v>
      </c>
      <c r="EE30">
        <v>-2.9773999999999998E-3</v>
      </c>
      <c r="EF30">
        <v>-9.8995999999999997E-3</v>
      </c>
      <c r="EG30">
        <v>0</v>
      </c>
      <c r="EH30">
        <v>2.1316000000000002E-2</v>
      </c>
      <c r="EI30">
        <v>-2.7703999999999999E-4</v>
      </c>
      <c r="EJ30">
        <v>-8.6265000000000005E-3</v>
      </c>
      <c r="EK30">
        <v>-5.7528000000000003E-2</v>
      </c>
      <c r="EL30">
        <v>-1.4846E-2</v>
      </c>
      <c r="EM30">
        <v>-2.0413000000000001E-2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2.6606999999999998E-4</v>
      </c>
      <c r="ET30">
        <v>3.2836999999999997E-4</v>
      </c>
      <c r="EU30">
        <v>2.4476999999999999E-2</v>
      </c>
      <c r="EV30">
        <v>2.4624E-2</v>
      </c>
      <c r="EW30">
        <v>0</v>
      </c>
      <c r="EX30">
        <v>-2.0264000000000001E-2</v>
      </c>
      <c r="EY30">
        <v>-3.0546E-2</v>
      </c>
      <c r="EZ30">
        <v>1.3587E-2</v>
      </c>
      <c r="FA30">
        <v>-2.0525000000000001E-3</v>
      </c>
      <c r="FB30">
        <v>-1.2263E-2</v>
      </c>
      <c r="FC30">
        <v>0</v>
      </c>
      <c r="FD30">
        <v>0</v>
      </c>
      <c r="FE30">
        <v>-1.2999E-2</v>
      </c>
      <c r="FF30">
        <v>0</v>
      </c>
      <c r="FG30">
        <v>0</v>
      </c>
      <c r="FH30">
        <v>1.2036E-2</v>
      </c>
      <c r="FI30">
        <v>1.3559999999999999E-2</v>
      </c>
      <c r="FJ30">
        <v>-4.1235000000000001E-2</v>
      </c>
      <c r="FK30">
        <v>-1.3989E-2</v>
      </c>
      <c r="FL30">
        <v>-2.0121E-2</v>
      </c>
      <c r="FM30">
        <v>-2.3154000000000001E-2</v>
      </c>
      <c r="FN30">
        <v>-1.9401999999999999E-2</v>
      </c>
      <c r="FO30">
        <v>-1.226E-2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9.4327000000000005E-3</v>
      </c>
      <c r="FV30">
        <v>1.0239E-2</v>
      </c>
      <c r="FW30">
        <v>2.3795000000000001E-3</v>
      </c>
      <c r="FX30">
        <v>2.3471E-3</v>
      </c>
      <c r="FY30">
        <v>1.7038000000000001E-3</v>
      </c>
      <c r="FZ30">
        <v>7.8519999999999996E-3</v>
      </c>
      <c r="GA30">
        <v>1.2073E-2</v>
      </c>
      <c r="GB30">
        <v>1.3024000000000001E-2</v>
      </c>
      <c r="GC30">
        <v>-1.4251E-2</v>
      </c>
      <c r="GD30">
        <v>0</v>
      </c>
      <c r="GE30">
        <v>9.0728000000000007E-3</v>
      </c>
      <c r="GF30">
        <v>2.4661000000000003E-4</v>
      </c>
      <c r="GG30">
        <v>7.1279999999999998E-3</v>
      </c>
      <c r="GH30">
        <v>2.3043999999999999E-2</v>
      </c>
      <c r="GI30">
        <v>4.5338000000000002E-3</v>
      </c>
      <c r="GJ30">
        <v>0</v>
      </c>
      <c r="GK30">
        <v>2.5311000000000001E-3</v>
      </c>
      <c r="GL30">
        <v>-5.3054E-3</v>
      </c>
      <c r="GM30">
        <v>-9.4625999999999998E-3</v>
      </c>
      <c r="GN30">
        <v>-7.6350000000000003E-3</v>
      </c>
      <c r="GO30">
        <v>9.0472E-3</v>
      </c>
      <c r="GP30">
        <v>4.6556999999999996E-3</v>
      </c>
    </row>
    <row r="31" spans="2:198" x14ac:dyDescent="0.25">
      <c r="B31" s="120">
        <v>41882</v>
      </c>
      <c r="C31">
        <v>8.0663999999999996E-3</v>
      </c>
      <c r="D31">
        <v>1.0182E-2</v>
      </c>
      <c r="E31">
        <v>1.3587999999999999E-2</v>
      </c>
      <c r="F31">
        <v>3.6522999999999998E-3</v>
      </c>
      <c r="G31">
        <v>7.9465999999999998E-3</v>
      </c>
      <c r="H31">
        <v>8.7258000000000006E-3</v>
      </c>
      <c r="I31">
        <v>3.9826E-2</v>
      </c>
      <c r="J31">
        <v>1.2727E-2</v>
      </c>
      <c r="K31" s="106">
        <v>2.7886999999999999E-5</v>
      </c>
      <c r="L31">
        <v>8.2725999999999997E-3</v>
      </c>
      <c r="M31">
        <v>2.8882000000000001E-2</v>
      </c>
      <c r="N31">
        <v>-1.7669999999999999E-3</v>
      </c>
      <c r="O31">
        <v>1.6788999999999998E-2</v>
      </c>
      <c r="P31">
        <v>1.4734000000000001E-2</v>
      </c>
      <c r="Q31">
        <v>-1.2142E-2</v>
      </c>
      <c r="R31">
        <v>2.734E-2</v>
      </c>
      <c r="S31">
        <v>2.3127E-4</v>
      </c>
      <c r="T31">
        <v>3.9392000000000003E-3</v>
      </c>
      <c r="U31">
        <v>1.2727E-2</v>
      </c>
      <c r="V31">
        <v>2.3264E-2</v>
      </c>
      <c r="W31">
        <v>1.9663E-2</v>
      </c>
      <c r="X31">
        <v>5.7713E-3</v>
      </c>
      <c r="Y31">
        <v>9.5916000000000005E-3</v>
      </c>
      <c r="Z31">
        <v>7.8905999999999994E-3</v>
      </c>
      <c r="AA31">
        <v>-3.8251000000000001E-3</v>
      </c>
      <c r="AB31">
        <v>1.0946000000000001E-2</v>
      </c>
      <c r="AC31">
        <v>1.5065E-2</v>
      </c>
      <c r="AD31">
        <v>8.7805000000000001E-3</v>
      </c>
      <c r="AE31">
        <v>3.0168E-3</v>
      </c>
      <c r="AF31">
        <v>1.5814999999999999E-2</v>
      </c>
      <c r="AG31">
        <v>-3.6532000000000001E-3</v>
      </c>
      <c r="AH31">
        <v>1.0898E-2</v>
      </c>
      <c r="AJ31">
        <v>6.6812000000000002E-4</v>
      </c>
      <c r="AK31">
        <v>1.2914999999999999E-2</v>
      </c>
      <c r="AL31">
        <v>9.6628000000000006E-2</v>
      </c>
      <c r="AM31">
        <v>1.6344999999999998E-2</v>
      </c>
      <c r="AN31">
        <v>1.3535999999999999E-2</v>
      </c>
      <c r="AO31">
        <v>1.9196000000000001E-2</v>
      </c>
      <c r="AP31">
        <v>8.3155999999999994E-3</v>
      </c>
      <c r="AQ31">
        <v>1.414E-2</v>
      </c>
      <c r="AR31">
        <v>-2.9242999999999999E-3</v>
      </c>
      <c r="AS31">
        <v>-1.4517E-2</v>
      </c>
      <c r="AT31">
        <v>-6.9220000000000002E-3</v>
      </c>
      <c r="AU31">
        <v>4.0644E-2</v>
      </c>
      <c r="AV31">
        <v>-7.1463999999999998E-3</v>
      </c>
      <c r="AW31">
        <v>1.1648E-2</v>
      </c>
      <c r="AX31">
        <v>4.9947000000000004E-3</v>
      </c>
      <c r="AY31">
        <v>-1.2345E-2</v>
      </c>
      <c r="AZ31">
        <v>2.2682000000000001E-2</v>
      </c>
      <c r="BA31">
        <v>-7.5366000000000001E-3</v>
      </c>
      <c r="BB31">
        <v>-4.0555000000000001E-2</v>
      </c>
      <c r="BC31">
        <v>0</v>
      </c>
      <c r="BD31">
        <v>1.9858000000000001E-2</v>
      </c>
      <c r="BE31">
        <v>0</v>
      </c>
      <c r="BF31">
        <v>7.0724999999999998E-3</v>
      </c>
      <c r="BG31">
        <v>3.1008000000000001E-2</v>
      </c>
      <c r="BH31">
        <v>-1.1391E-2</v>
      </c>
      <c r="BI31">
        <v>-3.3156E-4</v>
      </c>
      <c r="BJ31">
        <v>8.2774000000000007E-3</v>
      </c>
      <c r="BK31">
        <v>1.5426000000000001E-3</v>
      </c>
      <c r="BL31">
        <v>-3.2851000000000001E-4</v>
      </c>
      <c r="BM31">
        <v>3.1719999999999998E-2</v>
      </c>
      <c r="BN31">
        <v>1.1665999999999999E-2</v>
      </c>
      <c r="BO31">
        <v>6.1256000000000001E-3</v>
      </c>
      <c r="BP31">
        <v>5.4075E-3</v>
      </c>
      <c r="BQ31">
        <v>7.9132000000000004E-3</v>
      </c>
      <c r="BR31">
        <v>4.9229E-3</v>
      </c>
      <c r="BS31">
        <v>0</v>
      </c>
      <c r="BT31">
        <v>-2.1878999999999999E-2</v>
      </c>
      <c r="BU31">
        <v>-1.6789999999999999E-2</v>
      </c>
      <c r="BV31">
        <v>0</v>
      </c>
      <c r="BW31">
        <v>-1.013E-2</v>
      </c>
      <c r="BX31">
        <v>-1.4303E-2</v>
      </c>
      <c r="BY31">
        <v>0</v>
      </c>
      <c r="BZ31">
        <v>8.9367000000000005E-3</v>
      </c>
      <c r="CA31">
        <v>-2.8944999999999999E-2</v>
      </c>
      <c r="CB31">
        <v>0</v>
      </c>
      <c r="CC31">
        <v>1.5771E-2</v>
      </c>
      <c r="CD31">
        <v>2.0074999999999999E-2</v>
      </c>
      <c r="CE31">
        <v>2.8763999999999999E-3</v>
      </c>
      <c r="CF31">
        <v>2.6067999999999998E-3</v>
      </c>
      <c r="CG31">
        <v>0</v>
      </c>
      <c r="CH31">
        <v>9.0320000000000001E-3</v>
      </c>
      <c r="CI31">
        <v>0</v>
      </c>
      <c r="CJ31">
        <v>3.0509000000000001E-2</v>
      </c>
      <c r="CK31">
        <v>8.6659000000000007E-3</v>
      </c>
      <c r="CL31">
        <v>-2.5745E-3</v>
      </c>
      <c r="CM31">
        <v>-2.1569000000000001E-2</v>
      </c>
      <c r="CN31">
        <v>2.3354999999999999E-3</v>
      </c>
      <c r="CO31">
        <v>2.5387E-2</v>
      </c>
      <c r="CP31">
        <v>0</v>
      </c>
      <c r="CQ31">
        <v>0</v>
      </c>
      <c r="CR31">
        <v>4.8956E-3</v>
      </c>
      <c r="CS31">
        <v>3.8129000000000001E-3</v>
      </c>
      <c r="CT31">
        <v>7.6540000000000002E-3</v>
      </c>
      <c r="CU31">
        <v>2.6627999999999999E-3</v>
      </c>
      <c r="CV31">
        <v>7.6293999999999997E-3</v>
      </c>
      <c r="CW31">
        <v>2.9114000000000001E-2</v>
      </c>
      <c r="CX31">
        <v>0</v>
      </c>
      <c r="CY31">
        <v>1.6149E-2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3.7282000000000003E-2</v>
      </c>
      <c r="DF31">
        <v>0</v>
      </c>
      <c r="DG31">
        <v>0</v>
      </c>
      <c r="DH31">
        <v>-4.0273999999999997E-2</v>
      </c>
      <c r="DI31">
        <v>0</v>
      </c>
      <c r="DJ31">
        <v>1.8002000000000001E-2</v>
      </c>
      <c r="DK31">
        <v>0</v>
      </c>
      <c r="DL31">
        <v>-1.6774000000000001E-2</v>
      </c>
      <c r="DM31">
        <v>0</v>
      </c>
      <c r="DN31">
        <v>2.8665E-2</v>
      </c>
      <c r="DO31">
        <v>1.0193000000000001E-2</v>
      </c>
      <c r="DP31">
        <v>-3.4167000000000003E-2</v>
      </c>
      <c r="DQ31">
        <v>-0.17330000000000001</v>
      </c>
      <c r="DR31">
        <v>0</v>
      </c>
      <c r="DS31">
        <v>-2.3897999999999999E-2</v>
      </c>
      <c r="DT31">
        <v>9.2616E-3</v>
      </c>
      <c r="DV31">
        <v>1.1872000000000001E-2</v>
      </c>
      <c r="DW31">
        <v>0</v>
      </c>
      <c r="DX31">
        <v>0</v>
      </c>
      <c r="DY31">
        <v>0</v>
      </c>
      <c r="DZ31">
        <v>0</v>
      </c>
      <c r="EA31">
        <v>-9.0328000000000006E-3</v>
      </c>
      <c r="EB31">
        <v>0</v>
      </c>
      <c r="EC31">
        <v>-1.7569999999999999E-2</v>
      </c>
      <c r="ED31">
        <v>5.6969999999999998E-3</v>
      </c>
      <c r="EE31">
        <v>1.8518E-2</v>
      </c>
      <c r="EF31">
        <v>-2.0909999999999999E-4</v>
      </c>
      <c r="EG31">
        <v>0</v>
      </c>
      <c r="EH31">
        <v>-1.7930999999999999E-2</v>
      </c>
      <c r="EI31">
        <v>1.0390999999999999E-2</v>
      </c>
      <c r="EJ31">
        <v>1.9143000000000001E-3</v>
      </c>
      <c r="EK31">
        <v>4.8266000000000003E-2</v>
      </c>
      <c r="EL31">
        <v>3.6616000000000003E-2</v>
      </c>
      <c r="EM31">
        <v>3.8571000000000001E-2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1.5972E-2</v>
      </c>
      <c r="ET31">
        <v>1.5076000000000001E-2</v>
      </c>
      <c r="EU31">
        <v>-4.4089999999999997E-3</v>
      </c>
      <c r="EV31">
        <v>-4.4140999999999998E-3</v>
      </c>
      <c r="EW31">
        <v>0</v>
      </c>
      <c r="EX31">
        <v>1.5765000000000001E-2</v>
      </c>
      <c r="EY31">
        <v>2.3777E-2</v>
      </c>
      <c r="EZ31">
        <v>3.8063E-2</v>
      </c>
      <c r="FA31">
        <v>1.114E-3</v>
      </c>
      <c r="FB31">
        <v>1.6419E-2</v>
      </c>
      <c r="FC31">
        <v>0</v>
      </c>
      <c r="FD31">
        <v>0</v>
      </c>
      <c r="FE31">
        <v>1.5764E-2</v>
      </c>
      <c r="FF31">
        <v>0</v>
      </c>
      <c r="FG31">
        <v>0</v>
      </c>
      <c r="FH31">
        <v>-2.0458E-3</v>
      </c>
      <c r="FI31">
        <v>2.3760000000000001E-3</v>
      </c>
      <c r="FJ31">
        <v>5.2046000000000002E-3</v>
      </c>
      <c r="FK31">
        <v>2.5588E-4</v>
      </c>
      <c r="FL31">
        <v>1.3591E-3</v>
      </c>
      <c r="FM31">
        <v>1.7770999999999999E-2</v>
      </c>
      <c r="FN31">
        <v>1.5661000000000001E-2</v>
      </c>
      <c r="FO31">
        <v>3.9487000000000001E-2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9.3758999999999995E-3</v>
      </c>
      <c r="FV31">
        <v>9.6418000000000007E-3</v>
      </c>
      <c r="FW31">
        <v>1.5981999999999999E-3</v>
      </c>
      <c r="FX31">
        <v>1.9296000000000001E-3</v>
      </c>
      <c r="FY31">
        <v>1.3253E-3</v>
      </c>
      <c r="FZ31">
        <v>1.4936999999999999E-3</v>
      </c>
      <c r="GA31">
        <v>3.3573000000000001E-3</v>
      </c>
      <c r="GB31">
        <v>1.6459999999999999E-2</v>
      </c>
      <c r="GC31">
        <v>3.3262E-2</v>
      </c>
      <c r="GD31">
        <v>0</v>
      </c>
      <c r="GE31">
        <v>4.3831E-3</v>
      </c>
      <c r="GF31">
        <v>-2.0996000000000001E-3</v>
      </c>
      <c r="GG31">
        <v>1.6819000000000001E-3</v>
      </c>
      <c r="GH31">
        <v>9.0995999999999994E-3</v>
      </c>
      <c r="GI31" s="106">
        <v>1.4686000000000001E-4</v>
      </c>
      <c r="GJ31">
        <v>0</v>
      </c>
      <c r="GK31">
        <v>2.239E-2</v>
      </c>
      <c r="GL31">
        <v>8.3631999999999995E-3</v>
      </c>
      <c r="GM31">
        <v>1.1328E-2</v>
      </c>
      <c r="GN31">
        <v>1.5938999999999998E-2</v>
      </c>
      <c r="GO31">
        <v>6.0930000000000003E-3</v>
      </c>
      <c r="GP31">
        <v>8.8754999999999997E-3</v>
      </c>
    </row>
    <row r="32" spans="2:198" x14ac:dyDescent="0.25">
      <c r="B32" s="120">
        <v>41912</v>
      </c>
      <c r="C32">
        <v>-3.3094000000000001E-3</v>
      </c>
      <c r="D32">
        <v>3.0113000000000002E-3</v>
      </c>
      <c r="E32">
        <v>5.5842999999999995E-4</v>
      </c>
      <c r="F32">
        <v>1.5145999999999999E-4</v>
      </c>
      <c r="G32">
        <v>5.3433999999999999E-3</v>
      </c>
      <c r="H32">
        <v>2.8314E-3</v>
      </c>
      <c r="I32">
        <v>8.4749999999999999E-3</v>
      </c>
      <c r="J32">
        <v>-2.8525999999999999E-2</v>
      </c>
      <c r="K32">
        <v>3.4416000000000002E-2</v>
      </c>
      <c r="L32">
        <v>-5.8523999999999998E-3</v>
      </c>
      <c r="M32">
        <v>-5.5268999999999999E-2</v>
      </c>
      <c r="N32">
        <v>-9.5177999999999999E-3</v>
      </c>
      <c r="O32">
        <v>6.0816999999999998E-3</v>
      </c>
      <c r="P32">
        <v>-2.8358000000000001E-2</v>
      </c>
      <c r="Q32">
        <v>0.11673</v>
      </c>
      <c r="R32">
        <v>3.5307999999999999E-2</v>
      </c>
      <c r="S32">
        <v>-6.6936000000000003E-4</v>
      </c>
      <c r="T32">
        <v>1.7482000000000001E-2</v>
      </c>
      <c r="U32">
        <v>4.6163000000000003E-3</v>
      </c>
      <c r="V32">
        <v>-3.0287999999999999E-3</v>
      </c>
      <c r="W32">
        <v>-1.6819999999999999E-3</v>
      </c>
      <c r="X32">
        <v>-9.2714000000000008E-3</v>
      </c>
      <c r="Y32">
        <v>8.5270999999999993E-3</v>
      </c>
      <c r="Z32">
        <v>7.1295999999999998E-2</v>
      </c>
      <c r="AA32">
        <v>1.4434000000000001E-2</v>
      </c>
      <c r="AB32">
        <v>-5.5226999999999998E-2</v>
      </c>
      <c r="AC32">
        <v>-7.4259E-3</v>
      </c>
      <c r="AD32">
        <v>2.2227E-2</v>
      </c>
      <c r="AE32">
        <v>5.7622E-2</v>
      </c>
      <c r="AF32">
        <v>1.4709E-2</v>
      </c>
      <c r="AG32">
        <v>-2.4039999999999999E-2</v>
      </c>
      <c r="AH32">
        <v>-1.3894000000000001E-3</v>
      </c>
      <c r="AJ32">
        <v>2.1525E-4</v>
      </c>
      <c r="AK32">
        <v>7.3856E-3</v>
      </c>
      <c r="AL32">
        <v>-1.5610000000000001E-2</v>
      </c>
      <c r="AM32">
        <v>-6.8709999999999993E-2</v>
      </c>
      <c r="AN32">
        <v>-1.9966999999999999E-2</v>
      </c>
      <c r="AO32">
        <v>1.9875E-2</v>
      </c>
      <c r="AP32">
        <v>7.1121000000000004E-2</v>
      </c>
      <c r="AQ32">
        <v>3.7377000000000001E-3</v>
      </c>
      <c r="AR32">
        <v>-9.0144999999999999E-3</v>
      </c>
      <c r="AS32">
        <v>1.7801000000000001E-2</v>
      </c>
      <c r="AT32" s="106">
        <v>1.5726E-4</v>
      </c>
      <c r="AU32">
        <v>-1.8912999999999999E-2</v>
      </c>
      <c r="AV32">
        <v>-4.9430000000000003E-3</v>
      </c>
      <c r="AW32">
        <v>-2.4219999999999998E-2</v>
      </c>
      <c r="AX32">
        <v>1.9546000000000001E-2</v>
      </c>
      <c r="AY32">
        <v>3.1496999999999997E-2</v>
      </c>
      <c r="AZ32">
        <v>-4.0959999999999998E-3</v>
      </c>
      <c r="BA32">
        <v>-2.5642999999999999E-2</v>
      </c>
      <c r="BB32">
        <v>-7.8289999999999998E-2</v>
      </c>
      <c r="BC32">
        <v>0</v>
      </c>
      <c r="BD32">
        <v>-4.0880000000000002E-4</v>
      </c>
      <c r="BE32">
        <v>0</v>
      </c>
      <c r="BF32">
        <v>-2.4542999999999999E-2</v>
      </c>
      <c r="BG32">
        <v>-1.6881E-2</v>
      </c>
      <c r="BH32">
        <v>3.1933000000000003E-2</v>
      </c>
      <c r="BI32">
        <v>1.6318999999999999E-3</v>
      </c>
      <c r="BJ32">
        <v>1.6934999999999999E-2</v>
      </c>
      <c r="BK32">
        <v>9.2259000000000004E-3</v>
      </c>
      <c r="BL32">
        <v>-3.4369000000000001E-3</v>
      </c>
      <c r="BM32">
        <v>4.5621000000000002E-2</v>
      </c>
      <c r="BN32" s="106">
        <v>8.3345999999999998E-5</v>
      </c>
      <c r="BO32">
        <v>-2.5187999999999999E-2</v>
      </c>
      <c r="BP32">
        <v>-5.0967E-3</v>
      </c>
      <c r="BQ32">
        <v>-1.8912000000000002E-2</v>
      </c>
      <c r="BR32">
        <v>3.7842000000000003E-4</v>
      </c>
      <c r="BS32">
        <v>0</v>
      </c>
      <c r="BT32">
        <v>-2.6533999999999999E-2</v>
      </c>
      <c r="BU32">
        <v>3.7857000000000002E-2</v>
      </c>
      <c r="BV32">
        <v>0</v>
      </c>
      <c r="BW32">
        <v>6.0082000000000003E-2</v>
      </c>
      <c r="BX32">
        <v>1.3395000000000001E-2</v>
      </c>
      <c r="BY32">
        <v>0</v>
      </c>
      <c r="BZ32">
        <v>-1.4213999999999999E-2</v>
      </c>
      <c r="CA32">
        <v>-5.3958000000000001E-3</v>
      </c>
      <c r="CB32">
        <v>0</v>
      </c>
      <c r="CC32">
        <v>1.5831999999999999E-2</v>
      </c>
      <c r="CD32">
        <v>3.2759E-3</v>
      </c>
      <c r="CE32">
        <v>9.2023000000000001E-3</v>
      </c>
      <c r="CF32">
        <v>-1.3551000000000001E-2</v>
      </c>
      <c r="CG32">
        <v>0</v>
      </c>
      <c r="CH32">
        <v>7.5036E-3</v>
      </c>
      <c r="CI32">
        <v>0</v>
      </c>
      <c r="CJ32">
        <v>2.8150999999999999E-2</v>
      </c>
      <c r="CK32">
        <v>-2.359E-2</v>
      </c>
      <c r="CL32">
        <v>-5.7156000000000004E-3</v>
      </c>
      <c r="CM32">
        <v>-1.4511999999999999E-3</v>
      </c>
      <c r="CN32">
        <v>-6.5840999999999998E-3</v>
      </c>
      <c r="CO32">
        <v>3.1688000000000001E-2</v>
      </c>
      <c r="CP32">
        <v>0</v>
      </c>
      <c r="CQ32">
        <v>0</v>
      </c>
      <c r="CR32">
        <v>2.5819999999999999E-2</v>
      </c>
      <c r="CS32">
        <v>-9.5125999999999995E-3</v>
      </c>
      <c r="CT32">
        <v>3.4656999999999999E-3</v>
      </c>
      <c r="CU32">
        <v>1.6981E-2</v>
      </c>
      <c r="CV32">
        <v>1.5611E-2</v>
      </c>
      <c r="CW32">
        <v>2.7654999999999999E-2</v>
      </c>
      <c r="CX32">
        <v>0</v>
      </c>
      <c r="CY32">
        <v>1.1339E-2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4.1313999999999997E-2</v>
      </c>
      <c r="DF32">
        <v>0</v>
      </c>
      <c r="DG32">
        <v>0</v>
      </c>
      <c r="DH32">
        <v>7.4445000000000002E-4</v>
      </c>
      <c r="DI32">
        <v>0</v>
      </c>
      <c r="DJ32" s="106">
        <v>8.1218999999999996E-5</v>
      </c>
      <c r="DK32">
        <v>0</v>
      </c>
      <c r="DL32">
        <v>3.7275999999999997E-2</v>
      </c>
      <c r="DM32">
        <v>0</v>
      </c>
      <c r="DN32">
        <v>1.7536E-2</v>
      </c>
      <c r="DO32">
        <v>-1.3785E-2</v>
      </c>
      <c r="DP32">
        <v>-5.5798000000000002E-3</v>
      </c>
      <c r="DQ32">
        <v>-3.9298E-2</v>
      </c>
      <c r="DR32">
        <v>0</v>
      </c>
      <c r="DS32">
        <v>-1.4423E-2</v>
      </c>
      <c r="DT32">
        <v>1.1341000000000001E-3</v>
      </c>
      <c r="DV32">
        <v>6.4967000000000002E-3</v>
      </c>
      <c r="DW32">
        <v>0</v>
      </c>
      <c r="DX32">
        <v>0</v>
      </c>
      <c r="DY32">
        <v>0</v>
      </c>
      <c r="DZ32">
        <v>0</v>
      </c>
      <c r="EA32">
        <v>2.1699E-2</v>
      </c>
      <c r="EB32">
        <v>0</v>
      </c>
      <c r="EC32">
        <v>2.4266000000000001E-3</v>
      </c>
      <c r="ED32">
        <v>1.3837E-2</v>
      </c>
      <c r="EE32">
        <v>1.0281999999999999E-2</v>
      </c>
      <c r="EF32">
        <v>1.0988E-2</v>
      </c>
      <c r="EG32">
        <v>0</v>
      </c>
      <c r="EH32" s="106">
        <v>5.8792000000000002E-5</v>
      </c>
      <c r="EI32">
        <v>-0.02</v>
      </c>
      <c r="EJ32">
        <v>-5.5427000000000002E-3</v>
      </c>
      <c r="EK32">
        <v>-3.4946999999999999E-2</v>
      </c>
      <c r="EL32">
        <v>-8.9110999999999999E-3</v>
      </c>
      <c r="EM32">
        <v>3.1607999999999997E-2</v>
      </c>
      <c r="EN32">
        <v>9.1941000000000002E-3</v>
      </c>
      <c r="EO32">
        <v>8.6370000000000006E-3</v>
      </c>
      <c r="EP32">
        <v>9.3682999999999995E-3</v>
      </c>
      <c r="EQ32">
        <v>9.4412999999999997E-3</v>
      </c>
      <c r="ER32">
        <v>9.4867000000000007E-3</v>
      </c>
      <c r="ES32">
        <v>3.2856999999999997E-2</v>
      </c>
      <c r="ET32">
        <v>3.3120999999999998E-2</v>
      </c>
      <c r="EU32">
        <v>-1.5333E-4</v>
      </c>
      <c r="EV32">
        <v>-1.2356999999999999E-3</v>
      </c>
      <c r="EW32">
        <v>0</v>
      </c>
      <c r="EX32">
        <v>-4.0635999999999999E-2</v>
      </c>
      <c r="EY32">
        <v>-6.0776999999999998E-2</v>
      </c>
      <c r="EZ32">
        <v>4.4878000000000001E-2</v>
      </c>
      <c r="FA32">
        <v>-8.7823999999999992E-3</v>
      </c>
      <c r="FB32">
        <v>-1.2517E-2</v>
      </c>
      <c r="FC32">
        <v>0</v>
      </c>
      <c r="FD32">
        <v>0</v>
      </c>
      <c r="FE32">
        <v>-1.3102000000000001E-2</v>
      </c>
      <c r="FF32">
        <v>0</v>
      </c>
      <c r="FG32">
        <v>0</v>
      </c>
      <c r="FH32">
        <v>-6.0397999999999997E-3</v>
      </c>
      <c r="FI32">
        <v>1.7073999999999999E-2</v>
      </c>
      <c r="FJ32">
        <v>-3.1973000000000001E-2</v>
      </c>
      <c r="FK32">
        <v>4.1548000000000002E-2</v>
      </c>
      <c r="FL32">
        <v>6.2086000000000002E-2</v>
      </c>
      <c r="FM32">
        <v>3.5528999999999998E-2</v>
      </c>
      <c r="FN32">
        <v>4.3605999999999999E-2</v>
      </c>
      <c r="FO32">
        <v>5.9653999999999999E-2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-7.9553000000000002E-3</v>
      </c>
      <c r="FV32">
        <v>-7.4314999999999997E-3</v>
      </c>
      <c r="FW32">
        <v>7.2744000000000003E-3</v>
      </c>
      <c r="FX32">
        <v>7.3295000000000001E-3</v>
      </c>
      <c r="FY32">
        <v>6.7204999999999999E-3</v>
      </c>
      <c r="FZ32">
        <v>7.2941999999999998E-3</v>
      </c>
      <c r="GA32">
        <v>1.4071E-2</v>
      </c>
      <c r="GB32">
        <v>1.2290000000000001E-2</v>
      </c>
      <c r="GC32">
        <v>-6.3634999999999997E-2</v>
      </c>
      <c r="GD32">
        <v>0</v>
      </c>
      <c r="GE32">
        <v>6.4311000000000004E-3</v>
      </c>
      <c r="GF32">
        <v>1.6667000000000001E-2</v>
      </c>
      <c r="GG32">
        <v>4.9621999999999999E-3</v>
      </c>
      <c r="GH32">
        <v>1.5875E-2</v>
      </c>
      <c r="GI32">
        <v>1.2886999999999999E-2</v>
      </c>
      <c r="GJ32">
        <v>0</v>
      </c>
      <c r="GK32">
        <v>-1.4629000000000001E-3</v>
      </c>
      <c r="GL32">
        <v>-1.8047E-3</v>
      </c>
      <c r="GM32">
        <v>6.0162999999999996E-3</v>
      </c>
      <c r="GN32">
        <v>-1.9557999999999999E-2</v>
      </c>
      <c r="GO32">
        <v>1.1985000000000001E-2</v>
      </c>
      <c r="GP32">
        <v>-1.2902E-3</v>
      </c>
    </row>
    <row r="33" spans="2:198" s="181" customFormat="1" x14ac:dyDescent="0.25">
      <c r="B33" s="180">
        <v>41943</v>
      </c>
      <c r="C33" s="181">
        <v>2.6377000000000002E-3</v>
      </c>
      <c r="D33" s="181">
        <v>8.4317000000000003E-3</v>
      </c>
      <c r="E33" s="181">
        <v>1.3465E-2</v>
      </c>
      <c r="F33" s="181">
        <v>1.6854000000000001E-3</v>
      </c>
      <c r="G33" s="181">
        <v>7.2906000000000004E-3</v>
      </c>
      <c r="H33" s="181">
        <v>-2.3782999999999999E-3</v>
      </c>
      <c r="I33" s="181">
        <v>2.7716000000000001E-2</v>
      </c>
      <c r="J33" s="181">
        <v>3.3623E-2</v>
      </c>
      <c r="K33" s="181">
        <v>-1.1958999999999999E-2</v>
      </c>
      <c r="L33" s="181">
        <v>2.0475E-2</v>
      </c>
      <c r="M33" s="181">
        <v>4.9664E-2</v>
      </c>
      <c r="N33" s="181">
        <v>-1.3304E-2</v>
      </c>
      <c r="O33" s="181">
        <v>1.0423E-2</v>
      </c>
      <c r="P33" s="181">
        <v>2.111E-2</v>
      </c>
      <c r="Q33" s="181">
        <v>8.2713999999999999E-3</v>
      </c>
      <c r="R33" s="181">
        <v>2.9753000000000002E-3</v>
      </c>
      <c r="S33" s="181">
        <v>1.7566999999999999E-2</v>
      </c>
      <c r="T33" s="181">
        <v>1.678E-2</v>
      </c>
      <c r="U33" s="181">
        <v>-8.9029E-3</v>
      </c>
      <c r="V33" s="181">
        <v>2.1222999999999999E-2</v>
      </c>
      <c r="W33" s="181">
        <v>-2.4590999999999998E-2</v>
      </c>
      <c r="X33" s="181">
        <v>6.1212000000000003E-3</v>
      </c>
      <c r="Y33" s="181">
        <v>2.7604999999999999E-3</v>
      </c>
      <c r="Z33" s="181">
        <v>3.5513000000000003E-2</v>
      </c>
      <c r="AA33" s="181">
        <v>1.4422000000000001E-2</v>
      </c>
      <c r="AB33" s="181">
        <v>-2.4627E-2</v>
      </c>
      <c r="AC33" s="181">
        <v>4.1742999999999997E-3</v>
      </c>
      <c r="AD33" s="181">
        <v>-4.258E-2</v>
      </c>
      <c r="AE33" s="181">
        <v>2.7558999999999999E-3</v>
      </c>
      <c r="AF33" s="181">
        <v>-1.3523999999999999E-3</v>
      </c>
      <c r="AG33" s="181">
        <v>9.9422999999999994E-3</v>
      </c>
      <c r="AH33" s="181">
        <v>-2.1242000000000001E-3</v>
      </c>
      <c r="AJ33" s="181">
        <v>4.2348999999999998E-2</v>
      </c>
      <c r="AK33" s="181">
        <v>9.5309000000000001E-3</v>
      </c>
      <c r="AL33" s="181">
        <v>8.4731000000000001E-2</v>
      </c>
      <c r="AM33" s="181">
        <v>4.6586000000000002E-2</v>
      </c>
      <c r="AN33" s="181">
        <v>9.6485000000000008E-3</v>
      </c>
      <c r="AO33" s="181">
        <v>2.6343999999999999E-2</v>
      </c>
      <c r="AP33" s="181">
        <v>4.2654999999999998E-2</v>
      </c>
      <c r="AQ33" s="181">
        <v>4.7420999999999998E-2</v>
      </c>
      <c r="AR33" s="181">
        <v>-1.5585E-2</v>
      </c>
      <c r="AS33" s="181">
        <v>-1.2382000000000001E-2</v>
      </c>
      <c r="AT33" s="181">
        <v>1.1131E-2</v>
      </c>
      <c r="AU33" s="181">
        <v>3.1203000000000002E-2</v>
      </c>
      <c r="AV33" s="181">
        <v>-6.0299999999999998E-3</v>
      </c>
      <c r="AW33" s="181">
        <v>1.7084999999999999E-3</v>
      </c>
      <c r="AX33" s="181">
        <v>1.417E-2</v>
      </c>
      <c r="AY33" s="181">
        <v>3.2431000000000001E-2</v>
      </c>
      <c r="AZ33" s="181">
        <v>1.2704999999999999E-2</v>
      </c>
      <c r="BA33" s="181">
        <v>2.3517E-2</v>
      </c>
      <c r="BB33" s="181">
        <v>5.6163999999999997E-3</v>
      </c>
      <c r="BC33" s="181">
        <v>0</v>
      </c>
      <c r="BD33" s="181">
        <v>1.1985000000000001E-2</v>
      </c>
      <c r="BE33" s="181">
        <v>0</v>
      </c>
      <c r="BF33" s="181">
        <v>7.5062000000000002E-3</v>
      </c>
      <c r="BG33" s="181">
        <v>-1.3844E-2</v>
      </c>
      <c r="BH33" s="181">
        <v>-5.7077999999999999E-3</v>
      </c>
      <c r="BI33" s="181">
        <v>-1.1946000000000001E-3</v>
      </c>
      <c r="BJ33" s="181">
        <v>-3.6357E-2</v>
      </c>
      <c r="BK33" s="181">
        <v>-1.5406E-2</v>
      </c>
      <c r="BL33" s="181">
        <v>-1.8078E-2</v>
      </c>
      <c r="BM33" s="181">
        <v>-2.1928E-3</v>
      </c>
      <c r="BN33" s="181">
        <v>4.6921999999999997E-3</v>
      </c>
      <c r="BO33" s="181">
        <v>9.2866000000000008E-3</v>
      </c>
      <c r="BP33" s="181">
        <v>-1.0947000000000001E-3</v>
      </c>
      <c r="BQ33" s="181">
        <v>-1.426E-2</v>
      </c>
      <c r="BR33" s="181">
        <v>-1.0697999999999999E-2</v>
      </c>
      <c r="BS33" s="181">
        <v>0</v>
      </c>
      <c r="BT33" s="181">
        <v>-1.2879E-2</v>
      </c>
      <c r="BU33" s="181">
        <v>1.1778E-2</v>
      </c>
      <c r="BV33" s="181">
        <v>0</v>
      </c>
      <c r="BW33" s="181">
        <v>-3.6927000000000001E-3</v>
      </c>
      <c r="BX33" s="181">
        <v>3.1549000000000001E-2</v>
      </c>
      <c r="BY33" s="181">
        <v>0</v>
      </c>
      <c r="BZ33" s="181">
        <v>9.2749000000000009E-3</v>
      </c>
      <c r="CA33" s="181">
        <v>1.2298E-2</v>
      </c>
      <c r="CB33" s="181">
        <v>0</v>
      </c>
      <c r="CC33" s="181">
        <v>-3.7304999999999999E-3</v>
      </c>
      <c r="CD33" s="181">
        <v>-2.9766000000000001E-2</v>
      </c>
      <c r="CE33" s="181">
        <v>3.8628999999999998E-3</v>
      </c>
      <c r="CF33" s="181">
        <v>-5.3600999999999996E-3</v>
      </c>
      <c r="CG33" s="181">
        <v>0</v>
      </c>
      <c r="CH33" s="181">
        <v>-6.7743999999999999E-3</v>
      </c>
      <c r="CI33" s="181">
        <v>0</v>
      </c>
      <c r="CJ33" s="181">
        <v>-1.0154E-2</v>
      </c>
      <c r="CK33" s="181">
        <v>-2.2393E-2</v>
      </c>
      <c r="CL33" s="182">
        <v>7.0619999999999998E-5</v>
      </c>
      <c r="CM33" s="181">
        <v>1.3174999999999999E-2</v>
      </c>
      <c r="CN33" s="181">
        <v>-1.8427000000000001E-3</v>
      </c>
      <c r="CO33" s="181">
        <v>9.1228999999999998E-3</v>
      </c>
      <c r="CP33" s="181">
        <v>0</v>
      </c>
      <c r="CQ33" s="181">
        <v>0</v>
      </c>
      <c r="CR33" s="181">
        <v>-1.1145E-2</v>
      </c>
      <c r="CS33" s="181">
        <v>-4.0794000000000004E-3</v>
      </c>
      <c r="CT33" s="181">
        <v>1.3006999999999999E-2</v>
      </c>
      <c r="CU33" s="181">
        <v>-2.1228E-2</v>
      </c>
      <c r="CV33" s="181">
        <v>-1.4381E-2</v>
      </c>
      <c r="CW33" s="181">
        <v>-1.1559E-2</v>
      </c>
      <c r="CX33" s="181">
        <v>0</v>
      </c>
      <c r="CY33" s="181">
        <v>1.7658E-2</v>
      </c>
      <c r="CZ33" s="181">
        <v>0</v>
      </c>
      <c r="DA33" s="181">
        <v>0</v>
      </c>
      <c r="DB33" s="181">
        <v>0</v>
      </c>
      <c r="DC33" s="181">
        <v>0</v>
      </c>
      <c r="DD33" s="181">
        <v>0</v>
      </c>
      <c r="DE33" s="181">
        <v>-5.0666999999999997E-2</v>
      </c>
      <c r="DF33" s="181">
        <v>0</v>
      </c>
      <c r="DG33" s="181">
        <v>0</v>
      </c>
      <c r="DH33" s="181">
        <v>3.9710000000000002E-2</v>
      </c>
      <c r="DI33" s="181">
        <v>0</v>
      </c>
      <c r="DJ33" s="181">
        <v>2.0486999999999998E-2</v>
      </c>
      <c r="DK33" s="181">
        <v>0</v>
      </c>
      <c r="DL33" s="181">
        <v>4.7232999999999997E-2</v>
      </c>
      <c r="DM33" s="181">
        <v>0</v>
      </c>
      <c r="DN33" s="181">
        <v>-5.6175000000000003E-2</v>
      </c>
      <c r="DO33" s="181">
        <v>-7.1418000000000002E-3</v>
      </c>
      <c r="DP33" s="181">
        <v>6.8544999999999995E-2</v>
      </c>
      <c r="DQ33" s="181">
        <v>0.12</v>
      </c>
      <c r="DR33" s="181">
        <v>0</v>
      </c>
      <c r="DS33" s="181">
        <v>7.9548999999999995E-2</v>
      </c>
      <c r="DT33" s="181">
        <v>2.9739999999999999E-2</v>
      </c>
      <c r="DV33" s="181">
        <v>-3.2010999999999998E-2</v>
      </c>
      <c r="DW33" s="181">
        <v>0</v>
      </c>
      <c r="DX33" s="181">
        <v>0</v>
      </c>
      <c r="DY33" s="181">
        <v>0</v>
      </c>
      <c r="DZ33" s="181">
        <v>0</v>
      </c>
      <c r="EA33" s="181">
        <v>1.7863E-3</v>
      </c>
      <c r="EB33" s="181">
        <v>0</v>
      </c>
      <c r="EC33" s="181">
        <v>-5.1406000000000004E-3</v>
      </c>
      <c r="ED33" s="181">
        <v>6.8718E-3</v>
      </c>
      <c r="EE33" s="181">
        <v>1.9286999999999999E-2</v>
      </c>
      <c r="EF33" s="181">
        <v>1.1440000000000001E-2</v>
      </c>
      <c r="EG33" s="181">
        <v>0</v>
      </c>
      <c r="EH33" s="181">
        <v>2.0425E-3</v>
      </c>
      <c r="EI33" s="181">
        <v>-6.9636999999999998E-3</v>
      </c>
      <c r="EJ33" s="181">
        <v>1.1354E-3</v>
      </c>
      <c r="EK33" s="181">
        <v>1.9463999999999999E-2</v>
      </c>
      <c r="EL33" s="181">
        <v>1.3806999999999999E-3</v>
      </c>
      <c r="EM33" s="181">
        <v>9.3994999999999999E-3</v>
      </c>
      <c r="EN33" s="181">
        <v>1.0316000000000001E-2</v>
      </c>
      <c r="EO33" s="181">
        <v>9.3696000000000005E-3</v>
      </c>
      <c r="EP33" s="181">
        <v>1.068E-2</v>
      </c>
      <c r="EQ33" s="181">
        <v>1.0286999999999999E-2</v>
      </c>
      <c r="ER33" s="181">
        <v>1.0566000000000001E-2</v>
      </c>
      <c r="ES33" s="181">
        <v>-1.6885000000000001E-2</v>
      </c>
      <c r="ET33" s="181">
        <v>-1.7247999999999999E-2</v>
      </c>
      <c r="EU33" s="181">
        <v>2.6624999999999999E-2</v>
      </c>
      <c r="EV33" s="181">
        <v>2.6606999999999999E-2</v>
      </c>
      <c r="EW33" s="181">
        <v>0</v>
      </c>
      <c r="EX33" s="181">
        <v>-1.0099E-2</v>
      </c>
      <c r="EY33" s="181">
        <v>-1.5605000000000001E-2</v>
      </c>
      <c r="EZ33" s="181">
        <v>-1.9383999999999998E-2</v>
      </c>
      <c r="FA33" s="181">
        <v>-3.1329000000000001E-3</v>
      </c>
      <c r="FB33" s="181">
        <v>2.9093999999999999E-3</v>
      </c>
      <c r="FC33" s="181">
        <v>0</v>
      </c>
      <c r="FD33" s="181">
        <v>0</v>
      </c>
      <c r="FE33" s="181">
        <v>2.2242999999999998E-3</v>
      </c>
      <c r="FF33" s="181">
        <v>0</v>
      </c>
      <c r="FG33" s="181">
        <v>0</v>
      </c>
      <c r="FH33" s="181">
        <v>2.3189999999999999E-3</v>
      </c>
      <c r="FI33" s="181">
        <v>-2.1802999999999999E-2</v>
      </c>
      <c r="FJ33" s="181">
        <v>3.6302000000000001E-2</v>
      </c>
      <c r="FK33" s="181">
        <v>4.9638E-3</v>
      </c>
      <c r="FL33" s="181">
        <v>5.4586000000000001E-3</v>
      </c>
      <c r="FM33" s="181">
        <v>3.1928999999999999E-2</v>
      </c>
      <c r="FN33" s="181">
        <v>1.2388E-2</v>
      </c>
      <c r="FO33" s="181">
        <v>3.3614000000000001E-3</v>
      </c>
      <c r="FP33" s="181">
        <v>0</v>
      </c>
      <c r="FQ33" s="181">
        <v>0</v>
      </c>
      <c r="FR33" s="181">
        <v>0</v>
      </c>
      <c r="FS33" s="181">
        <v>0</v>
      </c>
      <c r="FT33" s="181">
        <v>0</v>
      </c>
      <c r="FU33" s="181">
        <v>-3.0209E-3</v>
      </c>
      <c r="FV33" s="181">
        <v>-2.7671000000000002E-3</v>
      </c>
      <c r="FW33" s="181">
        <v>5.9052000000000002E-3</v>
      </c>
      <c r="FX33" s="181">
        <v>6.0518000000000004E-3</v>
      </c>
      <c r="FY33" s="181">
        <v>5.7850000000000002E-3</v>
      </c>
      <c r="FZ33" s="181">
        <v>8.8856999999999998E-4</v>
      </c>
      <c r="GA33" s="181">
        <v>1.9379E-3</v>
      </c>
      <c r="GB33" s="181">
        <v>7.5877000000000002E-3</v>
      </c>
      <c r="GC33" s="181">
        <v>-2.9377E-2</v>
      </c>
      <c r="GD33" s="181">
        <v>0</v>
      </c>
      <c r="GE33" s="181">
        <v>1.2227E-2</v>
      </c>
      <c r="GF33" s="181">
        <v>4.8337E-4</v>
      </c>
      <c r="GG33" s="181">
        <v>-2.6374999999999999E-2</v>
      </c>
      <c r="GH33" s="181">
        <v>-7.9143000000000005E-2</v>
      </c>
      <c r="GI33" s="181">
        <v>-3.7291999999999999E-2</v>
      </c>
      <c r="GJ33" s="181">
        <v>0</v>
      </c>
      <c r="GK33" s="181">
        <v>-4.8105000000000002E-2</v>
      </c>
      <c r="GL33" s="181">
        <v>-6.7007999999999998E-3</v>
      </c>
      <c r="GM33" s="181">
        <v>1.2707E-3</v>
      </c>
      <c r="GN33" s="181">
        <v>-2.8990999999999999E-2</v>
      </c>
      <c r="GO33" s="181">
        <v>2.4591000000000001E-3</v>
      </c>
      <c r="GP33" s="181">
        <v>6.4082000000000002E-3</v>
      </c>
    </row>
    <row r="34" spans="2:198" x14ac:dyDescent="0.25">
      <c r="B34" s="120">
        <v>41973</v>
      </c>
      <c r="C34">
        <v>1.7696000000000001E-3</v>
      </c>
      <c r="D34">
        <v>1.9834000000000002E-3</v>
      </c>
      <c r="E34">
        <v>-2.0631E-3</v>
      </c>
      <c r="F34">
        <v>4.2680000000000001E-3</v>
      </c>
      <c r="G34">
        <v>6.8814000000000002E-3</v>
      </c>
      <c r="H34">
        <v>-1.4108000000000001E-2</v>
      </c>
      <c r="I34">
        <v>-1.9105E-2</v>
      </c>
      <c r="J34">
        <v>-6.0133000000000001E-3</v>
      </c>
      <c r="K34">
        <v>-4.8282999999999998E-3</v>
      </c>
      <c r="L34">
        <v>1.4662E-2</v>
      </c>
      <c r="M34">
        <v>-1.6733999999999999E-2</v>
      </c>
      <c r="N34">
        <v>-1.8145000000000001E-2</v>
      </c>
      <c r="O34">
        <v>-1.2898E-2</v>
      </c>
      <c r="P34">
        <v>-4.4387000000000003E-2</v>
      </c>
      <c r="Q34">
        <v>2.4069E-2</v>
      </c>
      <c r="R34">
        <v>1.7711000000000001E-2</v>
      </c>
      <c r="S34">
        <v>5.8868999999999996E-3</v>
      </c>
      <c r="T34">
        <v>1.0178E-2</v>
      </c>
      <c r="U34">
        <v>1.3064000000000001E-3</v>
      </c>
      <c r="V34">
        <v>-2.7836E-2</v>
      </c>
      <c r="W34">
        <v>2.7861E-2</v>
      </c>
      <c r="X34">
        <v>5.5177999999999998E-3</v>
      </c>
      <c r="Y34">
        <v>1.0111999999999999E-2</v>
      </c>
      <c r="Z34">
        <v>1.8533000000000001E-2</v>
      </c>
      <c r="AA34">
        <v>1.1499000000000001E-2</v>
      </c>
      <c r="AB34">
        <v>-1.3819E-2</v>
      </c>
      <c r="AC34">
        <v>2.4257999999999998E-2</v>
      </c>
      <c r="AD34">
        <v>2.7774E-2</v>
      </c>
      <c r="AE34">
        <v>5.2839999999999998E-2</v>
      </c>
      <c r="AF34">
        <v>-1.4655E-2</v>
      </c>
      <c r="AG34">
        <v>-2.9214E-2</v>
      </c>
      <c r="AH34">
        <v>1.0625000000000001E-2</v>
      </c>
      <c r="AJ34">
        <v>4.0244000000000002E-2</v>
      </c>
      <c r="AK34">
        <v>1.8308000000000001E-2</v>
      </c>
      <c r="AL34">
        <v>2.3016000000000002E-2</v>
      </c>
      <c r="AM34">
        <v>1.3991999999999999E-2</v>
      </c>
      <c r="AN34">
        <v>1.6381E-3</v>
      </c>
      <c r="AO34" s="106">
        <v>9.9510000000000001E-6</v>
      </c>
      <c r="AP34">
        <v>5.7473000000000003E-2</v>
      </c>
      <c r="AQ34">
        <v>-6.2145000000000004E-3</v>
      </c>
      <c r="AR34" s="106">
        <v>-1.1370999999999999E-4</v>
      </c>
      <c r="AS34">
        <v>5.9424999999999999E-3</v>
      </c>
      <c r="AT34">
        <v>-3.0615E-2</v>
      </c>
      <c r="AU34">
        <v>-2.8894E-2</v>
      </c>
      <c r="AV34">
        <v>-1.3693E-2</v>
      </c>
      <c r="AW34">
        <v>2.3341000000000001E-2</v>
      </c>
      <c r="AX34">
        <v>1.7337999999999999E-2</v>
      </c>
      <c r="AY34">
        <v>4.7940999999999998E-2</v>
      </c>
      <c r="AZ34">
        <v>1.5511E-2</v>
      </c>
      <c r="BA34">
        <v>2.7401000000000001E-3</v>
      </c>
      <c r="BB34">
        <v>-2.6998999999999999E-2</v>
      </c>
      <c r="BC34">
        <v>0</v>
      </c>
      <c r="BD34">
        <v>1.9633999999999999E-2</v>
      </c>
      <c r="BE34">
        <v>0</v>
      </c>
      <c r="BF34">
        <v>1.9845000000000002E-2</v>
      </c>
      <c r="BG34">
        <v>-1.3599E-2</v>
      </c>
      <c r="BH34">
        <v>2.9433999999999998E-2</v>
      </c>
      <c r="BI34">
        <v>3.2469999999999999E-3</v>
      </c>
      <c r="BJ34">
        <v>4.7766000000000003E-2</v>
      </c>
      <c r="BK34">
        <v>1.3453E-2</v>
      </c>
      <c r="BL34">
        <v>-1.116E-2</v>
      </c>
      <c r="BM34">
        <v>7.2071000000000001E-3</v>
      </c>
      <c r="BN34">
        <v>-9.0135000000000007E-3</v>
      </c>
      <c r="BO34">
        <v>-1.3107000000000001E-2</v>
      </c>
      <c r="BP34">
        <v>1.5805999999999999E-3</v>
      </c>
      <c r="BQ34">
        <v>-7.7828000000000003E-3</v>
      </c>
      <c r="BR34">
        <v>-4.2586000000000004E-3</v>
      </c>
      <c r="BS34">
        <v>0</v>
      </c>
      <c r="BT34">
        <v>-4.0675000000000003E-2</v>
      </c>
      <c r="BU34">
        <v>9.8081000000000002E-3</v>
      </c>
      <c r="BV34">
        <v>0</v>
      </c>
      <c r="BW34">
        <v>1.2026999999999999E-2</v>
      </c>
      <c r="BX34">
        <v>-1.1697000000000001E-2</v>
      </c>
      <c r="BY34">
        <v>0</v>
      </c>
      <c r="BZ34">
        <v>8.3681999999999993E-3</v>
      </c>
      <c r="CA34">
        <v>2.4220999999999999E-2</v>
      </c>
      <c r="CB34">
        <v>0</v>
      </c>
      <c r="CC34">
        <v>1.5664999999999998E-2</v>
      </c>
      <c r="CD34">
        <v>-1.0962E-2</v>
      </c>
      <c r="CE34">
        <v>7.2557000000000003E-3</v>
      </c>
      <c r="CF34">
        <v>-8.0943000000000005E-3</v>
      </c>
      <c r="CG34">
        <v>0</v>
      </c>
      <c r="CH34">
        <v>8.0555000000000002E-3</v>
      </c>
      <c r="CI34">
        <v>0</v>
      </c>
      <c r="CJ34">
        <v>6.2665999999999999E-2</v>
      </c>
      <c r="CK34">
        <v>8.4776999999999995E-3</v>
      </c>
      <c r="CL34">
        <v>2.5680999999999999E-2</v>
      </c>
      <c r="CM34">
        <v>-2.8840000000000001E-2</v>
      </c>
      <c r="CN34">
        <v>-3.4374000000000002E-3</v>
      </c>
      <c r="CO34">
        <v>5.4594999999999998E-2</v>
      </c>
      <c r="CP34">
        <v>0</v>
      </c>
      <c r="CQ34">
        <v>0</v>
      </c>
      <c r="CR34">
        <v>1.5053E-2</v>
      </c>
      <c r="CS34">
        <v>-1.4463E-3</v>
      </c>
      <c r="CT34">
        <v>2.2768E-2</v>
      </c>
      <c r="CU34">
        <v>9.3886999999999998E-3</v>
      </c>
      <c r="CV34">
        <v>1.5131E-2</v>
      </c>
      <c r="CW34">
        <v>6.2247999999999998E-2</v>
      </c>
      <c r="CX34">
        <v>0</v>
      </c>
      <c r="CY34">
        <v>6.6762999999999996E-3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3.4582000000000002E-2</v>
      </c>
      <c r="DF34">
        <v>0</v>
      </c>
      <c r="DG34">
        <v>0</v>
      </c>
      <c r="DH34">
        <v>-2.0865999999999999E-2</v>
      </c>
      <c r="DI34">
        <v>0</v>
      </c>
      <c r="DJ34">
        <v>1.8384000000000001E-2</v>
      </c>
      <c r="DK34">
        <v>0</v>
      </c>
      <c r="DL34">
        <v>3.9521000000000001E-2</v>
      </c>
      <c r="DM34">
        <v>0</v>
      </c>
      <c r="DN34">
        <v>1.6858000000000001E-2</v>
      </c>
      <c r="DO34">
        <v>5.9015999999999999E-3</v>
      </c>
      <c r="DP34">
        <v>1.9321999999999999E-2</v>
      </c>
      <c r="DQ34">
        <v>6.5364000000000005E-2</v>
      </c>
      <c r="DR34">
        <v>0</v>
      </c>
      <c r="DS34">
        <v>3.6700999999999998E-2</v>
      </c>
      <c r="DT34">
        <v>-6.4081999999999995E-4</v>
      </c>
      <c r="DV34">
        <v>1.5701E-2</v>
      </c>
      <c r="DW34">
        <v>0</v>
      </c>
      <c r="DX34">
        <v>0</v>
      </c>
      <c r="DY34">
        <v>0</v>
      </c>
      <c r="DZ34">
        <v>0</v>
      </c>
      <c r="EA34">
        <v>-4.1920999999999998E-3</v>
      </c>
      <c r="EB34">
        <v>0</v>
      </c>
      <c r="EC34">
        <v>-3.4148E-3</v>
      </c>
      <c r="ED34">
        <v>1.3042E-2</v>
      </c>
      <c r="EE34">
        <v>-1.0902E-2</v>
      </c>
      <c r="EF34">
        <v>1.4367E-2</v>
      </c>
      <c r="EG34">
        <v>0</v>
      </c>
      <c r="EH34">
        <v>-4.6116000000000004E-3</v>
      </c>
      <c r="EI34">
        <v>-1.5520000000000001E-2</v>
      </c>
      <c r="EJ34">
        <v>5.2582000000000002E-3</v>
      </c>
      <c r="EK34">
        <v>3.3711999999999999E-2</v>
      </c>
      <c r="EL34">
        <v>3.8204000000000002E-2</v>
      </c>
      <c r="EM34">
        <v>3.1074000000000001E-2</v>
      </c>
      <c r="EN34">
        <v>3.8137999999999998E-2</v>
      </c>
      <c r="EO34">
        <v>3.8522000000000001E-2</v>
      </c>
      <c r="EP34">
        <v>3.882E-2</v>
      </c>
      <c r="EQ34">
        <v>3.8093000000000002E-2</v>
      </c>
      <c r="ER34">
        <v>3.7982000000000002E-2</v>
      </c>
      <c r="ES34">
        <v>6.0331999999999997E-2</v>
      </c>
      <c r="ET34">
        <v>6.0068999999999997E-2</v>
      </c>
      <c r="EU34">
        <v>3.2761999999999999E-2</v>
      </c>
      <c r="EV34">
        <v>3.2619000000000002E-2</v>
      </c>
      <c r="EW34">
        <v>0</v>
      </c>
      <c r="EX34">
        <v>1.5153E-3</v>
      </c>
      <c r="EY34">
        <v>1.9384000000000001E-3</v>
      </c>
      <c r="EZ34">
        <v>2.9762E-2</v>
      </c>
      <c r="FA34">
        <v>3.6492999999999999E-3</v>
      </c>
      <c r="FB34">
        <v>2.8389999999999999E-2</v>
      </c>
      <c r="FC34">
        <v>3.4275E-2</v>
      </c>
      <c r="FD34">
        <v>0</v>
      </c>
      <c r="FE34">
        <v>2.7800999999999999E-2</v>
      </c>
      <c r="FF34">
        <v>3.3544999999999998E-2</v>
      </c>
      <c r="FG34">
        <v>3.4268E-2</v>
      </c>
      <c r="FH34">
        <v>4.2449000000000002E-4</v>
      </c>
      <c r="FI34">
        <v>9.2279000000000007E-3</v>
      </c>
      <c r="FJ34">
        <v>-1.1981E-2</v>
      </c>
      <c r="FK34">
        <v>4.2682999999999999E-2</v>
      </c>
      <c r="FL34">
        <v>6.8613999999999994E-2</v>
      </c>
      <c r="FM34">
        <v>3.4997E-2</v>
      </c>
      <c r="FN34">
        <v>4.7798E-2</v>
      </c>
      <c r="FO34">
        <v>5.5093000000000003E-2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1.0826000000000001E-2</v>
      </c>
      <c r="FV34">
        <v>1.1313999999999999E-2</v>
      </c>
      <c r="FW34">
        <v>5.1755999999999998E-3</v>
      </c>
      <c r="FX34">
        <v>5.6124E-3</v>
      </c>
      <c r="FY34">
        <v>5.1884000000000001E-3</v>
      </c>
      <c r="FZ34">
        <v>2.0810999999999998E-3</v>
      </c>
      <c r="GA34">
        <v>3.3665000000000001E-3</v>
      </c>
      <c r="GB34">
        <v>-3.3224000000000001E-3</v>
      </c>
      <c r="GC34">
        <v>-2.5817E-2</v>
      </c>
      <c r="GD34">
        <v>0</v>
      </c>
      <c r="GE34">
        <v>1.3729999999999999E-2</v>
      </c>
      <c r="GF34">
        <v>1.5644999999999999E-2</v>
      </c>
      <c r="GG34">
        <v>1.7487E-3</v>
      </c>
      <c r="GH34">
        <v>9.3551999999999993E-3</v>
      </c>
      <c r="GI34">
        <v>9.1167999999999996E-3</v>
      </c>
      <c r="GJ34">
        <v>0</v>
      </c>
      <c r="GK34">
        <v>2.6887000000000001E-2</v>
      </c>
      <c r="GL34">
        <v>-4.3594999999999997E-3</v>
      </c>
      <c r="GM34">
        <v>-1.2711000000000001E-3</v>
      </c>
      <c r="GN34">
        <v>-6.3796E-3</v>
      </c>
      <c r="GO34">
        <v>3.9227000000000003E-3</v>
      </c>
      <c r="GP34">
        <v>-5.3574E-3</v>
      </c>
    </row>
    <row r="35" spans="2:198" x14ac:dyDescent="0.25">
      <c r="B35" s="120">
        <v>42004</v>
      </c>
      <c r="C35">
        <v>5.7854999999999998E-3</v>
      </c>
      <c r="D35">
        <v>8.2386999999999998E-3</v>
      </c>
      <c r="E35">
        <v>1.0416999999999999E-2</v>
      </c>
      <c r="F35">
        <v>3.0988000000000001E-3</v>
      </c>
      <c r="G35">
        <v>1.3644E-2</v>
      </c>
      <c r="H35">
        <v>4.2820000000000002E-3</v>
      </c>
      <c r="I35">
        <v>2.1963E-2</v>
      </c>
      <c r="J35">
        <v>2.5225000000000001E-2</v>
      </c>
      <c r="K35">
        <v>-3.9110999999999998E-3</v>
      </c>
      <c r="L35">
        <v>3.2238999999999997E-2</v>
      </c>
      <c r="M35">
        <v>2.8511999999999999E-3</v>
      </c>
      <c r="N35">
        <v>-3.8804E-3</v>
      </c>
      <c r="O35">
        <v>-3.0333999999999999E-3</v>
      </c>
      <c r="P35">
        <v>-3.2565999999999998E-2</v>
      </c>
      <c r="Q35">
        <v>7.3569999999999997E-2</v>
      </c>
      <c r="R35">
        <v>5.182E-3</v>
      </c>
      <c r="S35">
        <v>-1.0919999999999999E-2</v>
      </c>
      <c r="T35">
        <v>1.2939000000000001E-2</v>
      </c>
      <c r="U35">
        <v>1.516E-2</v>
      </c>
      <c r="V35">
        <v>1.5883000000000001E-2</v>
      </c>
      <c r="W35">
        <v>3.2071000000000002E-2</v>
      </c>
      <c r="X35">
        <v>9.1521999999999992E-3</v>
      </c>
      <c r="Y35">
        <v>2.1309999999999999E-2</v>
      </c>
      <c r="Z35">
        <v>8.2585000000000002E-3</v>
      </c>
      <c r="AA35">
        <v>-5.1761000000000003E-3</v>
      </c>
      <c r="AB35">
        <v>-1.6792999999999999E-2</v>
      </c>
      <c r="AC35">
        <v>-5.1619999999999999E-3</v>
      </c>
      <c r="AD35">
        <v>1.1197E-2</v>
      </c>
      <c r="AE35">
        <v>1.1478E-2</v>
      </c>
      <c r="AF35">
        <v>6.5855999999999996E-3</v>
      </c>
      <c r="AG35">
        <v>-5.4064E-4</v>
      </c>
      <c r="AH35">
        <v>3.7277E-3</v>
      </c>
      <c r="AJ35">
        <v>-2.1382000000000002E-2</v>
      </c>
      <c r="AK35">
        <v>1.1276E-2</v>
      </c>
      <c r="AL35">
        <v>4.4696E-2</v>
      </c>
      <c r="AM35">
        <v>-1.2160000000000001E-2</v>
      </c>
      <c r="AN35">
        <v>-3.8352999999999998E-3</v>
      </c>
      <c r="AO35">
        <v>2.6283999999999998E-2</v>
      </c>
      <c r="AP35">
        <v>4.0651E-2</v>
      </c>
      <c r="AQ35">
        <v>-1.5382E-2</v>
      </c>
      <c r="AR35">
        <v>1.082E-2</v>
      </c>
      <c r="AS35">
        <v>3.1768999999999999E-2</v>
      </c>
      <c r="AT35">
        <v>-1.4918000000000001E-2</v>
      </c>
      <c r="AU35">
        <v>4.1591000000000003E-2</v>
      </c>
      <c r="AV35">
        <v>7.9830999999999999E-3</v>
      </c>
      <c r="AW35">
        <v>1.1239000000000001E-2</v>
      </c>
      <c r="AX35">
        <v>1.9074999999999999E-3</v>
      </c>
      <c r="AY35">
        <v>5.7043999999999997E-2</v>
      </c>
      <c r="AZ35">
        <v>5.3249999999999999E-3</v>
      </c>
      <c r="BA35">
        <v>8.2681000000000004E-3</v>
      </c>
      <c r="BB35">
        <v>1.2878000000000001E-2</v>
      </c>
      <c r="BC35">
        <v>0</v>
      </c>
      <c r="BD35">
        <v>5.6852999999999999E-3</v>
      </c>
      <c r="BE35">
        <v>0</v>
      </c>
      <c r="BF35">
        <v>4.0710999999999997E-2</v>
      </c>
      <c r="BG35">
        <v>-5.2554999999999998E-2</v>
      </c>
      <c r="BH35">
        <v>9.8782999999999996E-2</v>
      </c>
      <c r="BI35">
        <v>-2.3858999999999998E-3</v>
      </c>
      <c r="BJ35">
        <v>2.1755E-2</v>
      </c>
      <c r="BK35">
        <v>-2.4964000000000002E-3</v>
      </c>
      <c r="BL35">
        <v>-4.8634999999999998E-2</v>
      </c>
      <c r="BM35">
        <v>1.7854999999999999E-2</v>
      </c>
      <c r="BN35">
        <v>1.7472000000000001E-2</v>
      </c>
      <c r="BO35">
        <v>1.0022E-2</v>
      </c>
      <c r="BP35">
        <v>1.2922000000000001E-3</v>
      </c>
      <c r="BQ35">
        <v>-6.8697999999999997E-3</v>
      </c>
      <c r="BR35">
        <v>-1.3192000000000001E-2</v>
      </c>
      <c r="BS35">
        <v>0</v>
      </c>
      <c r="BT35">
        <v>-7.3977000000000001E-3</v>
      </c>
      <c r="BU35">
        <v>-8.8065999999999995E-3</v>
      </c>
      <c r="BV35">
        <v>0</v>
      </c>
      <c r="BW35">
        <v>-2.9891999999999998E-2</v>
      </c>
      <c r="BX35">
        <v>5.3807000000000004E-3</v>
      </c>
      <c r="BY35">
        <v>0</v>
      </c>
      <c r="BZ35">
        <v>1.3884000000000001E-2</v>
      </c>
      <c r="CA35">
        <v>1.3664000000000001E-2</v>
      </c>
      <c r="CB35">
        <v>0</v>
      </c>
      <c r="CC35">
        <v>3.0827E-2</v>
      </c>
      <c r="CD35">
        <v>1.3532000000000001E-2</v>
      </c>
      <c r="CE35">
        <v>9.3019999999999995E-3</v>
      </c>
      <c r="CF35">
        <v>-8.1209999999999997E-3</v>
      </c>
      <c r="CG35">
        <v>0</v>
      </c>
      <c r="CH35">
        <v>-8.5196000000000004E-3</v>
      </c>
      <c r="CI35">
        <v>0</v>
      </c>
      <c r="CJ35">
        <v>-1.0912000000000001E-3</v>
      </c>
      <c r="CK35">
        <v>-2.5772E-2</v>
      </c>
      <c r="CL35">
        <v>-2.7566E-2</v>
      </c>
      <c r="CM35">
        <v>-2.5606E-2</v>
      </c>
      <c r="CN35">
        <v>-1.5769999999999999E-2</v>
      </c>
      <c r="CO35">
        <v>2.9125000000000002E-2</v>
      </c>
      <c r="CP35">
        <v>0</v>
      </c>
      <c r="CQ35">
        <v>0</v>
      </c>
      <c r="CR35">
        <v>8.5295000000000006E-3</v>
      </c>
      <c r="CS35">
        <v>-7.1603999999999999E-3</v>
      </c>
      <c r="CT35">
        <v>-1.1289E-2</v>
      </c>
      <c r="CU35" s="106">
        <v>3.6210000000000002E-4</v>
      </c>
      <c r="CV35">
        <v>-6.8738000000000002E-3</v>
      </c>
      <c r="CW35" s="106">
        <v>3.5280000000000001E-5</v>
      </c>
      <c r="CX35">
        <v>0</v>
      </c>
      <c r="CY35">
        <v>4.8287E-3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-2.7954E-2</v>
      </c>
      <c r="DF35">
        <v>0</v>
      </c>
      <c r="DG35">
        <v>0</v>
      </c>
      <c r="DH35">
        <v>1.0884E-3</v>
      </c>
      <c r="DI35">
        <v>0</v>
      </c>
      <c r="DJ35">
        <v>1.1561E-2</v>
      </c>
      <c r="DK35">
        <v>0</v>
      </c>
      <c r="DL35">
        <v>3.1491999999999999E-2</v>
      </c>
      <c r="DM35">
        <v>0</v>
      </c>
      <c r="DN35">
        <v>-1.0432E-2</v>
      </c>
      <c r="DO35">
        <v>3.3819000000000002E-3</v>
      </c>
      <c r="DP35">
        <v>8.1112000000000007E-3</v>
      </c>
      <c r="DQ35">
        <v>-9.4010999999999997E-2</v>
      </c>
      <c r="DR35">
        <v>0</v>
      </c>
      <c r="DS35">
        <v>6.7613999999999994E-2</v>
      </c>
      <c r="DT35">
        <v>2.9506999999999999E-2</v>
      </c>
      <c r="DV35">
        <v>3.3409000000000001E-2</v>
      </c>
      <c r="DW35">
        <v>0</v>
      </c>
      <c r="DX35">
        <v>0</v>
      </c>
      <c r="DY35">
        <v>0</v>
      </c>
      <c r="DZ35">
        <v>0</v>
      </c>
      <c r="EA35">
        <v>-4.2859000000000001E-2</v>
      </c>
      <c r="EB35">
        <v>0</v>
      </c>
      <c r="EC35">
        <v>-5.1843999999999996E-3</v>
      </c>
      <c r="ED35">
        <v>1.618E-2</v>
      </c>
      <c r="EE35">
        <v>6.4864999999999996E-4</v>
      </c>
      <c r="EF35">
        <v>1.4675000000000001E-2</v>
      </c>
      <c r="EG35">
        <v>0</v>
      </c>
      <c r="EH35">
        <v>-1.1048000000000001E-2</v>
      </c>
      <c r="EI35">
        <v>3.4448999999999999E-3</v>
      </c>
      <c r="EJ35">
        <v>-8.2863999999999993E-3</v>
      </c>
      <c r="EK35">
        <v>-6.3052000000000004E-3</v>
      </c>
      <c r="EL35">
        <v>-1.9511000000000001E-2</v>
      </c>
      <c r="EM35">
        <v>6.7733000000000003E-3</v>
      </c>
      <c r="EN35">
        <v>1.8291000000000002E-2</v>
      </c>
      <c r="EO35">
        <v>1.7592E-2</v>
      </c>
      <c r="EP35">
        <v>1.8110999999999999E-2</v>
      </c>
      <c r="EQ35">
        <v>1.8336000000000002E-2</v>
      </c>
      <c r="ER35">
        <v>1.8245999999999998E-2</v>
      </c>
      <c r="ES35">
        <v>2.3127000000000002E-2</v>
      </c>
      <c r="ET35">
        <v>2.2107000000000002E-2</v>
      </c>
      <c r="EU35">
        <v>-6.6760999999999999E-3</v>
      </c>
      <c r="EV35">
        <v>-6.8554999999999996E-3</v>
      </c>
      <c r="EW35">
        <v>0</v>
      </c>
      <c r="EX35">
        <v>-2.7629999999999998E-3</v>
      </c>
      <c r="EY35">
        <v>-4.6347999999999997E-3</v>
      </c>
      <c r="EZ35">
        <v>2.4065E-2</v>
      </c>
      <c r="FA35">
        <v>2.9998999999999998E-3</v>
      </c>
      <c r="FB35">
        <v>-3.2073000000000002E-3</v>
      </c>
      <c r="FC35">
        <v>-2.9076000000000002E-3</v>
      </c>
      <c r="FD35">
        <v>0</v>
      </c>
      <c r="FE35">
        <v>-3.9087000000000002E-3</v>
      </c>
      <c r="FF35">
        <v>-3.6221999999999999E-3</v>
      </c>
      <c r="FG35">
        <v>-2.8988E-3</v>
      </c>
      <c r="FH35">
        <v>-5.0451000000000003E-3</v>
      </c>
      <c r="FI35" s="106">
        <v>3.3141E-5</v>
      </c>
      <c r="FJ35">
        <v>-4.9648999999999999E-2</v>
      </c>
      <c r="FK35">
        <v>1.2284E-2</v>
      </c>
      <c r="FL35">
        <v>1.9886000000000001E-2</v>
      </c>
      <c r="FM35">
        <v>9.4651000000000006E-3</v>
      </c>
      <c r="FN35">
        <v>5.0146000000000001E-3</v>
      </c>
      <c r="FO35">
        <v>2.5503000000000001E-2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3.2441000000000002E-3</v>
      </c>
      <c r="FV35">
        <v>4.2601999999999996E-3</v>
      </c>
      <c r="FW35">
        <v>5.3593E-3</v>
      </c>
      <c r="FX35">
        <v>5.522E-3</v>
      </c>
      <c r="FY35">
        <v>5.0918999999999999E-3</v>
      </c>
      <c r="FZ35">
        <v>-4.3493000000000004E-3</v>
      </c>
      <c r="GA35">
        <v>-4.4428999999999996E-3</v>
      </c>
      <c r="GB35">
        <v>-2.0560000000000001E-3</v>
      </c>
      <c r="GC35">
        <v>-3.9384000000000002E-2</v>
      </c>
      <c r="GD35">
        <v>0</v>
      </c>
      <c r="GE35">
        <v>1.7031999999999999E-2</v>
      </c>
      <c r="GF35">
        <v>2.3425000000000001E-2</v>
      </c>
      <c r="GG35">
        <v>-5.5153999999999999E-4</v>
      </c>
      <c r="GH35">
        <v>6.7616999999999998E-3</v>
      </c>
      <c r="GI35">
        <v>-2.1954E-4</v>
      </c>
      <c r="GJ35">
        <v>0</v>
      </c>
      <c r="GK35">
        <v>1.1447000000000001E-2</v>
      </c>
      <c r="GL35">
        <v>-1.3062E-3</v>
      </c>
      <c r="GM35">
        <v>3.1186999999999999E-3</v>
      </c>
      <c r="GN35">
        <v>6.2884999999999998E-3</v>
      </c>
      <c r="GO35" s="106">
        <v>3.7935000000000002E-5</v>
      </c>
      <c r="GP35">
        <v>-1.0832999999999999E-3</v>
      </c>
    </row>
    <row r="36" spans="2:198" x14ac:dyDescent="0.25">
      <c r="B36" s="120">
        <v>42035</v>
      </c>
      <c r="C36">
        <v>-6.5706000000000002E-3</v>
      </c>
      <c r="D36">
        <v>3.2672000000000001E-3</v>
      </c>
      <c r="E36">
        <v>-5.3778999999999997E-3</v>
      </c>
      <c r="F36">
        <v>-6.6556999999999999E-4</v>
      </c>
      <c r="G36">
        <v>-2.5495000000000001E-3</v>
      </c>
      <c r="H36">
        <v>1.6573000000000001E-2</v>
      </c>
      <c r="I36">
        <v>2.6748999999999998E-2</v>
      </c>
      <c r="J36">
        <v>1.1712E-2</v>
      </c>
      <c r="K36">
        <v>-3.5123000000000001E-2</v>
      </c>
      <c r="L36">
        <v>1.0161999999999999E-2</v>
      </c>
      <c r="M36">
        <v>-1.9803E-4</v>
      </c>
      <c r="N36">
        <v>4.3100999999999999E-3</v>
      </c>
      <c r="O36">
        <v>3.6089999999999998E-3</v>
      </c>
      <c r="P36">
        <v>-1.0321E-2</v>
      </c>
      <c r="Q36">
        <v>-1.3075E-2</v>
      </c>
      <c r="R36">
        <v>-2.3185999999999998E-2</v>
      </c>
      <c r="S36">
        <v>2.3189999999999999E-2</v>
      </c>
      <c r="T36">
        <v>2.6546999999999999E-3</v>
      </c>
      <c r="U36">
        <v>-1.9394000000000002E-2</v>
      </c>
      <c r="V36">
        <v>-3.7638999999999999E-2</v>
      </c>
      <c r="W36">
        <v>1.4206999999999999E-2</v>
      </c>
      <c r="X36">
        <v>-2.1368000000000002E-2</v>
      </c>
      <c r="Y36">
        <v>-5.7885999999999996E-3</v>
      </c>
      <c r="Z36">
        <v>1.5552999999999999E-3</v>
      </c>
      <c r="AA36">
        <v>5.7130000000000002E-3</v>
      </c>
      <c r="AB36">
        <v>0.10513</v>
      </c>
      <c r="AC36">
        <v>1.1142000000000001E-2</v>
      </c>
      <c r="AD36">
        <v>3.9276999999999999E-2</v>
      </c>
      <c r="AE36">
        <v>2.2657E-2</v>
      </c>
      <c r="AF36">
        <v>-3.7586E-3</v>
      </c>
      <c r="AG36">
        <v>4.4076000000000002E-3</v>
      </c>
      <c r="AH36">
        <v>-1.8085E-3</v>
      </c>
      <c r="AJ36">
        <v>-4.7289000000000003E-3</v>
      </c>
      <c r="AK36">
        <v>-3.9112000000000001E-2</v>
      </c>
      <c r="AL36">
        <v>4.6663000000000003E-2</v>
      </c>
      <c r="AM36">
        <v>-6.9685999999999998E-2</v>
      </c>
      <c r="AN36">
        <v>-8.1394999999999992E-3</v>
      </c>
      <c r="AO36">
        <v>8.9703999999999999E-3</v>
      </c>
      <c r="AP36">
        <v>-9.1120999999999994E-2</v>
      </c>
      <c r="AQ36">
        <v>-1.7101000000000002E-2</v>
      </c>
      <c r="AR36">
        <v>9.4546999999999999E-3</v>
      </c>
      <c r="AS36">
        <v>-1.8095E-2</v>
      </c>
      <c r="AT36">
        <v>3.4821999999999999E-2</v>
      </c>
      <c r="AU36">
        <v>9.0790999999999997E-3</v>
      </c>
      <c r="AV36">
        <v>-7.9019999999999993E-3</v>
      </c>
      <c r="AW36">
        <v>3.5029999999999999E-2</v>
      </c>
      <c r="AX36">
        <v>-2.5849E-2</v>
      </c>
      <c r="AY36">
        <v>3.4764000000000001E-3</v>
      </c>
      <c r="AZ36">
        <v>-4.5114999999999999E-3</v>
      </c>
      <c r="BA36">
        <v>-1.2664E-2</v>
      </c>
      <c r="BB36">
        <v>3.0677E-3</v>
      </c>
      <c r="BC36">
        <v>0</v>
      </c>
      <c r="BD36">
        <v>2.8735000000000002E-3</v>
      </c>
      <c r="BE36">
        <v>0</v>
      </c>
      <c r="BF36">
        <v>3.0121999999999999E-2</v>
      </c>
      <c r="BG36">
        <v>-5.0677E-2</v>
      </c>
      <c r="BH36">
        <v>2.2178E-2</v>
      </c>
      <c r="BI36">
        <v>-1.9953000000000001E-4</v>
      </c>
      <c r="BJ36">
        <v>-2.9191999999999999E-2</v>
      </c>
      <c r="BK36">
        <v>3.5295E-2</v>
      </c>
      <c r="BL36">
        <v>1.4418E-2</v>
      </c>
      <c r="BM36">
        <v>-1.273E-2</v>
      </c>
      <c r="BN36">
        <v>-8.7206000000000002E-3</v>
      </c>
      <c r="BO36">
        <v>2.2303000000000002E-3</v>
      </c>
      <c r="BP36">
        <v>-1.6250000000000001E-2</v>
      </c>
      <c r="BQ36">
        <v>-2.6617999999999999E-2</v>
      </c>
      <c r="BR36">
        <v>-2.223E-2</v>
      </c>
      <c r="BS36">
        <v>0</v>
      </c>
      <c r="BT36">
        <v>0.13345000000000001</v>
      </c>
      <c r="BU36">
        <v>1.217E-2</v>
      </c>
      <c r="BV36">
        <v>0</v>
      </c>
      <c r="BW36">
        <v>-1.8541E-3</v>
      </c>
      <c r="BX36">
        <v>-2.0216999999999999E-2</v>
      </c>
      <c r="BY36">
        <v>0</v>
      </c>
      <c r="BZ36">
        <v>-3.1975000000000003E-2</v>
      </c>
      <c r="CA36">
        <v>-0.13589000000000001</v>
      </c>
      <c r="CB36">
        <v>0</v>
      </c>
      <c r="CC36">
        <v>5.5988999999999995E-4</v>
      </c>
      <c r="CD36">
        <v>2.2623999999999998E-2</v>
      </c>
      <c r="CE36">
        <v>-7.5169E-3</v>
      </c>
      <c r="CF36">
        <v>2.2887999999999999E-2</v>
      </c>
      <c r="CG36">
        <v>0</v>
      </c>
      <c r="CH36">
        <v>-3.7675999999999999E-3</v>
      </c>
      <c r="CI36">
        <v>0</v>
      </c>
      <c r="CJ36">
        <v>8.0545000000000005E-2</v>
      </c>
      <c r="CK36">
        <v>5.9729999999999998E-2</v>
      </c>
      <c r="CL36">
        <v>6.4920000000000005E-2</v>
      </c>
      <c r="CM36">
        <v>-2.8282000000000002E-2</v>
      </c>
      <c r="CN36">
        <v>1.7698999999999999E-2</v>
      </c>
      <c r="CO36">
        <v>6.6378000000000006E-2</v>
      </c>
      <c r="CP36">
        <v>0</v>
      </c>
      <c r="CQ36">
        <v>0</v>
      </c>
      <c r="CR36">
        <v>2.1014000000000001E-2</v>
      </c>
      <c r="CS36">
        <v>3.8008999999999999E-3</v>
      </c>
      <c r="CT36">
        <v>3.9978E-2</v>
      </c>
      <c r="CU36">
        <v>1.3363999999999999E-2</v>
      </c>
      <c r="CV36">
        <v>2.7751999999999999E-2</v>
      </c>
      <c r="CW36">
        <v>7.9035999999999995E-2</v>
      </c>
      <c r="CX36">
        <v>0</v>
      </c>
      <c r="CY36">
        <v>2.2836000000000002E-3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5.3957999999999999E-2</v>
      </c>
      <c r="DF36">
        <v>0</v>
      </c>
      <c r="DG36">
        <v>9.6726999999999994E-3</v>
      </c>
      <c r="DH36">
        <v>3.8300000000000001E-2</v>
      </c>
      <c r="DI36">
        <v>0</v>
      </c>
      <c r="DJ36">
        <v>1.4496999999999999E-2</v>
      </c>
      <c r="DK36">
        <v>0</v>
      </c>
      <c r="DL36">
        <v>-4.6972E-2</v>
      </c>
      <c r="DM36">
        <v>0</v>
      </c>
      <c r="DN36">
        <v>4.2738999999999999E-2</v>
      </c>
      <c r="DO36">
        <v>-4.7096999999999998E-3</v>
      </c>
      <c r="DP36">
        <v>3.0502999999999999E-2</v>
      </c>
      <c r="DQ36">
        <v>3.9594999999999998E-2</v>
      </c>
      <c r="DR36">
        <v>0</v>
      </c>
      <c r="DS36">
        <v>-2.4233000000000001E-2</v>
      </c>
      <c r="DT36">
        <v>-3.3811000000000001E-2</v>
      </c>
      <c r="DV36">
        <v>9.1108999999999999E-3</v>
      </c>
      <c r="DW36">
        <v>0</v>
      </c>
      <c r="DX36">
        <v>0</v>
      </c>
      <c r="DY36">
        <v>0</v>
      </c>
      <c r="DZ36">
        <v>0</v>
      </c>
      <c r="EA36">
        <v>3.6084999999999999E-2</v>
      </c>
      <c r="EB36">
        <v>0</v>
      </c>
      <c r="EC36">
        <v>1.2805E-3</v>
      </c>
      <c r="ED36">
        <v>4.7254000000000003E-3</v>
      </c>
      <c r="EE36">
        <v>-1.3702E-3</v>
      </c>
      <c r="EF36">
        <v>1.8325999999999999E-2</v>
      </c>
      <c r="EG36">
        <v>0</v>
      </c>
      <c r="EH36">
        <v>7.5688999999999999E-3</v>
      </c>
      <c r="EI36">
        <v>-3.0271E-3</v>
      </c>
      <c r="EJ36">
        <v>5.1774999999999998E-3</v>
      </c>
      <c r="EK36">
        <v>5.2437999999999999E-2</v>
      </c>
      <c r="EL36">
        <v>3.3522000000000003E-2</v>
      </c>
      <c r="EM36">
        <v>6.3367000000000007E-2</v>
      </c>
      <c r="EN36">
        <v>2.3710999999999999E-2</v>
      </c>
      <c r="EO36">
        <v>2.3064000000000001E-2</v>
      </c>
      <c r="EP36">
        <v>2.3581999999999999E-2</v>
      </c>
      <c r="EQ36">
        <v>2.2997E-2</v>
      </c>
      <c r="ER36">
        <v>2.3762999999999999E-2</v>
      </c>
      <c r="ES36">
        <v>2.6852999999999998E-2</v>
      </c>
      <c r="ET36">
        <v>2.7268000000000001E-2</v>
      </c>
      <c r="EU36">
        <v>-1.7049999999999999E-2</v>
      </c>
      <c r="EV36">
        <v>-1.8117000000000001E-2</v>
      </c>
      <c r="EW36">
        <v>0</v>
      </c>
      <c r="EX36">
        <v>4.9702999999999997E-2</v>
      </c>
      <c r="EY36">
        <v>7.5500999999999999E-2</v>
      </c>
      <c r="EZ36">
        <v>2.2706E-2</v>
      </c>
      <c r="FA36">
        <v>9.0489999999999998E-3</v>
      </c>
      <c r="FB36" s="106">
        <v>-1.6725E-5</v>
      </c>
      <c r="FC36">
        <v>2.7331999999999999E-3</v>
      </c>
      <c r="FD36">
        <v>0</v>
      </c>
      <c r="FE36">
        <v>-5.8394000000000002E-4</v>
      </c>
      <c r="FF36">
        <v>2.0961999999999999E-3</v>
      </c>
      <c r="FG36">
        <v>2.7453E-3</v>
      </c>
      <c r="FH36">
        <v>1.0989000000000001E-2</v>
      </c>
      <c r="FI36">
        <v>1.3285E-2</v>
      </c>
      <c r="FJ36">
        <v>-2.7944E-2</v>
      </c>
      <c r="FK36">
        <v>2.6689999999999998E-2</v>
      </c>
      <c r="FL36">
        <v>4.1544999999999999E-2</v>
      </c>
      <c r="FM36">
        <v>5.4066000000000003E-2</v>
      </c>
      <c r="FN36">
        <v>4.5678000000000003E-2</v>
      </c>
      <c r="FO36">
        <v>8.6840000000000001E-2</v>
      </c>
      <c r="FP36">
        <v>0</v>
      </c>
      <c r="FQ36">
        <v>0</v>
      </c>
      <c r="FR36">
        <v>0</v>
      </c>
      <c r="FS36">
        <v>0</v>
      </c>
      <c r="FT36">
        <v>0</v>
      </c>
      <c r="FU36" s="106">
        <v>9.1929999999999996E-5</v>
      </c>
      <c r="FV36">
        <v>5.1681000000000003E-4</v>
      </c>
      <c r="FW36">
        <v>1.2016000000000001E-2</v>
      </c>
      <c r="FX36">
        <v>1.2197E-2</v>
      </c>
      <c r="FY36">
        <v>1.1625E-2</v>
      </c>
      <c r="FZ36">
        <v>8.5304999999999999E-3</v>
      </c>
      <c r="GA36">
        <v>1.4896E-2</v>
      </c>
      <c r="GB36">
        <v>1.6815000000000001E-3</v>
      </c>
      <c r="GC36">
        <v>8.2322999999999993E-2</v>
      </c>
      <c r="GD36">
        <v>0</v>
      </c>
      <c r="GE36">
        <v>6.0833999999999999E-2</v>
      </c>
      <c r="GF36">
        <v>2.2218000000000002E-2</v>
      </c>
      <c r="GG36">
        <v>7.7072E-3</v>
      </c>
      <c r="GH36">
        <v>4.7284E-2</v>
      </c>
      <c r="GI36">
        <v>4.4325000000000003E-2</v>
      </c>
      <c r="GJ36">
        <v>0</v>
      </c>
      <c r="GK36">
        <v>1.1842999999999999E-2</v>
      </c>
      <c r="GL36">
        <v>7.0582000000000002E-4</v>
      </c>
      <c r="GM36">
        <v>-4.3919E-4</v>
      </c>
      <c r="GN36">
        <v>-5.7911999999999998E-3</v>
      </c>
      <c r="GO36">
        <v>9.3681000000000007E-3</v>
      </c>
      <c r="GP36">
        <v>-4.2865999999999998E-3</v>
      </c>
    </row>
    <row r="37" spans="2:198" x14ac:dyDescent="0.25">
      <c r="B37" s="120">
        <v>42063</v>
      </c>
      <c r="C37">
        <v>2.0317999999999998E-3</v>
      </c>
      <c r="D37">
        <v>3.5826E-3</v>
      </c>
      <c r="E37">
        <v>-4.4356999999999999E-3</v>
      </c>
      <c r="F37">
        <v>1.6619E-3</v>
      </c>
      <c r="G37">
        <v>1.3837E-2</v>
      </c>
      <c r="H37">
        <v>-9.0273000000000003E-4</v>
      </c>
      <c r="I37">
        <v>2.1826000000000002E-2</v>
      </c>
      <c r="J37">
        <v>-1.1996E-2</v>
      </c>
      <c r="K37">
        <v>-7.182E-3</v>
      </c>
      <c r="L37">
        <v>2.6178E-2</v>
      </c>
      <c r="M37">
        <v>-3.7296999999999997E-2</v>
      </c>
      <c r="N37">
        <v>2.0872999999999999E-2</v>
      </c>
      <c r="O37">
        <v>1.0640999999999999E-2</v>
      </c>
      <c r="P37">
        <v>1.4250000000000001E-3</v>
      </c>
      <c r="Q37">
        <v>-4.1870999999999998E-2</v>
      </c>
      <c r="R37">
        <v>-4.2368000000000003E-2</v>
      </c>
      <c r="S37">
        <v>2.1780000000000001E-2</v>
      </c>
      <c r="T37">
        <v>1.9384999999999999E-2</v>
      </c>
      <c r="U37">
        <v>6.3133E-3</v>
      </c>
      <c r="V37">
        <v>4.2583999999999997E-2</v>
      </c>
      <c r="W37">
        <v>-1.4067999999999999E-3</v>
      </c>
      <c r="X37">
        <v>1.0133E-2</v>
      </c>
      <c r="Y37">
        <v>1.0569E-2</v>
      </c>
      <c r="Z37">
        <v>-3.6044000000000001E-4</v>
      </c>
      <c r="AA37">
        <v>4.5107999999999997E-3</v>
      </c>
      <c r="AB37">
        <v>1.8266000000000001E-2</v>
      </c>
      <c r="AC37">
        <v>-3.0944000000000002E-3</v>
      </c>
      <c r="AD37">
        <v>3.1253999999999997E-2</v>
      </c>
      <c r="AE37">
        <v>3.1576E-2</v>
      </c>
      <c r="AF37">
        <v>7.3841999999999996E-3</v>
      </c>
      <c r="AG37">
        <v>2.1656000000000002E-2</v>
      </c>
      <c r="AH37">
        <v>2.9808000000000001E-2</v>
      </c>
      <c r="AJ37">
        <v>2.8232000000000001E-3</v>
      </c>
      <c r="AK37">
        <v>7.9495999999999994E-3</v>
      </c>
      <c r="AL37">
        <v>1.8769000000000001E-2</v>
      </c>
      <c r="AM37">
        <v>-1.8557000000000001E-2</v>
      </c>
      <c r="AN37">
        <v>2.8506E-2</v>
      </c>
      <c r="AO37">
        <v>2.1444000000000001E-2</v>
      </c>
      <c r="AP37">
        <v>2.4955999999999999E-2</v>
      </c>
      <c r="AQ37">
        <v>2.3602999999999999E-2</v>
      </c>
      <c r="AR37">
        <v>-3.0321000000000001E-2</v>
      </c>
      <c r="AS37">
        <v>1.1564E-2</v>
      </c>
      <c r="AT37">
        <v>6.9144999999999996E-3</v>
      </c>
      <c r="AU37">
        <v>-2.1988000000000001E-2</v>
      </c>
      <c r="AV37">
        <v>5.4311000000000003E-3</v>
      </c>
      <c r="AW37">
        <v>1.1839000000000001E-2</v>
      </c>
      <c r="AX37">
        <v>-4.0995999999999998E-2</v>
      </c>
      <c r="AY37">
        <v>7.0317999999999997E-4</v>
      </c>
      <c r="AZ37">
        <v>7.5278999999999997E-3</v>
      </c>
      <c r="BA37">
        <v>9.3814999999999992E-3</v>
      </c>
      <c r="BB37">
        <v>-3.4495999999999999E-2</v>
      </c>
      <c r="BC37">
        <v>0</v>
      </c>
      <c r="BD37">
        <v>1.0942E-2</v>
      </c>
      <c r="BE37">
        <v>0</v>
      </c>
      <c r="BF37">
        <v>2.5381000000000002E-3</v>
      </c>
      <c r="BG37">
        <v>1.9758999999999999E-2</v>
      </c>
      <c r="BH37">
        <v>-2.3847E-2</v>
      </c>
      <c r="BI37">
        <v>-2.8457999999999999E-3</v>
      </c>
      <c r="BJ37">
        <v>-4.8175000000000003E-2</v>
      </c>
      <c r="BK37">
        <v>-1.9765999999999999E-2</v>
      </c>
      <c r="BL37">
        <v>1.7336000000000001E-2</v>
      </c>
      <c r="BM37">
        <v>-1.3226999999999999E-2</v>
      </c>
      <c r="BN37">
        <v>8.8743999999999997E-4</v>
      </c>
      <c r="BO37">
        <v>1.422E-2</v>
      </c>
      <c r="BP37">
        <v>-3.9534000000000001E-3</v>
      </c>
      <c r="BQ37">
        <v>-2.1126000000000001E-3</v>
      </c>
      <c r="BR37">
        <v>-4.2493000000000001E-3</v>
      </c>
      <c r="BS37">
        <v>0</v>
      </c>
      <c r="BT37">
        <v>-2.3765999999999999E-2</v>
      </c>
      <c r="BU37">
        <v>-3.3170000000000001E-3</v>
      </c>
      <c r="BV37">
        <v>0</v>
      </c>
      <c r="BW37">
        <v>2.962E-2</v>
      </c>
      <c r="BX37">
        <v>1.0448000000000001E-2</v>
      </c>
      <c r="BY37">
        <v>0</v>
      </c>
      <c r="BZ37">
        <v>1.5028E-2</v>
      </c>
      <c r="CA37">
        <v>4.3791999999999998E-2</v>
      </c>
      <c r="CB37">
        <v>0</v>
      </c>
      <c r="CC37">
        <v>4.3645000000000003E-2</v>
      </c>
      <c r="CD37">
        <v>4.2297000000000001E-2</v>
      </c>
      <c r="CE37">
        <v>1.8839000000000002E-2</v>
      </c>
      <c r="CF37">
        <v>-1.2881999999999999E-2</v>
      </c>
      <c r="CG37">
        <v>0</v>
      </c>
      <c r="CH37">
        <v>9.7170999999999993E-3</v>
      </c>
      <c r="CI37">
        <v>0</v>
      </c>
      <c r="CJ37">
        <v>1.6527E-2</v>
      </c>
      <c r="CK37">
        <v>5.9435E-3</v>
      </c>
      <c r="CL37">
        <v>8.1632000000000007E-3</v>
      </c>
      <c r="CM37">
        <v>-1.6452000000000001E-2</v>
      </c>
      <c r="CN37">
        <v>-1.0364999999999999E-2</v>
      </c>
      <c r="CO37">
        <v>1.7488E-3</v>
      </c>
      <c r="CP37">
        <v>0</v>
      </c>
      <c r="CQ37">
        <v>0</v>
      </c>
      <c r="CR37">
        <v>-1.4276E-2</v>
      </c>
      <c r="CS37">
        <v>-6.1869999999999998E-3</v>
      </c>
      <c r="CT37">
        <v>2.7248000000000001E-2</v>
      </c>
      <c r="CU37">
        <v>-1.5632E-2</v>
      </c>
      <c r="CV37">
        <v>3.8842999999999998E-3</v>
      </c>
      <c r="CW37">
        <v>1.5466000000000001E-2</v>
      </c>
      <c r="CX37">
        <v>0</v>
      </c>
      <c r="CY37">
        <v>-1.2881999999999999E-2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-7.5437999999999998E-3</v>
      </c>
      <c r="DF37">
        <v>0</v>
      </c>
      <c r="DG37">
        <v>2.0719999999999999E-2</v>
      </c>
      <c r="DH37">
        <v>7.4140999999999999E-2</v>
      </c>
      <c r="DI37">
        <v>0</v>
      </c>
      <c r="DJ37">
        <v>-1.2929E-2</v>
      </c>
      <c r="DK37">
        <v>0</v>
      </c>
      <c r="DL37">
        <v>9.3545999999999994E-3</v>
      </c>
      <c r="DM37">
        <v>0</v>
      </c>
      <c r="DN37">
        <v>2.4792999999999999E-2</v>
      </c>
      <c r="DO37">
        <v>5.7038000000000002E-3</v>
      </c>
      <c r="DP37">
        <v>3.6824000000000003E-2</v>
      </c>
      <c r="DQ37">
        <v>0.18715000000000001</v>
      </c>
      <c r="DR37">
        <v>0</v>
      </c>
      <c r="DS37">
        <v>3.3405000000000002E-3</v>
      </c>
      <c r="DT37">
        <v>3.8747E-3</v>
      </c>
      <c r="DV37">
        <v>3.1181999999999998E-4</v>
      </c>
      <c r="DW37">
        <v>0</v>
      </c>
      <c r="DX37">
        <v>0</v>
      </c>
      <c r="DY37">
        <v>0</v>
      </c>
      <c r="DZ37">
        <v>0</v>
      </c>
      <c r="EA37">
        <v>-2.3734000000000002E-2</v>
      </c>
      <c r="EB37">
        <v>0</v>
      </c>
      <c r="EC37">
        <v>1.3054E-2</v>
      </c>
      <c r="ED37">
        <v>2.1267E-3</v>
      </c>
      <c r="EE37">
        <v>-1.474E-2</v>
      </c>
      <c r="EF37">
        <v>-9.0072999999999993E-3</v>
      </c>
      <c r="EG37">
        <v>0</v>
      </c>
      <c r="EH37">
        <v>-1.3476999999999999E-2</v>
      </c>
      <c r="EI37">
        <v>1.2442E-2</v>
      </c>
      <c r="EJ37">
        <v>7.2446000000000003E-3</v>
      </c>
      <c r="EK37">
        <v>3.9418000000000002E-2</v>
      </c>
      <c r="EL37">
        <v>-4.7479999999999996E-3</v>
      </c>
      <c r="EM37">
        <v>1.2958000000000001E-2</v>
      </c>
      <c r="EN37">
        <v>7.7403999999999997E-3</v>
      </c>
      <c r="EO37">
        <v>6.9909999999999998E-3</v>
      </c>
      <c r="EP37">
        <v>7.7330000000000003E-3</v>
      </c>
      <c r="EQ37">
        <v>8.3064999999999996E-3</v>
      </c>
      <c r="ER37">
        <v>8.4699000000000007E-3</v>
      </c>
      <c r="ES37">
        <v>4.548E-3</v>
      </c>
      <c r="ET37">
        <v>4.4463000000000003E-3</v>
      </c>
      <c r="EU37">
        <v>-3.0020000000000002E-2</v>
      </c>
      <c r="EV37">
        <v>-3.0144000000000001E-2</v>
      </c>
      <c r="EW37">
        <v>0</v>
      </c>
      <c r="EX37">
        <v>1.1667E-2</v>
      </c>
      <c r="EY37">
        <v>1.7749999999999998E-2</v>
      </c>
      <c r="EZ37">
        <v>-4.3505000000000002E-3</v>
      </c>
      <c r="FA37">
        <v>3.2675E-3</v>
      </c>
      <c r="FB37">
        <v>1.7365E-3</v>
      </c>
      <c r="FC37">
        <v>4.9906000000000004E-3</v>
      </c>
      <c r="FD37">
        <v>0</v>
      </c>
      <c r="FE37">
        <v>1.119E-3</v>
      </c>
      <c r="FF37">
        <v>4.1869999999999997E-3</v>
      </c>
      <c r="FG37">
        <v>4.8748000000000003E-3</v>
      </c>
      <c r="FH37">
        <v>-6.3822000000000002E-3</v>
      </c>
      <c r="FI37">
        <v>-1.5315E-2</v>
      </c>
      <c r="FJ37">
        <v>-8.8378999999999992E-3</v>
      </c>
      <c r="FK37">
        <v>-3.3435000000000001E-3</v>
      </c>
      <c r="FL37">
        <v>-3.9675999999999999E-3</v>
      </c>
      <c r="FM37">
        <v>3.9142999999999999E-3</v>
      </c>
      <c r="FN37">
        <v>9.0320000000000001E-3</v>
      </c>
      <c r="FO37">
        <v>2.4163E-2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3.4018999999999998E-3</v>
      </c>
      <c r="FV37">
        <v>3.6936E-3</v>
      </c>
      <c r="FW37">
        <v>2.0197000000000001E-3</v>
      </c>
      <c r="FX37">
        <v>2.3755999999999998E-3</v>
      </c>
      <c r="FY37">
        <v>1.7462999999999999E-3</v>
      </c>
      <c r="FZ37">
        <v>7.6057E-3</v>
      </c>
      <c r="GA37">
        <v>5.6287000000000004E-3</v>
      </c>
      <c r="GB37">
        <v>8.9234999999999991E-3</v>
      </c>
      <c r="GC37">
        <v>-3.2870000000000003E-2</v>
      </c>
      <c r="GD37">
        <v>0</v>
      </c>
      <c r="GE37">
        <v>1.4399E-2</v>
      </c>
      <c r="GF37">
        <v>1.0498E-2</v>
      </c>
      <c r="GG37">
        <v>1.9623000000000002E-2</v>
      </c>
      <c r="GH37">
        <v>6.6280000000000006E-2</v>
      </c>
      <c r="GI37">
        <v>2.7338000000000001E-2</v>
      </c>
      <c r="GJ37">
        <v>0</v>
      </c>
      <c r="GK37">
        <v>3.6998000000000003E-2</v>
      </c>
      <c r="GL37">
        <v>8.8818000000000002E-4</v>
      </c>
      <c r="GM37">
        <v>-4.4207999999999999E-3</v>
      </c>
      <c r="GN37">
        <v>-5.6291999999999996E-4</v>
      </c>
      <c r="GO37">
        <v>4.8374000000000004E-3</v>
      </c>
      <c r="GP37">
        <v>7.3391000000000003E-3</v>
      </c>
    </row>
    <row r="38" spans="2:198" x14ac:dyDescent="0.25">
      <c r="B38" s="120">
        <v>42094</v>
      </c>
      <c r="C38">
        <v>9.6100999999999999E-3</v>
      </c>
      <c r="D38">
        <v>1.2794E-2</v>
      </c>
      <c r="E38">
        <v>1.2711E-2</v>
      </c>
      <c r="F38">
        <v>2.2046000000000001E-3</v>
      </c>
      <c r="G38">
        <v>9.7614999999999993E-3</v>
      </c>
      <c r="H38">
        <v>2.4976000000000002E-2</v>
      </c>
      <c r="I38">
        <v>2.1963E-2</v>
      </c>
      <c r="J38">
        <v>1.0756E-2</v>
      </c>
      <c r="K38">
        <v>-1.3653999999999999E-2</v>
      </c>
      <c r="L38">
        <v>2.6408999999999998E-2</v>
      </c>
      <c r="M38">
        <v>1.7767999999999999E-2</v>
      </c>
      <c r="N38">
        <v>6.8466999999999998E-3</v>
      </c>
      <c r="O38">
        <v>4.1973999999999997E-2</v>
      </c>
      <c r="P38">
        <v>-1.2577E-2</v>
      </c>
      <c r="Q38">
        <v>3.0235999999999999E-2</v>
      </c>
      <c r="R38">
        <v>6.3634E-3</v>
      </c>
      <c r="S38">
        <v>4.0347000000000001E-2</v>
      </c>
      <c r="T38">
        <v>6.0781000000000003E-3</v>
      </c>
      <c r="U38">
        <v>-5.3134000000000002E-3</v>
      </c>
      <c r="V38">
        <v>-3.4023000000000001E-4</v>
      </c>
      <c r="W38">
        <v>1.9129E-2</v>
      </c>
      <c r="X38">
        <v>4.5652000000000002E-3</v>
      </c>
      <c r="Y38">
        <v>2.9453000000000001E-3</v>
      </c>
      <c r="Z38">
        <v>6.4415000000000002E-3</v>
      </c>
      <c r="AA38">
        <v>1.2482999999999999E-2</v>
      </c>
      <c r="AB38">
        <v>2.1763999999999999E-2</v>
      </c>
      <c r="AC38">
        <v>1.4022E-2</v>
      </c>
      <c r="AD38">
        <v>2.7456000000000001E-2</v>
      </c>
      <c r="AE38">
        <v>1.9130000000000001E-2</v>
      </c>
      <c r="AF38">
        <v>5.8929999999999998E-3</v>
      </c>
      <c r="AG38">
        <v>2.1578E-2</v>
      </c>
      <c r="AH38">
        <v>1.0541999999999999E-2</v>
      </c>
      <c r="AJ38">
        <v>-1.3911E-2</v>
      </c>
      <c r="AK38">
        <v>-1.6208E-2</v>
      </c>
      <c r="AL38">
        <v>3.2414999999999999E-2</v>
      </c>
      <c r="AM38">
        <v>-2.2952E-2</v>
      </c>
      <c r="AN38">
        <v>2.2426999999999998E-3</v>
      </c>
      <c r="AO38">
        <v>5.6430000000000001E-2</v>
      </c>
      <c r="AP38">
        <v>8.5793999999999992E-3</v>
      </c>
      <c r="AQ38">
        <v>1.6664999999999999E-2</v>
      </c>
      <c r="AR38">
        <v>4.1223000000000003E-2</v>
      </c>
      <c r="AS38">
        <v>-2.2246000000000002E-3</v>
      </c>
      <c r="AT38">
        <v>5.6092000000000003E-2</v>
      </c>
      <c r="AU38">
        <v>2.7425000000000001E-2</v>
      </c>
      <c r="AV38">
        <v>-1.9286999999999999E-2</v>
      </c>
      <c r="AW38">
        <v>1.2070000000000001E-2</v>
      </c>
      <c r="AX38">
        <v>2.6183000000000001E-2</v>
      </c>
      <c r="AY38">
        <v>-1.0435E-2</v>
      </c>
      <c r="AZ38">
        <v>9.9190000000000007E-3</v>
      </c>
      <c r="BA38">
        <v>9.1885999999999999E-3</v>
      </c>
      <c r="BB38">
        <v>3.5386000000000001E-2</v>
      </c>
      <c r="BC38">
        <v>0</v>
      </c>
      <c r="BD38">
        <v>-2.853E-2</v>
      </c>
      <c r="BE38">
        <v>0</v>
      </c>
      <c r="BF38">
        <v>-7.6902999999999997E-3</v>
      </c>
      <c r="BG38">
        <v>-8.9157000000000004E-3</v>
      </c>
      <c r="BH38">
        <v>3.4813999999999999E-3</v>
      </c>
      <c r="BI38">
        <v>-1.9642000000000001E-3</v>
      </c>
      <c r="BJ38">
        <v>-2.6765999999999999E-3</v>
      </c>
      <c r="BK38">
        <v>1.8977999999999998E-2</v>
      </c>
      <c r="BL38">
        <v>7.8378000000000007E-3</v>
      </c>
      <c r="BM38">
        <v>2.3265999999999998E-2</v>
      </c>
      <c r="BN38">
        <v>1.2574E-2</v>
      </c>
      <c r="BO38">
        <v>4.7442999999999999E-2</v>
      </c>
      <c r="BP38">
        <v>1.4427000000000001E-2</v>
      </c>
      <c r="BQ38">
        <v>1.2678999999999999E-2</v>
      </c>
      <c r="BR38">
        <v>-5.9689000000000001E-3</v>
      </c>
      <c r="BS38">
        <v>-1.2985999999999999E-2</v>
      </c>
      <c r="BT38">
        <v>6.3740000000000005E-2</v>
      </c>
      <c r="BU38">
        <v>1.2767E-3</v>
      </c>
      <c r="BV38">
        <v>0</v>
      </c>
      <c r="BW38">
        <v>-9.7733999999999998E-3</v>
      </c>
      <c r="BX38">
        <v>-1.6934999999999999E-2</v>
      </c>
      <c r="BY38">
        <v>0</v>
      </c>
      <c r="BZ38">
        <v>6.8777999999999999E-3</v>
      </c>
      <c r="CA38">
        <v>5.1570000000000001E-3</v>
      </c>
      <c r="CB38">
        <v>0</v>
      </c>
      <c r="CC38">
        <v>1.4834999999999999E-2</v>
      </c>
      <c r="CD38">
        <v>8.0584000000000003E-3</v>
      </c>
      <c r="CE38">
        <v>1.0070000000000001E-2</v>
      </c>
      <c r="CF38">
        <v>1.132E-2</v>
      </c>
      <c r="CG38">
        <v>0</v>
      </c>
      <c r="CH38">
        <v>9.2131000000000001E-3</v>
      </c>
      <c r="CI38">
        <v>0</v>
      </c>
      <c r="CJ38">
        <v>6.7076000000000002E-3</v>
      </c>
      <c r="CK38">
        <v>9.1727000000000006E-3</v>
      </c>
      <c r="CL38">
        <v>4.4891999999999996E-3</v>
      </c>
      <c r="CM38">
        <v>-1.6674000000000001E-2</v>
      </c>
      <c r="CN38">
        <v>-8.9780999999999993E-3</v>
      </c>
      <c r="CO38">
        <v>2.7753E-2</v>
      </c>
      <c r="CP38">
        <v>0</v>
      </c>
      <c r="CQ38">
        <v>0</v>
      </c>
      <c r="CR38">
        <v>-5.8021000000000001E-3</v>
      </c>
      <c r="CS38">
        <v>7.9212E-4</v>
      </c>
      <c r="CT38">
        <v>1.7505E-2</v>
      </c>
      <c r="CU38">
        <v>1.2287000000000001E-3</v>
      </c>
      <c r="CV38">
        <v>8.6368E-3</v>
      </c>
      <c r="CW38">
        <v>5.9760999999999998E-3</v>
      </c>
      <c r="CX38">
        <v>0</v>
      </c>
      <c r="CY38">
        <v>-9.1439999999999994E-3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8.6790000000000006E-2</v>
      </c>
      <c r="DF38">
        <v>0</v>
      </c>
      <c r="DG38">
        <v>2.5114000000000001E-2</v>
      </c>
      <c r="DH38">
        <v>2.3932999999999999E-2</v>
      </c>
      <c r="DI38">
        <v>0</v>
      </c>
      <c r="DJ38">
        <v>7.5656999999999999E-3</v>
      </c>
      <c r="DK38">
        <v>0</v>
      </c>
      <c r="DL38">
        <v>3.3730000000000003E-2</v>
      </c>
      <c r="DM38">
        <v>0</v>
      </c>
      <c r="DN38">
        <v>-2.3424E-2</v>
      </c>
      <c r="DO38">
        <v>-2.6182000000000002E-3</v>
      </c>
      <c r="DP38">
        <v>1.7264999999999999E-2</v>
      </c>
      <c r="DQ38">
        <v>3.1418000000000001E-2</v>
      </c>
      <c r="DR38">
        <v>0</v>
      </c>
      <c r="DS38">
        <v>2.7997999999999999E-2</v>
      </c>
      <c r="DT38">
        <v>-4.0658999999999999E-3</v>
      </c>
      <c r="DV38">
        <v>9.8165000000000006E-3</v>
      </c>
      <c r="DW38">
        <v>0</v>
      </c>
      <c r="DX38">
        <v>0</v>
      </c>
      <c r="DY38">
        <v>0</v>
      </c>
      <c r="DZ38">
        <v>0</v>
      </c>
      <c r="EA38">
        <v>-1.5566E-2</v>
      </c>
      <c r="EB38">
        <v>0</v>
      </c>
      <c r="EC38">
        <v>6.7419000000000003E-3</v>
      </c>
      <c r="ED38">
        <v>1.4897000000000001E-2</v>
      </c>
      <c r="EE38">
        <v>-1.1327E-2</v>
      </c>
      <c r="EF38">
        <v>9.9372000000000002E-3</v>
      </c>
      <c r="EG38">
        <v>0</v>
      </c>
      <c r="EH38">
        <v>1.7521999999999999E-2</v>
      </c>
      <c r="EI38">
        <v>2.9364999999999999E-2</v>
      </c>
      <c r="EJ38">
        <v>-7.2886000000000001E-3</v>
      </c>
      <c r="EK38">
        <v>1.0926999999999999E-2</v>
      </c>
      <c r="EL38">
        <v>3.7073000000000002E-2</v>
      </c>
      <c r="EM38">
        <v>3.1085999999999999E-2</v>
      </c>
      <c r="EN38">
        <v>1.3559E-2</v>
      </c>
      <c r="EO38">
        <v>1.2860999999999999E-2</v>
      </c>
      <c r="EP38">
        <v>1.4423999999999999E-2</v>
      </c>
      <c r="EQ38">
        <v>1.3687E-2</v>
      </c>
      <c r="ER38">
        <v>1.3491E-2</v>
      </c>
      <c r="ES38">
        <v>4.1262E-2</v>
      </c>
      <c r="ET38">
        <v>4.0628999999999998E-2</v>
      </c>
      <c r="EU38">
        <v>2.2575000000000001E-2</v>
      </c>
      <c r="EV38">
        <v>2.2554000000000001E-2</v>
      </c>
      <c r="EW38">
        <v>0</v>
      </c>
      <c r="EX38">
        <v>1.3096E-2</v>
      </c>
      <c r="EY38">
        <v>2.0271999999999998E-2</v>
      </c>
      <c r="EZ38">
        <v>1.5523E-2</v>
      </c>
      <c r="FA38">
        <v>-4.9069000000000001E-4</v>
      </c>
      <c r="FB38">
        <v>1.3369000000000001E-2</v>
      </c>
      <c r="FC38">
        <v>2.068E-2</v>
      </c>
      <c r="FD38">
        <v>0</v>
      </c>
      <c r="FE38">
        <v>1.2711E-2</v>
      </c>
      <c r="FF38">
        <v>2.0133999999999999E-2</v>
      </c>
      <c r="FG38">
        <v>2.0612999999999999E-2</v>
      </c>
      <c r="FH38">
        <v>-5.4520000000000002E-4</v>
      </c>
      <c r="FI38">
        <v>1.2224E-3</v>
      </c>
      <c r="FJ38">
        <v>-1.8461000000000002E-2</v>
      </c>
      <c r="FK38">
        <v>-6.6625E-3</v>
      </c>
      <c r="FL38">
        <v>-1.0092E-2</v>
      </c>
      <c r="FM38">
        <v>2.2758E-2</v>
      </c>
      <c r="FN38">
        <v>2.6797000000000001E-3</v>
      </c>
      <c r="FO38">
        <v>2.6216E-2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2.6719E-2</v>
      </c>
      <c r="FV38">
        <v>2.7119000000000001E-2</v>
      </c>
      <c r="FW38">
        <v>1.6714E-2</v>
      </c>
      <c r="FX38">
        <v>1.6930000000000001E-2</v>
      </c>
      <c r="FY38">
        <v>1.6400999999999999E-2</v>
      </c>
      <c r="FZ38">
        <v>4.777E-3</v>
      </c>
      <c r="GA38">
        <v>7.8297000000000002E-3</v>
      </c>
      <c r="GB38">
        <v>4.4121999999999998E-3</v>
      </c>
      <c r="GC38">
        <v>2.7732E-2</v>
      </c>
      <c r="GD38">
        <v>0</v>
      </c>
      <c r="GE38">
        <v>1.0834999999999999E-2</v>
      </c>
      <c r="GF38">
        <v>1.8762999999999998E-2</v>
      </c>
      <c r="GG38">
        <v>-2.8990000000000001E-3</v>
      </c>
      <c r="GH38">
        <v>-1.3559E-2</v>
      </c>
      <c r="GI38">
        <v>1.9778999999999999E-3</v>
      </c>
      <c r="GJ38">
        <v>0</v>
      </c>
      <c r="GK38">
        <v>3.1015000000000001E-2</v>
      </c>
      <c r="GL38">
        <v>8.1568999999999999E-3</v>
      </c>
      <c r="GM38">
        <v>1.1329000000000001E-2</v>
      </c>
      <c r="GN38">
        <v>1.3507E-2</v>
      </c>
      <c r="GO38">
        <v>5.3070000000000001E-3</v>
      </c>
      <c r="GP38">
        <v>5.7140000000000003E-3</v>
      </c>
    </row>
    <row r="39" spans="2:198" x14ac:dyDescent="0.25">
      <c r="B39" s="120">
        <v>42124</v>
      </c>
      <c r="C39">
        <v>-3.0528E-3</v>
      </c>
      <c r="D39">
        <v>-3.4256999999999998E-3</v>
      </c>
      <c r="E39">
        <v>-5.4292999999999998E-3</v>
      </c>
      <c r="F39">
        <v>-2.0982000000000002E-3</v>
      </c>
      <c r="G39">
        <v>-7.4584E-4</v>
      </c>
      <c r="H39">
        <v>-2.1136000000000002E-3</v>
      </c>
      <c r="I39">
        <v>-1.3618999999999999E-2</v>
      </c>
      <c r="J39">
        <v>1.0534E-2</v>
      </c>
      <c r="K39">
        <v>-8.2080999999999994E-3</v>
      </c>
      <c r="L39">
        <v>2.1783E-2</v>
      </c>
      <c r="M39">
        <v>-8.6518999999999995E-4</v>
      </c>
      <c r="N39">
        <v>-4.2296E-4</v>
      </c>
      <c r="O39">
        <v>-5.1294000000000001E-3</v>
      </c>
      <c r="P39">
        <v>-3.1033000000000002E-2</v>
      </c>
      <c r="Q39">
        <v>3.5772999999999999E-2</v>
      </c>
      <c r="R39">
        <v>-1.9369999999999998E-2</v>
      </c>
      <c r="S39">
        <v>-1.1768000000000001E-2</v>
      </c>
      <c r="T39">
        <v>1.3249E-2</v>
      </c>
      <c r="U39">
        <v>-3.3587000000000001E-3</v>
      </c>
      <c r="V39">
        <v>1.9249E-3</v>
      </c>
      <c r="W39">
        <v>7.5794E-3</v>
      </c>
      <c r="X39">
        <v>-6.3121999999999996E-3</v>
      </c>
      <c r="Y39">
        <v>4.9785999999999997E-3</v>
      </c>
      <c r="Z39">
        <v>3.2772000000000003E-2</v>
      </c>
      <c r="AA39">
        <v>-3.0385E-3</v>
      </c>
      <c r="AB39">
        <v>-1.9323E-2</v>
      </c>
      <c r="AC39">
        <v>-2.5208000000000001E-2</v>
      </c>
      <c r="AD39">
        <v>1.8284E-3</v>
      </c>
      <c r="AE39">
        <v>-3.3489000000000001E-3</v>
      </c>
      <c r="AF39">
        <v>-1.6688999999999999E-2</v>
      </c>
      <c r="AG39">
        <v>-5.0640999999999999E-2</v>
      </c>
      <c r="AH39">
        <v>-9.3884999999999993E-3</v>
      </c>
      <c r="AJ39">
        <v>-6.0112999999999998E-3</v>
      </c>
      <c r="AK39">
        <v>-2.2878999999999998E-3</v>
      </c>
      <c r="AL39">
        <v>-3.5938999999999999E-2</v>
      </c>
      <c r="AM39">
        <v>1.6249E-2</v>
      </c>
      <c r="AN39">
        <v>-3.3647999999999997E-2</v>
      </c>
      <c r="AO39">
        <v>1.9569E-2</v>
      </c>
      <c r="AP39">
        <v>-2.5375000000000002E-2</v>
      </c>
      <c r="AQ39">
        <v>4.7419999999999997E-3</v>
      </c>
      <c r="AR39">
        <v>-3.0634000000000002E-2</v>
      </c>
      <c r="AS39">
        <v>1.0291E-2</v>
      </c>
      <c r="AT39">
        <v>-5.3458999999999998E-3</v>
      </c>
      <c r="AU39">
        <v>-2.545E-2</v>
      </c>
      <c r="AV39">
        <v>-3.0653E-2</v>
      </c>
      <c r="AW39">
        <v>-1.3854999999999999E-2</v>
      </c>
      <c r="AX39">
        <v>-4.8106000000000003E-2</v>
      </c>
      <c r="AY39">
        <v>-8.8301999999999999E-4</v>
      </c>
      <c r="AZ39">
        <v>-9.2628999999999993E-3</v>
      </c>
      <c r="BA39">
        <v>3.5542E-3</v>
      </c>
      <c r="BB39">
        <v>-2.0462000000000001E-2</v>
      </c>
      <c r="BC39">
        <v>0</v>
      </c>
      <c r="BD39">
        <v>1.9109000000000001E-3</v>
      </c>
      <c r="BE39">
        <v>-3.0953999999999999E-3</v>
      </c>
      <c r="BF39">
        <v>-5.2052000000000001E-2</v>
      </c>
      <c r="BG39">
        <v>1.5228999999999999E-2</v>
      </c>
      <c r="BH39">
        <v>-4.4783999999999997E-2</v>
      </c>
      <c r="BI39">
        <v>6.5721E-3</v>
      </c>
      <c r="BJ39">
        <v>-7.4782E-3</v>
      </c>
      <c r="BK39">
        <v>1.2846E-2</v>
      </c>
      <c r="BL39">
        <v>1.1655E-2</v>
      </c>
      <c r="BM39">
        <v>-1.1395000000000001E-2</v>
      </c>
      <c r="BN39">
        <v>1.4154999999999999E-2</v>
      </c>
      <c r="BO39">
        <v>9.7961999999999997E-3</v>
      </c>
      <c r="BP39">
        <v>5.8063000000000003E-3</v>
      </c>
      <c r="BQ39">
        <v>7.0905999999999999E-3</v>
      </c>
      <c r="BR39">
        <v>-4.0781000000000003E-3</v>
      </c>
      <c r="BS39">
        <v>-2.2423999999999999E-2</v>
      </c>
      <c r="BT39">
        <v>2.5377E-2</v>
      </c>
      <c r="BU39">
        <v>2.5750999999999999E-3</v>
      </c>
      <c r="BV39">
        <v>0</v>
      </c>
      <c r="BW39">
        <v>5.0415E-3</v>
      </c>
      <c r="BX39">
        <v>-1.1604E-2</v>
      </c>
      <c r="BY39">
        <v>0</v>
      </c>
      <c r="BZ39">
        <v>-9.2301999999999992E-3</v>
      </c>
      <c r="CA39">
        <v>-5.4223E-2</v>
      </c>
      <c r="CB39">
        <v>0</v>
      </c>
      <c r="CC39">
        <v>1.2295E-2</v>
      </c>
      <c r="CD39">
        <v>-9.7836999999999993E-3</v>
      </c>
      <c r="CE39">
        <v>8.8830000000000003E-3</v>
      </c>
      <c r="CF39" s="106">
        <v>1.0282000000000001E-5</v>
      </c>
      <c r="CG39">
        <v>0</v>
      </c>
      <c r="CH39">
        <v>-1.3788999999999999E-2</v>
      </c>
      <c r="CI39">
        <v>0</v>
      </c>
      <c r="CJ39">
        <v>-4.4520999999999998E-2</v>
      </c>
      <c r="CK39">
        <v>-1.6601000000000001E-2</v>
      </c>
      <c r="CL39">
        <v>6.4274000000000004E-4</v>
      </c>
      <c r="CM39">
        <v>1.1148999999999999E-2</v>
      </c>
      <c r="CN39">
        <v>-7.1101999999999997E-3</v>
      </c>
      <c r="CO39">
        <v>-3.4181000000000003E-2</v>
      </c>
      <c r="CP39">
        <v>0</v>
      </c>
      <c r="CQ39">
        <v>0</v>
      </c>
      <c r="CR39">
        <v>-8.7892999999999999E-3</v>
      </c>
      <c r="CS39">
        <v>-1.2232E-2</v>
      </c>
      <c r="CT39">
        <v>-3.1140000000000001E-2</v>
      </c>
      <c r="CU39">
        <v>-1.2213E-2</v>
      </c>
      <c r="CV39">
        <v>-2.7466999999999998E-2</v>
      </c>
      <c r="CW39">
        <v>-4.6106000000000001E-2</v>
      </c>
      <c r="CX39">
        <v>0</v>
      </c>
      <c r="CY39">
        <v>1.6900999999999999E-2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-4.8808999999999998E-2</v>
      </c>
      <c r="DF39">
        <v>0</v>
      </c>
      <c r="DG39">
        <v>3.2175000000000002E-2</v>
      </c>
      <c r="DH39">
        <v>-1.4015E-2</v>
      </c>
      <c r="DI39">
        <v>0</v>
      </c>
      <c r="DJ39">
        <v>1.934E-2</v>
      </c>
      <c r="DK39">
        <v>0</v>
      </c>
      <c r="DL39">
        <v>6.4096999999999999E-3</v>
      </c>
      <c r="DM39">
        <v>0</v>
      </c>
      <c r="DN39">
        <v>-1.6896999999999999E-2</v>
      </c>
      <c r="DO39">
        <v>-8.2289000000000008E-3</v>
      </c>
      <c r="DP39">
        <v>1.7423999999999999E-2</v>
      </c>
      <c r="DQ39">
        <v>2.8271999999999999E-2</v>
      </c>
      <c r="DR39">
        <v>0</v>
      </c>
      <c r="DS39">
        <v>-2.6262000000000001E-2</v>
      </c>
      <c r="DT39">
        <v>4.2058E-3</v>
      </c>
      <c r="DV39">
        <v>6.4825999999999998E-3</v>
      </c>
      <c r="DW39">
        <v>0</v>
      </c>
      <c r="DX39">
        <v>0</v>
      </c>
      <c r="DY39">
        <v>0</v>
      </c>
      <c r="DZ39">
        <v>0</v>
      </c>
      <c r="EA39">
        <v>1.5672999999999999E-2</v>
      </c>
      <c r="EB39">
        <v>0</v>
      </c>
      <c r="EC39">
        <v>8.0634999999999995E-3</v>
      </c>
      <c r="ED39">
        <v>1.5129E-2</v>
      </c>
      <c r="EE39">
        <v>-2.0708000000000001E-2</v>
      </c>
      <c r="EF39">
        <v>1.0839E-2</v>
      </c>
      <c r="EG39">
        <v>0</v>
      </c>
      <c r="EH39">
        <v>4.0035000000000001E-3</v>
      </c>
      <c r="EI39">
        <v>8.3438000000000002E-3</v>
      </c>
      <c r="EJ39">
        <v>3.9103999999999996E-3</v>
      </c>
      <c r="EK39">
        <v>-5.0331999999999998E-3</v>
      </c>
      <c r="EL39">
        <v>-9.9843000000000002E-4</v>
      </c>
      <c r="EM39">
        <v>9.5441999999999992E-3</v>
      </c>
      <c r="EN39">
        <v>-1.1219E-2</v>
      </c>
      <c r="EO39">
        <v>-1.1358E-2</v>
      </c>
      <c r="EP39">
        <v>-1.1094E-2</v>
      </c>
      <c r="EQ39">
        <v>-1.1358E-2</v>
      </c>
      <c r="ER39">
        <v>-1.0544E-2</v>
      </c>
      <c r="ES39">
        <v>-1.6091000000000001E-2</v>
      </c>
      <c r="ET39">
        <v>-1.6161999999999999E-2</v>
      </c>
      <c r="EU39">
        <v>1.0652E-2</v>
      </c>
      <c r="EV39">
        <v>1.0704999999999999E-2</v>
      </c>
      <c r="EW39">
        <v>0</v>
      </c>
      <c r="EX39">
        <v>3.3536999999999998E-4</v>
      </c>
      <c r="EY39" s="106">
        <v>1.0574E-4</v>
      </c>
      <c r="EZ39">
        <v>-2.6745000000000001E-2</v>
      </c>
      <c r="FA39">
        <v>-3.4597999999999999E-3</v>
      </c>
      <c r="FB39">
        <v>-2.7774E-2</v>
      </c>
      <c r="FC39">
        <v>-3.8029E-2</v>
      </c>
      <c r="FD39">
        <v>0</v>
      </c>
      <c r="FE39">
        <v>-2.8426E-2</v>
      </c>
      <c r="FF39">
        <v>-3.8683000000000002E-2</v>
      </c>
      <c r="FG39">
        <v>-3.8022E-2</v>
      </c>
      <c r="FH39">
        <v>9.4231000000000002E-3</v>
      </c>
      <c r="FI39">
        <v>-1.2189999999999999E-2</v>
      </c>
      <c r="FJ39">
        <v>3.356E-2</v>
      </c>
      <c r="FK39">
        <v>-3.6304000000000002E-4</v>
      </c>
      <c r="FL39">
        <v>1.2451000000000001E-3</v>
      </c>
      <c r="FM39">
        <v>3.4784999999999998E-3</v>
      </c>
      <c r="FN39">
        <v>2.2282999999999999E-3</v>
      </c>
      <c r="FO39">
        <v>-2.3224000000000002E-2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9.4672000000000003E-3</v>
      </c>
      <c r="FV39">
        <v>9.5925999999999997E-3</v>
      </c>
      <c r="FW39">
        <v>1.1781E-2</v>
      </c>
      <c r="FX39">
        <v>1.1932999999999999E-2</v>
      </c>
      <c r="FY39">
        <v>1.1310000000000001E-2</v>
      </c>
      <c r="FZ39">
        <v>1.1509E-2</v>
      </c>
      <c r="GA39">
        <v>1.6034E-2</v>
      </c>
      <c r="GB39">
        <v>1.2381E-2</v>
      </c>
      <c r="GC39">
        <v>-8.8979000000000003E-3</v>
      </c>
      <c r="GD39">
        <v>0</v>
      </c>
      <c r="GE39">
        <v>3.0241000000000001E-2</v>
      </c>
      <c r="GF39">
        <v>7.4846000000000001E-3</v>
      </c>
      <c r="GG39">
        <v>-5.1342999999999996E-3</v>
      </c>
      <c r="GH39">
        <v>-1.7864000000000001E-2</v>
      </c>
      <c r="GI39">
        <v>-7.8665000000000002E-3</v>
      </c>
      <c r="GJ39">
        <v>0</v>
      </c>
      <c r="GK39">
        <v>7.1659000000000002E-3</v>
      </c>
      <c r="GL39">
        <v>-2.7759E-3</v>
      </c>
      <c r="GM39">
        <v>7.1917999999999999E-3</v>
      </c>
      <c r="GN39">
        <v>-3.8809000000000001E-3</v>
      </c>
      <c r="GO39">
        <v>-2.2277999999999999E-2</v>
      </c>
      <c r="GP39">
        <v>-1.9057E-3</v>
      </c>
    </row>
    <row r="40" spans="2:198" x14ac:dyDescent="0.25">
      <c r="B40" s="120">
        <v>42155</v>
      </c>
      <c r="C40">
        <v>5.5706000000000002E-3</v>
      </c>
      <c r="D40">
        <v>5.5370999999999997E-3</v>
      </c>
      <c r="E40">
        <v>5.5009000000000004E-3</v>
      </c>
      <c r="F40">
        <v>-2.542E-3</v>
      </c>
      <c r="G40">
        <v>1.3110999999999999E-2</v>
      </c>
      <c r="H40">
        <v>5.3541999999999999E-4</v>
      </c>
      <c r="I40">
        <v>1.392E-2</v>
      </c>
      <c r="J40">
        <v>-1.4104E-2</v>
      </c>
      <c r="K40">
        <v>-1.0163999999999999E-2</v>
      </c>
      <c r="L40">
        <v>1.7054E-2</v>
      </c>
      <c r="M40">
        <v>2.7831000000000002E-2</v>
      </c>
      <c r="N40">
        <v>-7.1335000000000001E-3</v>
      </c>
      <c r="O40">
        <v>1.2803999999999999E-3</v>
      </c>
      <c r="P40">
        <v>-2.8784000000000001E-2</v>
      </c>
      <c r="Q40">
        <v>-2.7626E-3</v>
      </c>
      <c r="R40">
        <v>2.6180999999999999E-2</v>
      </c>
      <c r="S40">
        <v>3.5810000000000002E-2</v>
      </c>
      <c r="T40">
        <v>-6.1719000000000001E-3</v>
      </c>
      <c r="U40">
        <v>1.7006E-3</v>
      </c>
      <c r="V40">
        <v>2.6882E-2</v>
      </c>
      <c r="W40">
        <v>2.6995000000000002E-2</v>
      </c>
      <c r="X40">
        <v>-1.9574000000000002E-3</v>
      </c>
      <c r="Y40">
        <v>-5.1672999999999997E-3</v>
      </c>
      <c r="Z40">
        <v>1.4707E-2</v>
      </c>
      <c r="AA40">
        <v>-3.2020999999999998E-3</v>
      </c>
      <c r="AB40">
        <v>-1.8356999999999998E-2</v>
      </c>
      <c r="AC40">
        <v>-1.2142E-2</v>
      </c>
      <c r="AD40">
        <v>9.8002000000000002E-3</v>
      </c>
      <c r="AE40">
        <v>3.8827E-2</v>
      </c>
      <c r="AF40" s="106">
        <v>-6.1078E-5</v>
      </c>
      <c r="AG40">
        <v>3.1145000000000001E-3</v>
      </c>
      <c r="AH40">
        <v>1.5141E-2</v>
      </c>
      <c r="AJ40">
        <v>2.6700000000000002E-2</v>
      </c>
      <c r="AK40">
        <v>1.6344999999999998E-2</v>
      </c>
      <c r="AL40">
        <v>6.7289000000000002E-2</v>
      </c>
      <c r="AM40">
        <v>1.0895999999999999E-2</v>
      </c>
      <c r="AN40">
        <v>-4.8354000000000001E-3</v>
      </c>
      <c r="AO40">
        <v>1.4149999999999999E-2</v>
      </c>
      <c r="AP40">
        <v>1.1024000000000001E-2</v>
      </c>
      <c r="AQ40">
        <v>6.1549999999999999E-3</v>
      </c>
      <c r="AR40">
        <v>1.2851E-2</v>
      </c>
      <c r="AS40">
        <v>1.3471E-2</v>
      </c>
      <c r="AT40">
        <v>1.6091E-3</v>
      </c>
      <c r="AU40">
        <v>-2.4486E-3</v>
      </c>
      <c r="AV40">
        <v>5.2795000000000003E-3</v>
      </c>
      <c r="AW40">
        <v>1.2998E-3</v>
      </c>
      <c r="AX40">
        <v>-1.7926999999999998E-2</v>
      </c>
      <c r="AY40">
        <v>-4.7742000000000001E-3</v>
      </c>
      <c r="AZ40">
        <v>3.4172E-3</v>
      </c>
      <c r="BA40">
        <v>-2.877E-2</v>
      </c>
      <c r="BB40">
        <v>-8.4971000000000005E-3</v>
      </c>
      <c r="BC40">
        <v>0</v>
      </c>
      <c r="BD40">
        <v>-1.2678999999999999E-2</v>
      </c>
      <c r="BE40">
        <v>1.7321000000000001E-3</v>
      </c>
      <c r="BF40">
        <v>-1.9505999999999999E-2</v>
      </c>
      <c r="BG40">
        <v>4.0363999999999999E-3</v>
      </c>
      <c r="BH40">
        <v>-4.5919999999999997E-3</v>
      </c>
      <c r="BI40">
        <v>-2.0374999999999998E-3</v>
      </c>
      <c r="BJ40">
        <v>-1.0501999999999999E-2</v>
      </c>
      <c r="BK40">
        <v>7.6220999999999997E-3</v>
      </c>
      <c r="BL40">
        <v>-1.0637000000000001E-2</v>
      </c>
      <c r="BM40">
        <v>1.6952E-3</v>
      </c>
      <c r="BN40">
        <v>4.5767999999999998E-3</v>
      </c>
      <c r="BO40">
        <v>-1.9023000000000002E-2</v>
      </c>
      <c r="BP40">
        <v>-2.0146999999999999E-3</v>
      </c>
      <c r="BQ40">
        <v>-9.6553000000000003E-3</v>
      </c>
      <c r="BR40">
        <v>-3.6606999999999998E-3</v>
      </c>
      <c r="BS40">
        <v>-7.1088000000000002E-3</v>
      </c>
      <c r="BT40">
        <v>2.7507E-2</v>
      </c>
      <c r="BU40">
        <v>-2.8894E-2</v>
      </c>
      <c r="BV40">
        <v>0</v>
      </c>
      <c r="BW40">
        <v>-3.4119999999999998E-2</v>
      </c>
      <c r="BX40">
        <v>-3.1657999999999999E-2</v>
      </c>
      <c r="BY40">
        <v>0</v>
      </c>
      <c r="BZ40">
        <v>-2.9068000000000002E-3</v>
      </c>
      <c r="CA40">
        <v>-3.3762E-2</v>
      </c>
      <c r="CB40">
        <v>0</v>
      </c>
      <c r="CC40">
        <v>1.129E-2</v>
      </c>
      <c r="CD40">
        <v>-3.7290000000000001E-3</v>
      </c>
      <c r="CE40">
        <v>7.0834000000000001E-3</v>
      </c>
      <c r="CF40">
        <v>-7.0850000000000002E-3</v>
      </c>
      <c r="CG40">
        <v>0</v>
      </c>
      <c r="CH40">
        <v>-7.3945E-3</v>
      </c>
      <c r="CI40">
        <v>0</v>
      </c>
      <c r="CJ40">
        <v>-1.457E-2</v>
      </c>
      <c r="CK40">
        <v>-3.7724000000000001E-2</v>
      </c>
      <c r="CL40">
        <v>-2.6818000000000002E-2</v>
      </c>
      <c r="CM40">
        <v>3.5206000000000001E-2</v>
      </c>
      <c r="CN40">
        <v>-1.8373E-2</v>
      </c>
      <c r="CO40">
        <v>-2.1906999999999999E-2</v>
      </c>
      <c r="CP40">
        <v>0</v>
      </c>
      <c r="CQ40">
        <v>0</v>
      </c>
      <c r="CR40">
        <v>-1.8443000000000001E-2</v>
      </c>
      <c r="CS40">
        <v>2.5674999999999999E-3</v>
      </c>
      <c r="CT40">
        <v>2.7594999999999998E-3</v>
      </c>
      <c r="CU40">
        <v>-9.5999999999999992E-3</v>
      </c>
      <c r="CV40">
        <v>-4.2405999999999998E-3</v>
      </c>
      <c r="CW40">
        <v>-1.4788000000000001E-2</v>
      </c>
      <c r="CX40">
        <v>0</v>
      </c>
      <c r="CY40">
        <v>-1.8211000000000001E-2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1.7368000000000001E-2</v>
      </c>
      <c r="DF40">
        <v>0</v>
      </c>
      <c r="DG40">
        <v>1.3188E-3</v>
      </c>
      <c r="DH40">
        <v>-4.1980999999999997E-2</v>
      </c>
      <c r="DI40">
        <v>0</v>
      </c>
      <c r="DJ40">
        <v>-1.2126E-2</v>
      </c>
      <c r="DK40">
        <v>0</v>
      </c>
      <c r="DL40">
        <v>-4.1854000000000002E-2</v>
      </c>
      <c r="DM40">
        <v>0</v>
      </c>
      <c r="DN40">
        <v>4.6143999999999998E-2</v>
      </c>
      <c r="DO40">
        <v>3.6448000000000001E-3</v>
      </c>
      <c r="DP40">
        <v>3.6227E-3</v>
      </c>
      <c r="DQ40">
        <v>-2.1270000000000001E-2</v>
      </c>
      <c r="DR40">
        <v>0</v>
      </c>
      <c r="DS40">
        <v>1.1050000000000001E-2</v>
      </c>
      <c r="DT40">
        <v>-4.3378000000000002E-3</v>
      </c>
      <c r="DV40">
        <v>2.4580999999999999E-2</v>
      </c>
      <c r="DW40">
        <v>0</v>
      </c>
      <c r="DX40">
        <v>0</v>
      </c>
      <c r="DY40">
        <v>0</v>
      </c>
      <c r="DZ40">
        <v>0</v>
      </c>
      <c r="EA40">
        <v>4.7534E-2</v>
      </c>
      <c r="EB40">
        <v>0</v>
      </c>
      <c r="EC40">
        <v>1.4048E-2</v>
      </c>
      <c r="ED40">
        <v>1.6993999999999999E-2</v>
      </c>
      <c r="EE40">
        <v>8.2004999999999995E-3</v>
      </c>
      <c r="EF40" s="106">
        <v>-7.6812999999999998E-5</v>
      </c>
      <c r="EG40">
        <v>0</v>
      </c>
      <c r="EH40">
        <v>2.7535E-2</v>
      </c>
      <c r="EI40">
        <v>2.9493999999999999E-2</v>
      </c>
      <c r="EJ40">
        <v>-4.2905E-3</v>
      </c>
      <c r="EK40">
        <v>5.3853E-3</v>
      </c>
      <c r="EL40">
        <v>1.0352E-2</v>
      </c>
      <c r="EM40">
        <v>-2.1758E-2</v>
      </c>
      <c r="EN40">
        <v>-1.9505000000000002E-2</v>
      </c>
      <c r="EO40">
        <v>-2.0111E-2</v>
      </c>
      <c r="EP40">
        <v>-1.9377999999999999E-2</v>
      </c>
      <c r="EQ40">
        <v>-1.9404000000000001E-2</v>
      </c>
      <c r="ER40">
        <v>-1.9148999999999999E-2</v>
      </c>
      <c r="ES40">
        <v>-1.2815999999999999E-2</v>
      </c>
      <c r="ET40">
        <v>-1.3831E-2</v>
      </c>
      <c r="EU40">
        <v>2.1978000000000001E-2</v>
      </c>
      <c r="EV40">
        <v>2.1869E-2</v>
      </c>
      <c r="EW40">
        <v>0</v>
      </c>
      <c r="EX40" s="106">
        <v>-5.3650999999999998E-5</v>
      </c>
      <c r="EY40">
        <v>2.0692E-4</v>
      </c>
      <c r="EZ40">
        <v>-3.0686000000000001E-2</v>
      </c>
      <c r="FA40">
        <v>1.7273E-3</v>
      </c>
      <c r="FB40">
        <v>-1.2626999999999999E-2</v>
      </c>
      <c r="FC40">
        <v>-7.3521999999999997E-3</v>
      </c>
      <c r="FD40">
        <v>0</v>
      </c>
      <c r="FE40">
        <v>-1.3299999999999999E-2</v>
      </c>
      <c r="FF40">
        <v>-7.9856000000000007E-3</v>
      </c>
      <c r="FG40">
        <v>-7.4574000000000003E-3</v>
      </c>
      <c r="FH40">
        <v>-4.0708999999999997E-3</v>
      </c>
      <c r="FI40">
        <v>-9.5975000000000001E-3</v>
      </c>
      <c r="FJ40">
        <v>-9.3770999999999993E-3</v>
      </c>
      <c r="FK40">
        <v>-1.5990000000000001E-2</v>
      </c>
      <c r="FL40">
        <v>-2.3262000000000001E-2</v>
      </c>
      <c r="FM40">
        <v>4.4749000000000004E-3</v>
      </c>
      <c r="FN40">
        <v>-6.7311000000000003E-3</v>
      </c>
      <c r="FO40">
        <v>-5.1684000000000001E-3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1.8568999999999999E-2</v>
      </c>
      <c r="FV40">
        <v>1.8457000000000001E-2</v>
      </c>
      <c r="FW40">
        <v>-4.4716999999999999E-4</v>
      </c>
      <c r="FX40">
        <v>-1.8349999999999999E-4</v>
      </c>
      <c r="FY40">
        <v>-8.4064999999999997E-4</v>
      </c>
      <c r="FZ40">
        <v>-3.1730999999999999E-3</v>
      </c>
      <c r="GA40">
        <v>-5.2459999999999996E-4</v>
      </c>
      <c r="GB40">
        <v>1.0399E-2</v>
      </c>
      <c r="GC40">
        <v>-3.3401E-2</v>
      </c>
      <c r="GD40">
        <v>0</v>
      </c>
      <c r="GE40">
        <v>2.4119000000000002E-2</v>
      </c>
      <c r="GF40">
        <v>4.1130000000000003E-3</v>
      </c>
      <c r="GG40">
        <v>-5.4390999999999997E-3</v>
      </c>
      <c r="GH40">
        <v>-2.5055999999999998E-2</v>
      </c>
      <c r="GI40">
        <v>-8.1658000000000008E-3</v>
      </c>
      <c r="GJ40">
        <v>0</v>
      </c>
      <c r="GK40">
        <v>1.8466E-2</v>
      </c>
      <c r="GL40">
        <v>-1.5815E-3</v>
      </c>
      <c r="GM40">
        <v>-8.6087000000000004E-3</v>
      </c>
      <c r="GN40">
        <v>3.0006E-3</v>
      </c>
      <c r="GO40">
        <v>-1.4595000000000001E-3</v>
      </c>
      <c r="GP40">
        <v>-1.2182E-2</v>
      </c>
    </row>
    <row r="41" spans="2:198" x14ac:dyDescent="0.25">
      <c r="B41" s="120">
        <v>42185</v>
      </c>
      <c r="C41">
        <v>-2.2293999999999999E-3</v>
      </c>
      <c r="D41">
        <v>-2.1045999999999999E-3</v>
      </c>
      <c r="E41">
        <v>6.0590000000000001E-3</v>
      </c>
      <c r="F41">
        <v>-1.2807000000000001E-3</v>
      </c>
      <c r="G41">
        <v>-7.4171000000000003E-3</v>
      </c>
      <c r="H41">
        <v>6.3588999999999998E-3</v>
      </c>
      <c r="I41">
        <v>4.9271999999999996E-3</v>
      </c>
      <c r="J41">
        <v>1.9168000000000001E-2</v>
      </c>
      <c r="K41">
        <v>-3.9281000000000003E-2</v>
      </c>
      <c r="L41">
        <v>3.4337999999999999E-3</v>
      </c>
      <c r="M41">
        <v>1.6206000000000002E-2</v>
      </c>
      <c r="N41">
        <v>5.2608000000000004E-3</v>
      </c>
      <c r="O41">
        <v>1.1981E-2</v>
      </c>
      <c r="P41">
        <v>2.7167E-2</v>
      </c>
      <c r="Q41">
        <v>1.1584000000000001E-2</v>
      </c>
      <c r="R41">
        <v>1.5065E-2</v>
      </c>
      <c r="S41">
        <v>1.7727999999999999E-3</v>
      </c>
      <c r="T41">
        <v>-7.6717E-3</v>
      </c>
      <c r="U41">
        <v>1.2297000000000001E-2</v>
      </c>
      <c r="V41">
        <v>-1.5435E-3</v>
      </c>
      <c r="W41">
        <v>-5.9160999999999998E-2</v>
      </c>
      <c r="X41">
        <v>-8.0348999999999993E-3</v>
      </c>
      <c r="Y41">
        <v>3.46E-3</v>
      </c>
      <c r="Z41">
        <v>-2.3621E-2</v>
      </c>
      <c r="AA41">
        <v>6.9768E-3</v>
      </c>
      <c r="AB41">
        <v>-4.0597000000000001E-2</v>
      </c>
      <c r="AC41">
        <v>-1.3886000000000001E-2</v>
      </c>
      <c r="AD41">
        <v>1.4480000000000001E-3</v>
      </c>
      <c r="AE41">
        <v>-2.3928000000000001E-2</v>
      </c>
      <c r="AF41">
        <v>1.0612999999999999E-2</v>
      </c>
      <c r="AG41">
        <v>2.5971999999999999E-2</v>
      </c>
      <c r="AH41" s="106">
        <v>1.2496E-4</v>
      </c>
      <c r="AJ41">
        <v>-2.6588000000000001E-2</v>
      </c>
      <c r="AK41">
        <v>1.1988E-4</v>
      </c>
      <c r="AL41">
        <v>2.5010999999999999E-2</v>
      </c>
      <c r="AM41">
        <v>1.4886E-2</v>
      </c>
      <c r="AN41">
        <v>-5.2026000000000004E-4</v>
      </c>
      <c r="AO41">
        <v>-6.3556999999999997E-3</v>
      </c>
      <c r="AP41">
        <v>-6.8294999999999995E-2</v>
      </c>
      <c r="AQ41">
        <v>1.3991E-2</v>
      </c>
      <c r="AR41">
        <v>-9.6588999999999998E-3</v>
      </c>
      <c r="AS41">
        <v>-5.9043000000000003E-3</v>
      </c>
      <c r="AT41">
        <v>3.4465000000000003E-2</v>
      </c>
      <c r="AU41">
        <v>4.0413999999999999E-4</v>
      </c>
      <c r="AV41">
        <v>-3.0716E-2</v>
      </c>
      <c r="AW41">
        <v>-1.4947999999999999E-2</v>
      </c>
      <c r="AX41">
        <v>4.7481000000000002E-2</v>
      </c>
      <c r="AY41">
        <v>-2.6731999999999999E-2</v>
      </c>
      <c r="AZ41">
        <v>1.3076000000000001E-2</v>
      </c>
      <c r="BA41">
        <v>8.2976000000000005E-3</v>
      </c>
      <c r="BB41">
        <v>3.8346999999999999E-2</v>
      </c>
      <c r="BC41">
        <v>0</v>
      </c>
      <c r="BD41">
        <v>-1.7239000000000001E-2</v>
      </c>
      <c r="BE41">
        <v>4.3690999999999999E-3</v>
      </c>
      <c r="BF41">
        <v>-2.4313000000000001E-2</v>
      </c>
      <c r="BG41">
        <v>4.5218000000000003E-3</v>
      </c>
      <c r="BH41">
        <v>1.7986E-3</v>
      </c>
      <c r="BI41">
        <v>-2.9992E-3</v>
      </c>
      <c r="BJ41">
        <v>3.6420000000000002E-4</v>
      </c>
      <c r="BK41">
        <v>-1.8138999999999999E-2</v>
      </c>
      <c r="BL41">
        <v>-7.4260000000000007E-2</v>
      </c>
      <c r="BM41">
        <v>-1.7298000000000001E-3</v>
      </c>
      <c r="BN41">
        <v>-1.5277000000000001E-3</v>
      </c>
      <c r="BO41">
        <v>4.5371000000000002E-2</v>
      </c>
      <c r="BP41">
        <v>-1.0836E-2</v>
      </c>
      <c r="BQ41">
        <v>-1.8881999999999999E-2</v>
      </c>
      <c r="BR41">
        <v>-1.7139000000000001E-2</v>
      </c>
      <c r="BS41">
        <v>-1.9724999999999999E-2</v>
      </c>
      <c r="BT41">
        <v>-2.5779E-2</v>
      </c>
      <c r="BU41">
        <v>5.8757999999999996E-3</v>
      </c>
      <c r="BV41">
        <v>0</v>
      </c>
      <c r="BW41">
        <v>-1.1509E-2</v>
      </c>
      <c r="BX41">
        <v>-5.1989999999999996E-3</v>
      </c>
      <c r="BY41">
        <v>0</v>
      </c>
      <c r="BZ41">
        <v>-1.1821E-2</v>
      </c>
      <c r="CA41">
        <v>1.8468999999999999E-2</v>
      </c>
      <c r="CB41">
        <v>0</v>
      </c>
      <c r="CC41">
        <v>-9.9742000000000008E-3</v>
      </c>
      <c r="CD41">
        <v>-9.7891999999999996E-3</v>
      </c>
      <c r="CE41">
        <v>-4.3643000000000002E-4</v>
      </c>
      <c r="CF41">
        <v>-1.0104E-2</v>
      </c>
      <c r="CG41">
        <v>0</v>
      </c>
      <c r="CH41">
        <v>2.0889000000000001E-2</v>
      </c>
      <c r="CI41">
        <v>0</v>
      </c>
      <c r="CJ41">
        <v>-3.8609999999999998E-2</v>
      </c>
      <c r="CK41">
        <v>-5.3012999999999998E-2</v>
      </c>
      <c r="CL41">
        <v>-2.7533999999999999E-2</v>
      </c>
      <c r="CM41">
        <v>2.8773E-2</v>
      </c>
      <c r="CN41">
        <v>1.2951E-3</v>
      </c>
      <c r="CO41">
        <v>-2.1822000000000001E-2</v>
      </c>
      <c r="CP41">
        <v>0</v>
      </c>
      <c r="CQ41">
        <v>0</v>
      </c>
      <c r="CR41">
        <v>-6.6928999999999999E-3</v>
      </c>
      <c r="CS41">
        <v>-2.1302999999999999E-3</v>
      </c>
      <c r="CT41">
        <v>-1.3604E-2</v>
      </c>
      <c r="CU41">
        <v>-9.4316999999999995E-3</v>
      </c>
      <c r="CV41">
        <v>-1.0862999999999999E-2</v>
      </c>
      <c r="CW41">
        <v>-3.8550000000000001E-2</v>
      </c>
      <c r="CX41">
        <v>0</v>
      </c>
      <c r="CY41">
        <v>1.2153000000000001E-2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-1.7297E-2</v>
      </c>
      <c r="DF41">
        <v>0</v>
      </c>
      <c r="DG41">
        <v>7.2116000000000003E-3</v>
      </c>
      <c r="DH41">
        <v>-2.0314E-3</v>
      </c>
      <c r="DI41">
        <v>0</v>
      </c>
      <c r="DJ41">
        <v>1.4357E-2</v>
      </c>
      <c r="DK41">
        <v>0</v>
      </c>
      <c r="DL41">
        <v>9.2087000000000002E-2</v>
      </c>
      <c r="DM41">
        <v>0</v>
      </c>
      <c r="DN41">
        <v>1.5810999999999999E-2</v>
      </c>
      <c r="DO41">
        <v>-1.2011000000000001E-3</v>
      </c>
      <c r="DP41">
        <v>1.6012999999999999E-2</v>
      </c>
      <c r="DQ41">
        <v>-4.879E-2</v>
      </c>
      <c r="DR41">
        <v>0</v>
      </c>
      <c r="DS41">
        <v>-3.5699999999999998E-3</v>
      </c>
      <c r="DT41">
        <v>2.3111999999999998E-3</v>
      </c>
      <c r="DV41">
        <v>-5.3376E-2</v>
      </c>
      <c r="DW41">
        <v>0</v>
      </c>
      <c r="DX41">
        <v>0</v>
      </c>
      <c r="DY41">
        <v>0</v>
      </c>
      <c r="DZ41">
        <v>0</v>
      </c>
      <c r="EA41">
        <v>-1.5561999999999999E-2</v>
      </c>
      <c r="EB41">
        <v>0</v>
      </c>
      <c r="EC41">
        <v>-1.3724999999999999E-2</v>
      </c>
      <c r="ED41">
        <v>-3.9191E-3</v>
      </c>
      <c r="EE41">
        <v>1.1590000000000001E-3</v>
      </c>
      <c r="EF41">
        <v>3.3571999999999999E-3</v>
      </c>
      <c r="EG41">
        <v>0</v>
      </c>
      <c r="EH41">
        <v>-6.2386999999999998E-3</v>
      </c>
      <c r="EI41">
        <v>2.8805999999999998E-2</v>
      </c>
      <c r="EJ41">
        <v>-6.6933000000000001E-3</v>
      </c>
      <c r="EK41">
        <v>-6.2007E-2</v>
      </c>
      <c r="EL41">
        <v>-2.5409000000000001E-2</v>
      </c>
      <c r="EM41">
        <v>-9.4253000000000003E-2</v>
      </c>
      <c r="EN41">
        <v>-2.5502E-2</v>
      </c>
      <c r="EO41">
        <v>-2.5974000000000001E-2</v>
      </c>
      <c r="EP41">
        <v>-2.5144E-2</v>
      </c>
      <c r="EQ41">
        <v>-2.5354000000000002E-2</v>
      </c>
      <c r="ER41">
        <v>-2.6036E-2</v>
      </c>
      <c r="ES41">
        <v>-4.6386999999999998E-2</v>
      </c>
      <c r="ET41">
        <v>-4.5943999999999999E-2</v>
      </c>
      <c r="EU41">
        <v>-5.5576999999999996E-3</v>
      </c>
      <c r="EV41">
        <v>-6.5824999999999998E-3</v>
      </c>
      <c r="EW41">
        <v>0</v>
      </c>
      <c r="EX41">
        <v>-2.0456999999999999E-2</v>
      </c>
      <c r="EY41">
        <v>-3.1151999999999999E-2</v>
      </c>
      <c r="EZ41">
        <v>-7.1934999999999999E-2</v>
      </c>
      <c r="FA41">
        <v>-2.6083E-3</v>
      </c>
      <c r="FB41">
        <v>-1.8537000000000001E-2</v>
      </c>
      <c r="FC41">
        <v>-2.2218999999999999E-2</v>
      </c>
      <c r="FD41">
        <v>0</v>
      </c>
      <c r="FE41">
        <v>-1.9220000000000001E-2</v>
      </c>
      <c r="FF41">
        <v>-2.2577E-2</v>
      </c>
      <c r="FG41">
        <v>-2.2204000000000002E-2</v>
      </c>
      <c r="FH41">
        <v>-2.4584000000000002E-2</v>
      </c>
      <c r="FI41">
        <v>-9.4157000000000008E-3</v>
      </c>
      <c r="FJ41">
        <v>-7.5345000000000004E-3</v>
      </c>
      <c r="FK41">
        <v>-1.4475999999999999E-2</v>
      </c>
      <c r="FL41">
        <v>-1.5979E-2</v>
      </c>
      <c r="FM41">
        <v>-1.9331999999999998E-2</v>
      </c>
      <c r="FN41">
        <v>-2.1520999999999998E-2</v>
      </c>
      <c r="FO41">
        <v>-2.9853999999999999E-2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1.5698999999999999E-3</v>
      </c>
      <c r="FV41">
        <v>2.0398E-3</v>
      </c>
      <c r="FW41">
        <v>-1.456E-2</v>
      </c>
      <c r="FX41">
        <v>-1.3710999999999999E-2</v>
      </c>
      <c r="FY41">
        <v>-1.4367E-2</v>
      </c>
      <c r="FZ41">
        <v>5.3532999999999999E-4</v>
      </c>
      <c r="GA41">
        <v>-7.3214999999999999E-4</v>
      </c>
      <c r="GB41">
        <v>6.4054000000000003E-3</v>
      </c>
      <c r="GC41">
        <v>-1.6400999999999999E-2</v>
      </c>
      <c r="GD41">
        <v>0</v>
      </c>
      <c r="GE41">
        <v>-9.3203999999999995E-3</v>
      </c>
      <c r="GF41">
        <v>-3.3565999999999999E-2</v>
      </c>
      <c r="GG41">
        <v>-2.7813000000000001E-2</v>
      </c>
      <c r="GH41">
        <v>-7.0989999999999998E-2</v>
      </c>
      <c r="GI41">
        <v>-2.3349999999999999E-2</v>
      </c>
      <c r="GJ41">
        <v>0</v>
      </c>
      <c r="GK41">
        <v>2.6088E-2</v>
      </c>
      <c r="GL41">
        <v>-5.5046000000000001E-3</v>
      </c>
      <c r="GM41">
        <v>-5.0157999999999995E-4</v>
      </c>
      <c r="GN41">
        <v>-7.1179000000000001E-4</v>
      </c>
      <c r="GO41">
        <v>-1.9584000000000001E-2</v>
      </c>
      <c r="GP41">
        <v>1.0232E-2</v>
      </c>
    </row>
    <row r="42" spans="2:198" x14ac:dyDescent="0.25">
      <c r="B42" s="120">
        <v>42216</v>
      </c>
      <c r="C42">
        <v>-2.9914999999999998E-3</v>
      </c>
      <c r="D42">
        <v>2.1400999999999998E-3</v>
      </c>
      <c r="E42">
        <v>-9.3123000000000008E-3</v>
      </c>
      <c r="F42">
        <v>3.2737E-3</v>
      </c>
      <c r="G42">
        <v>7.3568000000000001E-3</v>
      </c>
      <c r="H42">
        <v>7.3074999999999998E-3</v>
      </c>
      <c r="I42">
        <v>-2.3449999999999999E-2</v>
      </c>
      <c r="J42">
        <v>1.8787000000000002E-2</v>
      </c>
      <c r="K42">
        <v>1.0795000000000001E-2</v>
      </c>
      <c r="L42">
        <v>-1.9739E-2</v>
      </c>
      <c r="M42">
        <v>-6.5243999999999996E-2</v>
      </c>
      <c r="N42">
        <v>-6.8129999999999996E-3</v>
      </c>
      <c r="O42">
        <v>-1.7030999999999999E-3</v>
      </c>
      <c r="P42">
        <v>-8.1805999999999997E-3</v>
      </c>
      <c r="Q42">
        <v>-1.2035000000000001E-2</v>
      </c>
      <c r="R42">
        <v>5.6138999999999998E-3</v>
      </c>
      <c r="S42">
        <v>2.3092999999999999E-2</v>
      </c>
      <c r="T42">
        <v>2.0385E-2</v>
      </c>
      <c r="U42">
        <v>1.2271000000000001E-2</v>
      </c>
      <c r="V42">
        <v>-9.8410000000000008E-3</v>
      </c>
      <c r="W42">
        <v>-1.243E-2</v>
      </c>
      <c r="X42">
        <v>3.3326000000000001E-2</v>
      </c>
      <c r="Y42">
        <v>1.83E-2</v>
      </c>
      <c r="Z42">
        <v>-2.4996000000000001E-2</v>
      </c>
      <c r="AA42">
        <v>2.6925999999999999E-2</v>
      </c>
      <c r="AB42">
        <v>5.0595000000000001E-2</v>
      </c>
      <c r="AC42">
        <v>-7.4399000000000002E-3</v>
      </c>
      <c r="AD42">
        <v>-1.5096E-2</v>
      </c>
      <c r="AE42">
        <v>2.2792999999999999E-4</v>
      </c>
      <c r="AF42">
        <v>3.1811000000000001E-3</v>
      </c>
      <c r="AG42">
        <v>9.6357000000000005E-3</v>
      </c>
      <c r="AH42">
        <v>-2.4342999999999999E-3</v>
      </c>
      <c r="AJ42">
        <v>-3.8656999999999997E-2</v>
      </c>
      <c r="AK42">
        <v>8.6546000000000001E-3</v>
      </c>
      <c r="AL42">
        <v>5.4269999999999999E-2</v>
      </c>
      <c r="AM42">
        <v>1.3285E-3</v>
      </c>
      <c r="AN42">
        <v>-2.1543E-2</v>
      </c>
      <c r="AO42">
        <v>3.6339000000000003E-2</v>
      </c>
      <c r="AP42">
        <v>-2.4597000000000001E-2</v>
      </c>
      <c r="AQ42">
        <v>5.4507999999999996E-3</v>
      </c>
      <c r="AR42">
        <v>4.6550000000000003E-3</v>
      </c>
      <c r="AS42">
        <v>4.0742E-2</v>
      </c>
      <c r="AT42">
        <v>-2.6675000000000001E-2</v>
      </c>
      <c r="AU42">
        <v>-6.6937999999999998E-2</v>
      </c>
      <c r="AV42">
        <v>1.0966999999999999E-2</v>
      </c>
      <c r="AW42">
        <v>1.1762999999999999E-2</v>
      </c>
      <c r="AX42">
        <v>2.7625E-2</v>
      </c>
      <c r="AY42">
        <v>9.3658999999999999E-3</v>
      </c>
      <c r="AZ42">
        <v>-8.3058999999999997E-3</v>
      </c>
      <c r="BA42">
        <v>-1.5143999999999999E-2</v>
      </c>
      <c r="BB42">
        <v>2.1829999999999999E-2</v>
      </c>
      <c r="BC42">
        <v>3.6979999999999999E-3</v>
      </c>
      <c r="BD42">
        <v>5.3370000000000001E-2</v>
      </c>
      <c r="BE42">
        <v>-8.2151999999999995E-4</v>
      </c>
      <c r="BF42">
        <v>9.8896999999999995E-3</v>
      </c>
      <c r="BG42">
        <v>-2.1715000000000002E-2</v>
      </c>
      <c r="BH42">
        <v>-2.7132E-2</v>
      </c>
      <c r="BI42">
        <v>3.4634999999999999E-4</v>
      </c>
      <c r="BJ42">
        <v>3.9502000000000002E-2</v>
      </c>
      <c r="BK42">
        <v>8.8430999999999996E-3</v>
      </c>
      <c r="BL42">
        <v>4.6647000000000001E-2</v>
      </c>
      <c r="BM42">
        <v>-1.7759E-3</v>
      </c>
      <c r="BN42">
        <v>1.2142999999999999E-2</v>
      </c>
      <c r="BO42">
        <v>-7.7919E-3</v>
      </c>
      <c r="BP42">
        <v>9.2408000000000004E-3</v>
      </c>
      <c r="BQ42">
        <v>-1.6226000000000001E-2</v>
      </c>
      <c r="BR42">
        <v>-4.0683999999999998E-3</v>
      </c>
      <c r="BS42">
        <v>-3.5241999999999999E-4</v>
      </c>
      <c r="BT42">
        <v>5.1177E-2</v>
      </c>
      <c r="BU42">
        <v>1.1058999999999999E-2</v>
      </c>
      <c r="BV42">
        <v>0</v>
      </c>
      <c r="BW42">
        <v>1.7736E-3</v>
      </c>
      <c r="BX42">
        <v>2.6917999999999999E-4</v>
      </c>
      <c r="BY42">
        <v>0</v>
      </c>
      <c r="BZ42">
        <v>5.0077000000000003E-2</v>
      </c>
      <c r="CA42">
        <v>7.8406000000000003E-2</v>
      </c>
      <c r="CB42">
        <v>0</v>
      </c>
      <c r="CC42">
        <v>1.8638999999999999E-2</v>
      </c>
      <c r="CD42">
        <v>1.8369E-2</v>
      </c>
      <c r="CE42">
        <v>1.0547000000000001E-2</v>
      </c>
      <c r="CF42">
        <v>-1.0466E-2</v>
      </c>
      <c r="CG42">
        <v>0</v>
      </c>
      <c r="CH42">
        <v>2.2183000000000001E-2</v>
      </c>
      <c r="CI42">
        <v>0</v>
      </c>
      <c r="CJ42">
        <v>-2.4249E-2</v>
      </c>
      <c r="CK42">
        <v>-5.0425000000000001E-3</v>
      </c>
      <c r="CL42">
        <v>-1.6721E-2</v>
      </c>
      <c r="CM42">
        <v>8.6423999999999997E-3</v>
      </c>
      <c r="CN42">
        <v>4.2579000000000002E-3</v>
      </c>
      <c r="CO42">
        <v>-6.7662E-3</v>
      </c>
      <c r="CP42">
        <v>0</v>
      </c>
      <c r="CQ42">
        <v>0</v>
      </c>
      <c r="CR42">
        <v>-1.2201999999999999E-2</v>
      </c>
      <c r="CS42">
        <v>-2.2509999999999999E-2</v>
      </c>
      <c r="CT42">
        <v>-2.1684999999999999E-2</v>
      </c>
      <c r="CU42">
        <v>-1.6039999999999999E-2</v>
      </c>
      <c r="CV42">
        <v>-2.7725E-2</v>
      </c>
      <c r="CW42">
        <v>-2.4275000000000001E-2</v>
      </c>
      <c r="CX42">
        <v>0</v>
      </c>
      <c r="CY42">
        <v>-8.5039999999999994E-3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0.12432</v>
      </c>
      <c r="DF42">
        <v>0</v>
      </c>
      <c r="DG42">
        <v>6.9381E-3</v>
      </c>
      <c r="DH42">
        <v>3.0925000000000001E-2</v>
      </c>
      <c r="DI42">
        <v>0</v>
      </c>
      <c r="DJ42">
        <v>5.1317999999999997E-3</v>
      </c>
      <c r="DK42">
        <v>0</v>
      </c>
      <c r="DL42">
        <v>-2.6907E-2</v>
      </c>
      <c r="DM42">
        <v>0</v>
      </c>
      <c r="DN42">
        <v>-3.6346000000000003E-2</v>
      </c>
      <c r="DO42">
        <v>1.5236E-3</v>
      </c>
      <c r="DP42">
        <v>3.2434999999999999E-2</v>
      </c>
      <c r="DQ42">
        <v>1.5833E-2</v>
      </c>
      <c r="DR42">
        <v>0</v>
      </c>
      <c r="DS42">
        <v>-1.0173E-2</v>
      </c>
      <c r="DT42">
        <v>-5.9534000000000002E-3</v>
      </c>
      <c r="DV42">
        <v>-1.188E-2</v>
      </c>
      <c r="DW42">
        <v>0</v>
      </c>
      <c r="DX42">
        <v>0</v>
      </c>
      <c r="DY42">
        <v>0</v>
      </c>
      <c r="DZ42">
        <v>0</v>
      </c>
      <c r="EA42">
        <v>4.4377E-2</v>
      </c>
      <c r="EB42">
        <v>0</v>
      </c>
      <c r="EC42">
        <v>1.5598000000000001E-2</v>
      </c>
      <c r="ED42">
        <v>4.2998999999999997E-3</v>
      </c>
      <c r="EE42">
        <v>-1.1927E-2</v>
      </c>
      <c r="EF42">
        <v>5.0914000000000003E-3</v>
      </c>
      <c r="EG42">
        <v>0</v>
      </c>
      <c r="EH42">
        <v>3.0476E-2</v>
      </c>
      <c r="EI42">
        <v>2.0607E-2</v>
      </c>
      <c r="EJ42">
        <v>-1.1498999999999999E-3</v>
      </c>
      <c r="EK42">
        <v>4.6617000000000004E-3</v>
      </c>
      <c r="EL42">
        <v>2.0806999999999999E-2</v>
      </c>
      <c r="EM42">
        <v>3.1825E-3</v>
      </c>
      <c r="EN42">
        <v>-4.0438999999999996E-3</v>
      </c>
      <c r="EO42">
        <v>-4.4869999999999997E-3</v>
      </c>
      <c r="EP42">
        <v>-2.7710999999999999E-3</v>
      </c>
      <c r="EQ42">
        <v>-4.1432999999999999E-3</v>
      </c>
      <c r="ER42">
        <v>-3.3720999999999998E-3</v>
      </c>
      <c r="ES42">
        <v>-1.3696E-2</v>
      </c>
      <c r="ET42">
        <v>-1.3491E-2</v>
      </c>
      <c r="EU42">
        <v>4.7057000000000002E-3</v>
      </c>
      <c r="EV42">
        <v>4.3315000000000003E-3</v>
      </c>
      <c r="EW42">
        <v>0</v>
      </c>
      <c r="EX42">
        <v>8.6166000000000003E-3</v>
      </c>
      <c r="EY42">
        <v>1.2519000000000001E-2</v>
      </c>
      <c r="EZ42">
        <v>-2.2377000000000001E-2</v>
      </c>
      <c r="FA42">
        <v>-7.5303999999999996E-3</v>
      </c>
      <c r="FB42">
        <v>-4.9376000000000003E-3</v>
      </c>
      <c r="FC42">
        <v>3.0002000000000002E-3</v>
      </c>
      <c r="FD42">
        <v>5.1221000000000001E-3</v>
      </c>
      <c r="FE42">
        <v>-5.5757999999999997E-3</v>
      </c>
      <c r="FF42">
        <v>2.2659999999999998E-3</v>
      </c>
      <c r="FG42">
        <v>2.9437999999999999E-3</v>
      </c>
      <c r="FH42">
        <v>2.9374000000000001E-2</v>
      </c>
      <c r="FI42">
        <v>-1.6857E-2</v>
      </c>
      <c r="FJ42">
        <v>-6.5720000000000001E-2</v>
      </c>
      <c r="FK42">
        <v>-4.41E-2</v>
      </c>
      <c r="FL42">
        <v>-6.7875000000000005E-2</v>
      </c>
      <c r="FM42">
        <v>-8.3800999999999997E-3</v>
      </c>
      <c r="FN42">
        <v>-4.0446000000000003E-2</v>
      </c>
      <c r="FO42">
        <v>1.1783999999999999E-2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-1.7386000000000001E-3</v>
      </c>
      <c r="FV42">
        <v>-1.7485999999999999E-3</v>
      </c>
      <c r="FW42">
        <v>1.3845000000000001E-3</v>
      </c>
      <c r="FX42">
        <v>1.1194E-3</v>
      </c>
      <c r="FY42">
        <v>4.4669000000000002E-4</v>
      </c>
      <c r="FZ42">
        <v>-2.1532000000000001E-3</v>
      </c>
      <c r="GA42">
        <v>-7.9486999999999995E-3</v>
      </c>
      <c r="GB42">
        <v>7.3987999999999996E-3</v>
      </c>
      <c r="GC42">
        <v>-6.1552999999999997E-2</v>
      </c>
      <c r="GD42">
        <v>0</v>
      </c>
      <c r="GE42">
        <v>3.6588000000000002E-2</v>
      </c>
      <c r="GF42">
        <v>2.0091000000000002E-3</v>
      </c>
      <c r="GG42">
        <v>4.1057999999999997E-2</v>
      </c>
      <c r="GH42">
        <v>0.12114999999999999</v>
      </c>
      <c r="GI42">
        <v>7.4873999999999996E-2</v>
      </c>
      <c r="GJ42">
        <v>0</v>
      </c>
      <c r="GK42">
        <v>3.6500999999999999E-3</v>
      </c>
      <c r="GL42">
        <v>-3.0125999999999998E-3</v>
      </c>
      <c r="GM42">
        <v>-9.5090000000000001E-3</v>
      </c>
      <c r="GN42">
        <v>-8.1072000000000002E-3</v>
      </c>
      <c r="GO42">
        <v>2.7016000000000002E-3</v>
      </c>
      <c r="GP42">
        <v>6.0641999999999996E-3</v>
      </c>
    </row>
    <row r="43" spans="2:198" x14ac:dyDescent="0.25">
      <c r="B43" s="120">
        <v>42247</v>
      </c>
      <c r="C43">
        <v>5.0873000000000003E-3</v>
      </c>
      <c r="D43">
        <v>5.5256000000000003E-3</v>
      </c>
      <c r="E43">
        <v>6.9321000000000001E-3</v>
      </c>
      <c r="F43">
        <v>-1.1310999999999999E-3</v>
      </c>
      <c r="G43">
        <v>1.1376000000000001E-2</v>
      </c>
      <c r="H43">
        <v>2.4079E-2</v>
      </c>
      <c r="I43">
        <v>3.6446999999999998E-3</v>
      </c>
      <c r="J43">
        <v>3.7393999999999997E-2</v>
      </c>
      <c r="K43">
        <v>-1.9299E-2</v>
      </c>
      <c r="L43">
        <v>3.6935000000000003E-2</v>
      </c>
      <c r="M43">
        <v>-1.2107999999999999E-3</v>
      </c>
      <c r="N43">
        <v>6.9540000000000001E-3</v>
      </c>
      <c r="O43">
        <v>-1.0343E-2</v>
      </c>
      <c r="P43">
        <v>-6.8202999999999996E-3</v>
      </c>
      <c r="Q43">
        <v>8.4720999999999998E-3</v>
      </c>
      <c r="R43">
        <v>1.6485E-3</v>
      </c>
      <c r="S43">
        <v>3.4118999999999997E-2</v>
      </c>
      <c r="T43">
        <v>1.8582999999999999E-2</v>
      </c>
      <c r="U43">
        <v>1.7767999999999999E-2</v>
      </c>
      <c r="V43">
        <v>8.5118999999999993E-3</v>
      </c>
      <c r="W43">
        <v>1.136E-2</v>
      </c>
      <c r="X43">
        <v>1.6108999999999998E-2</v>
      </c>
      <c r="Y43">
        <v>1.7201999999999999E-2</v>
      </c>
      <c r="Z43">
        <v>-9.2391000000000001E-3</v>
      </c>
      <c r="AA43">
        <v>6.6623000000000003E-3</v>
      </c>
      <c r="AB43">
        <v>-5.4276999999999999E-2</v>
      </c>
      <c r="AC43">
        <v>-4.2161999999999998E-2</v>
      </c>
      <c r="AD43">
        <v>1.5903E-2</v>
      </c>
      <c r="AE43">
        <v>-2.2796E-2</v>
      </c>
      <c r="AF43">
        <v>5.6697999999999998E-2</v>
      </c>
      <c r="AG43">
        <v>3.4102E-3</v>
      </c>
      <c r="AH43">
        <v>1.5008000000000001E-2</v>
      </c>
      <c r="AJ43">
        <v>-1.8859999999999998E-2</v>
      </c>
      <c r="AK43">
        <v>1.4004000000000001E-2</v>
      </c>
      <c r="AL43">
        <v>-4.2885E-2</v>
      </c>
      <c r="AM43">
        <v>1.2279999999999999E-2</v>
      </c>
      <c r="AN43">
        <v>-2.5035000000000001E-3</v>
      </c>
      <c r="AO43">
        <v>4.0178999999999999E-2</v>
      </c>
      <c r="AP43">
        <v>1.3521999999999999E-2</v>
      </c>
      <c r="AQ43">
        <v>-4.5247000000000004E-3</v>
      </c>
      <c r="AR43">
        <v>6.8964999999999999E-2</v>
      </c>
      <c r="AS43">
        <v>9.6343000000000002E-3</v>
      </c>
      <c r="AT43">
        <v>4.0447999999999998E-2</v>
      </c>
      <c r="AU43">
        <v>7.8385999999999994E-3</v>
      </c>
      <c r="AV43">
        <v>-1.3483E-2</v>
      </c>
      <c r="AW43">
        <v>-3.4140999999999998E-2</v>
      </c>
      <c r="AX43">
        <v>-4.4427000000000001E-2</v>
      </c>
      <c r="AY43">
        <v>-4.0198999999999999E-2</v>
      </c>
      <c r="AZ43">
        <v>7.4511999999999998E-3</v>
      </c>
      <c r="BA43">
        <v>3.6347999999999998E-2</v>
      </c>
      <c r="BB43">
        <v>6.4891000000000004E-2</v>
      </c>
      <c r="BC43">
        <v>1.3015000000000001E-2</v>
      </c>
      <c r="BD43">
        <v>-2.7861E-2</v>
      </c>
      <c r="BE43">
        <v>5.8751000000000003E-3</v>
      </c>
      <c r="BF43">
        <v>-1.1653E-2</v>
      </c>
      <c r="BG43">
        <v>-3.2941999999999999E-2</v>
      </c>
      <c r="BH43">
        <v>-3.1205E-2</v>
      </c>
      <c r="BI43" s="106">
        <v>3.1111000000000001E-5</v>
      </c>
      <c r="BJ43">
        <v>-1.6774000000000001E-2</v>
      </c>
      <c r="BK43">
        <v>-1.3535E-2</v>
      </c>
      <c r="BL43">
        <v>4.0529999999999997E-2</v>
      </c>
      <c r="BM43">
        <v>1.5259999999999999E-2</v>
      </c>
      <c r="BN43">
        <v>1.307E-3</v>
      </c>
      <c r="BO43">
        <v>2.4424999999999999E-2</v>
      </c>
      <c r="BP43">
        <v>1.5599999999999999E-2</v>
      </c>
      <c r="BQ43">
        <v>2.2929999999999999E-4</v>
      </c>
      <c r="BR43">
        <v>7.0569000000000003E-4</v>
      </c>
      <c r="BS43">
        <v>-7.4460000000000004E-3</v>
      </c>
      <c r="BT43">
        <v>-2.3022000000000001E-2</v>
      </c>
      <c r="BU43">
        <v>-7.8601000000000001E-3</v>
      </c>
      <c r="BV43">
        <v>0</v>
      </c>
      <c r="BW43">
        <v>-2.9201999999999999E-2</v>
      </c>
      <c r="BX43">
        <v>2.5201000000000001E-2</v>
      </c>
      <c r="BY43">
        <v>0</v>
      </c>
      <c r="BZ43">
        <v>2.4655E-2</v>
      </c>
      <c r="CA43">
        <v>-2.5843999999999999E-2</v>
      </c>
      <c r="CB43">
        <v>-3.2441999999999999E-2</v>
      </c>
      <c r="CC43">
        <v>1.2056000000000001E-2</v>
      </c>
      <c r="CD43">
        <v>2.0584999999999999E-2</v>
      </c>
      <c r="CE43">
        <v>1.6004999999999998E-2</v>
      </c>
      <c r="CF43">
        <v>-1.7436E-2</v>
      </c>
      <c r="CG43">
        <v>0</v>
      </c>
      <c r="CH43">
        <v>-2.4839E-2</v>
      </c>
      <c r="CI43">
        <v>0</v>
      </c>
      <c r="CJ43">
        <v>-4.4629000000000002E-2</v>
      </c>
      <c r="CK43">
        <v>3.2488E-3</v>
      </c>
      <c r="CL43">
        <v>2.3297999999999999E-2</v>
      </c>
      <c r="CM43">
        <v>1.0964E-2</v>
      </c>
      <c r="CN43">
        <v>5.1024999999999996E-4</v>
      </c>
      <c r="CO43">
        <v>-2.9939E-2</v>
      </c>
      <c r="CP43">
        <v>0</v>
      </c>
      <c r="CQ43">
        <v>0</v>
      </c>
      <c r="CR43">
        <v>-1.5997000000000001E-2</v>
      </c>
      <c r="CS43">
        <v>-3.6003E-2</v>
      </c>
      <c r="CT43">
        <v>-7.2202000000000004E-3</v>
      </c>
      <c r="CU43">
        <v>-4.4194999999999998E-2</v>
      </c>
      <c r="CV43">
        <v>-3.5014999999999998E-2</v>
      </c>
      <c r="CW43">
        <v>-4.3804000000000003E-2</v>
      </c>
      <c r="CX43">
        <v>0</v>
      </c>
      <c r="CY43">
        <v>-1.6473999999999999E-2</v>
      </c>
      <c r="CZ43">
        <v>0</v>
      </c>
      <c r="DA43">
        <v>0</v>
      </c>
      <c r="DB43">
        <v>-2.0872999999999999E-2</v>
      </c>
      <c r="DC43">
        <v>0</v>
      </c>
      <c r="DD43">
        <v>0</v>
      </c>
      <c r="DE43">
        <v>0.12152</v>
      </c>
      <c r="DF43">
        <v>0</v>
      </c>
      <c r="DG43">
        <v>1.1613999999999999E-3</v>
      </c>
      <c r="DH43">
        <v>2.2818000000000001E-3</v>
      </c>
      <c r="DI43">
        <v>-2.1343999999999998E-2</v>
      </c>
      <c r="DJ43">
        <v>-2.3224000000000001E-3</v>
      </c>
      <c r="DK43">
        <v>0</v>
      </c>
      <c r="DL43">
        <v>0.12327</v>
      </c>
      <c r="DM43">
        <v>0</v>
      </c>
      <c r="DN43">
        <v>3.5255999999999998E-3</v>
      </c>
      <c r="DO43">
        <v>-4.8263000000000004E-3</v>
      </c>
      <c r="DP43">
        <v>-3.9458E-2</v>
      </c>
      <c r="DQ43">
        <v>6.2650999999999998E-2</v>
      </c>
      <c r="DR43">
        <v>0</v>
      </c>
      <c r="DS43">
        <v>2.8898E-2</v>
      </c>
      <c r="DT43">
        <v>1.451E-2</v>
      </c>
      <c r="DV43">
        <v>4.5144E-3</v>
      </c>
      <c r="DW43">
        <v>0</v>
      </c>
      <c r="DX43">
        <v>0</v>
      </c>
      <c r="DY43">
        <v>0</v>
      </c>
      <c r="DZ43">
        <v>0</v>
      </c>
      <c r="EA43">
        <v>-2.4833999999999998E-2</v>
      </c>
      <c r="EB43">
        <v>0</v>
      </c>
      <c r="EC43">
        <v>1.5871E-2</v>
      </c>
      <c r="ED43">
        <v>-7.1647000000000004E-3</v>
      </c>
      <c r="EE43">
        <v>-2.2603999999999999E-2</v>
      </c>
      <c r="EF43">
        <v>-4.1038000000000003E-3</v>
      </c>
      <c r="EG43">
        <v>0</v>
      </c>
      <c r="EH43">
        <v>-1.9705999999999999E-3</v>
      </c>
      <c r="EI43">
        <v>2.6870000000000002E-2</v>
      </c>
      <c r="EJ43">
        <v>1.3805E-2</v>
      </c>
      <c r="EK43">
        <v>-4.1749000000000001E-2</v>
      </c>
      <c r="EL43">
        <v>-3.8309999999999997E-2</v>
      </c>
      <c r="EM43">
        <v>-3.7045000000000002E-2</v>
      </c>
      <c r="EN43">
        <v>-2.9543999999999998E-3</v>
      </c>
      <c r="EO43">
        <v>-4.0324999999999996E-3</v>
      </c>
      <c r="EP43">
        <v>-2.9930999999999998E-3</v>
      </c>
      <c r="EQ43">
        <v>-2.6621000000000001E-3</v>
      </c>
      <c r="ER43">
        <v>-2.0706000000000001E-3</v>
      </c>
      <c r="ES43">
        <v>6.7216000000000003E-3</v>
      </c>
      <c r="ET43">
        <v>5.9265999999999998E-3</v>
      </c>
      <c r="EU43">
        <v>-1.3468000000000001E-2</v>
      </c>
      <c r="EV43">
        <v>-1.3294E-2</v>
      </c>
      <c r="EW43">
        <v>0</v>
      </c>
      <c r="EX43">
        <v>-4.2250000000000003E-2</v>
      </c>
      <c r="EY43">
        <v>-6.3138E-2</v>
      </c>
      <c r="EZ43">
        <v>-5.7742000000000004E-4</v>
      </c>
      <c r="FA43">
        <v>2.7979E-2</v>
      </c>
      <c r="FB43">
        <v>-3.3348999999999997E-2</v>
      </c>
      <c r="FC43">
        <v>-3.2045999999999998E-2</v>
      </c>
      <c r="FD43">
        <v>-2.9034999999999998E-2</v>
      </c>
      <c r="FE43">
        <v>-3.3903000000000003E-2</v>
      </c>
      <c r="FF43">
        <v>-3.2471E-2</v>
      </c>
      <c r="FG43">
        <v>-3.209E-2</v>
      </c>
      <c r="FH43">
        <v>3.0256000000000002E-2</v>
      </c>
      <c r="FI43">
        <v>-4.4499999999999998E-2</v>
      </c>
      <c r="FJ43">
        <v>4.8003999999999998E-3</v>
      </c>
      <c r="FK43">
        <v>-3.3627999999999998E-2</v>
      </c>
      <c r="FL43">
        <v>-4.5387999999999998E-2</v>
      </c>
      <c r="FM43">
        <v>-3.1253000000000003E-2</v>
      </c>
      <c r="FN43">
        <v>-3.4308999999999999E-2</v>
      </c>
      <c r="FO43">
        <v>-3.2587999999999999E-2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9.0688999999999995E-3</v>
      </c>
      <c r="FV43">
        <v>9.4003000000000003E-3</v>
      </c>
      <c r="FW43">
        <v>-2.8717E-3</v>
      </c>
      <c r="FX43">
        <v>-2.0144E-3</v>
      </c>
      <c r="FY43">
        <v>-2.5766999999999999E-3</v>
      </c>
      <c r="FZ43">
        <v>-1.2700000000000001E-3</v>
      </c>
      <c r="GA43">
        <v>-4.3766999999999999E-3</v>
      </c>
      <c r="GB43">
        <v>2.0176999999999999E-3</v>
      </c>
      <c r="GC43">
        <v>-8.1471000000000002E-2</v>
      </c>
      <c r="GD43">
        <v>0</v>
      </c>
      <c r="GE43">
        <v>3.8543000000000001E-2</v>
      </c>
      <c r="GF43">
        <v>1.7332999999999999E-3</v>
      </c>
      <c r="GG43">
        <v>1.5827999999999998E-2</v>
      </c>
      <c r="GH43">
        <v>6.0836000000000001E-2</v>
      </c>
      <c r="GI43">
        <v>2.7659E-2</v>
      </c>
      <c r="GJ43">
        <v>0</v>
      </c>
      <c r="GK43">
        <v>1.5495999999999999E-2</v>
      </c>
      <c r="GL43">
        <v>1.1106E-3</v>
      </c>
      <c r="GM43">
        <v>-1.9294000000000001E-4</v>
      </c>
      <c r="GN43">
        <v>6.0948E-3</v>
      </c>
      <c r="GO43">
        <v>-1.4581E-2</v>
      </c>
      <c r="GP43">
        <v>-1.2453E-3</v>
      </c>
    </row>
    <row r="44" spans="2:198" x14ac:dyDescent="0.25">
      <c r="B44" s="120">
        <v>42277</v>
      </c>
      <c r="C44">
        <v>-1.6796999999999999E-2</v>
      </c>
      <c r="D44">
        <v>-9.1842E-3</v>
      </c>
      <c r="E44">
        <v>-1.2616E-2</v>
      </c>
      <c r="F44">
        <v>5.2969000000000002E-3</v>
      </c>
      <c r="G44">
        <v>-9.0723000000000002E-3</v>
      </c>
      <c r="H44">
        <v>-1.2952E-2</v>
      </c>
      <c r="I44">
        <v>1.6153000000000001E-2</v>
      </c>
      <c r="J44">
        <v>3.7226000000000002E-4</v>
      </c>
      <c r="K44">
        <v>-3.6325000000000003E-2</v>
      </c>
      <c r="L44">
        <v>-6.7092000000000002E-3</v>
      </c>
      <c r="M44">
        <v>-2.7923E-2</v>
      </c>
      <c r="N44">
        <v>-1.8704999999999999E-2</v>
      </c>
      <c r="O44">
        <v>-1.2017999999999999E-2</v>
      </c>
      <c r="P44">
        <v>-2.2282E-2</v>
      </c>
      <c r="Q44">
        <v>1.0861000000000001E-2</v>
      </c>
      <c r="R44">
        <v>-9.1649999999999995E-3</v>
      </c>
      <c r="S44">
        <v>-2.1746000000000001E-2</v>
      </c>
      <c r="T44">
        <v>-1.3684E-2</v>
      </c>
      <c r="U44">
        <v>7.7444000000000002E-3</v>
      </c>
      <c r="V44">
        <v>1.1195999999999999E-2</v>
      </c>
      <c r="W44">
        <v>-3.1036999999999999E-2</v>
      </c>
      <c r="X44">
        <v>2.5843999999999999E-2</v>
      </c>
      <c r="Y44">
        <v>1.423E-2</v>
      </c>
      <c r="Z44">
        <v>-4.1181000000000004E-3</v>
      </c>
      <c r="AA44">
        <v>-9.3985000000000006E-3</v>
      </c>
      <c r="AB44">
        <v>-2.3116000000000001E-2</v>
      </c>
      <c r="AC44">
        <v>1.9415999999999999E-2</v>
      </c>
      <c r="AD44">
        <v>1.7175000000000001E-3</v>
      </c>
      <c r="AE44">
        <v>-4.2116000000000002E-3</v>
      </c>
      <c r="AF44">
        <v>-2.4580000000000001E-2</v>
      </c>
      <c r="AG44">
        <v>-5.9609000000000002E-2</v>
      </c>
      <c r="AH44">
        <v>-9.9545999999999992E-3</v>
      </c>
      <c r="AJ44">
        <v>-1.6049E-3</v>
      </c>
      <c r="AK44">
        <v>-1.5904999999999999E-2</v>
      </c>
      <c r="AL44">
        <v>-7.9737000000000002E-2</v>
      </c>
      <c r="AM44">
        <v>-3.2930000000000001E-2</v>
      </c>
      <c r="AN44">
        <v>-1.3128000000000001E-2</v>
      </c>
      <c r="AO44">
        <v>1.3478E-2</v>
      </c>
      <c r="AP44">
        <v>-1.6143999999999999E-2</v>
      </c>
      <c r="AQ44">
        <v>-4.0827000000000002E-2</v>
      </c>
      <c r="AR44">
        <v>1.3036000000000001E-2</v>
      </c>
      <c r="AS44">
        <v>-1.2404999999999999E-2</v>
      </c>
      <c r="AT44">
        <v>-4.9695999999999997E-2</v>
      </c>
      <c r="AU44">
        <v>-3.2850999999999998E-2</v>
      </c>
      <c r="AV44">
        <v>5.3512000000000004E-3</v>
      </c>
      <c r="AW44">
        <v>-4.8253999999999998E-2</v>
      </c>
      <c r="AX44">
        <v>-9.1076000000000004E-3</v>
      </c>
      <c r="AY44">
        <v>-1.7841000000000001E-3</v>
      </c>
      <c r="AZ44">
        <v>-1.9803999999999999E-2</v>
      </c>
      <c r="BA44">
        <v>1.0701E-2</v>
      </c>
      <c r="BB44">
        <v>5.6076000000000001E-2</v>
      </c>
      <c r="BC44">
        <v>-1.8325000000000001E-2</v>
      </c>
      <c r="BD44">
        <v>-7.8206999999999999E-2</v>
      </c>
      <c r="BE44">
        <v>-9.5308000000000007E-3</v>
      </c>
      <c r="BF44">
        <v>-5.7636E-2</v>
      </c>
      <c r="BG44">
        <v>-2.4903000000000002E-2</v>
      </c>
      <c r="BH44">
        <v>-1.7607000000000001E-2</v>
      </c>
      <c r="BI44">
        <v>2.4673999999999998E-3</v>
      </c>
      <c r="BJ44">
        <v>-1.3905000000000001E-2</v>
      </c>
      <c r="BK44">
        <v>-2.3026999999999999E-2</v>
      </c>
      <c r="BL44">
        <v>3.5589999999999997E-2</v>
      </c>
      <c r="BM44">
        <v>-1.6784E-2</v>
      </c>
      <c r="BN44">
        <v>-6.0066E-3</v>
      </c>
      <c r="BO44">
        <v>-6.0539000000000001E-3</v>
      </c>
      <c r="BP44">
        <v>2.6581999999999999E-3</v>
      </c>
      <c r="BQ44">
        <v>1.6778000000000001E-2</v>
      </c>
      <c r="BR44">
        <v>-1.8218000000000002E-2</v>
      </c>
      <c r="BS44">
        <v>7.9254000000000008E-3</v>
      </c>
      <c r="BT44">
        <v>1.1565000000000001E-2</v>
      </c>
      <c r="BU44">
        <v>5.7325000000000001E-2</v>
      </c>
      <c r="BV44">
        <v>0</v>
      </c>
      <c r="BW44">
        <v>5.5664999999999999E-2</v>
      </c>
      <c r="BX44">
        <v>1.1094E-2</v>
      </c>
      <c r="BY44">
        <v>0</v>
      </c>
      <c r="BZ44">
        <v>3.9503000000000003E-2</v>
      </c>
      <c r="CA44">
        <v>2.1080999999999999E-2</v>
      </c>
      <c r="CB44">
        <v>5.2012000000000003E-2</v>
      </c>
      <c r="CC44">
        <v>-1.9805999999999999E-3</v>
      </c>
      <c r="CD44">
        <v>-3.5756000000000003E-2</v>
      </c>
      <c r="CE44">
        <v>4.2420000000000001E-3</v>
      </c>
      <c r="CF44">
        <v>-7.2141000000000002E-3</v>
      </c>
      <c r="CG44">
        <v>0</v>
      </c>
      <c r="CH44">
        <v>1.116E-3</v>
      </c>
      <c r="CI44">
        <v>0</v>
      </c>
      <c r="CJ44">
        <v>-1.1134E-2</v>
      </c>
      <c r="CK44">
        <v>-9.5881999999999998E-3</v>
      </c>
      <c r="CL44">
        <v>7.6483999999999996E-3</v>
      </c>
      <c r="CM44">
        <v>2.2876000000000001E-2</v>
      </c>
      <c r="CN44">
        <v>1.5004999999999999E-2</v>
      </c>
      <c r="CO44">
        <v>7.0020000000000004E-3</v>
      </c>
      <c r="CP44">
        <v>0</v>
      </c>
      <c r="CQ44">
        <v>0</v>
      </c>
      <c r="CR44">
        <v>1.7690999999999998E-2</v>
      </c>
      <c r="CS44">
        <v>1.9866000000000002E-2</v>
      </c>
      <c r="CT44">
        <v>3.0964999999999999E-3</v>
      </c>
      <c r="CU44">
        <v>4.5478999999999999E-2</v>
      </c>
      <c r="CV44">
        <v>3.2111000000000001E-2</v>
      </c>
      <c r="CW44">
        <v>-1.1185E-2</v>
      </c>
      <c r="CX44">
        <v>0</v>
      </c>
      <c r="CY44">
        <v>1.5212E-2</v>
      </c>
      <c r="CZ44">
        <v>0</v>
      </c>
      <c r="DA44">
        <v>0</v>
      </c>
      <c r="DB44">
        <v>-1.4534E-2</v>
      </c>
      <c r="DC44">
        <v>0</v>
      </c>
      <c r="DD44">
        <v>0</v>
      </c>
      <c r="DE44">
        <v>-9.1610999999999998E-2</v>
      </c>
      <c r="DF44">
        <v>0</v>
      </c>
      <c r="DG44">
        <v>-2.8111E-3</v>
      </c>
      <c r="DH44">
        <v>1.5219999999999999E-2</v>
      </c>
      <c r="DI44">
        <v>3.5106999999999999E-2</v>
      </c>
      <c r="DJ44">
        <v>1.2897E-2</v>
      </c>
      <c r="DK44">
        <v>0</v>
      </c>
      <c r="DL44">
        <v>-5.7563999999999997E-2</v>
      </c>
      <c r="DM44">
        <v>0</v>
      </c>
      <c r="DN44">
        <v>3.0568999999999999E-2</v>
      </c>
      <c r="DO44">
        <v>-3.9281000000000003E-2</v>
      </c>
      <c r="DP44">
        <v>1.8485000000000001E-2</v>
      </c>
      <c r="DQ44">
        <v>2.8686E-2</v>
      </c>
      <c r="DR44">
        <v>0</v>
      </c>
      <c r="DS44">
        <v>-3.0623000000000001E-2</v>
      </c>
      <c r="DT44">
        <v>-3.4558000000000002E-3</v>
      </c>
      <c r="DV44">
        <v>-3.2310999999999999E-2</v>
      </c>
      <c r="DW44">
        <v>0</v>
      </c>
      <c r="DX44">
        <v>0</v>
      </c>
      <c r="DY44">
        <v>0</v>
      </c>
      <c r="DZ44">
        <v>0</v>
      </c>
      <c r="EA44">
        <v>-1.3526E-2</v>
      </c>
      <c r="EB44">
        <v>0</v>
      </c>
      <c r="EC44">
        <v>-8.7652000000000008E-3</v>
      </c>
      <c r="ED44">
        <v>-6.1958999999999998E-3</v>
      </c>
      <c r="EE44">
        <v>-6.9423999999999996E-3</v>
      </c>
      <c r="EF44">
        <v>-6.2386999999999998E-3</v>
      </c>
      <c r="EG44">
        <v>0</v>
      </c>
      <c r="EH44">
        <v>1.3195999999999999E-2</v>
      </c>
      <c r="EI44">
        <v>1.5528E-2</v>
      </c>
      <c r="EJ44">
        <v>-6.9585000000000003E-3</v>
      </c>
      <c r="EK44">
        <v>-3.8982000000000003E-2</v>
      </c>
      <c r="EL44">
        <v>1.4532E-2</v>
      </c>
      <c r="EM44">
        <v>-5.0611000000000003E-2</v>
      </c>
      <c r="EN44">
        <v>-6.6781000000000002E-3</v>
      </c>
      <c r="EO44">
        <v>-7.4727999999999999E-3</v>
      </c>
      <c r="EP44">
        <v>-6.9183999999999999E-3</v>
      </c>
      <c r="EQ44">
        <v>-6.4853999999999997E-3</v>
      </c>
      <c r="ER44">
        <v>-6.7778999999999999E-3</v>
      </c>
      <c r="ES44">
        <v>-3.9104999999999999E-4</v>
      </c>
      <c r="ET44" s="106">
        <v>-2.8591000000000001E-5</v>
      </c>
      <c r="EU44">
        <v>4.2895000000000003E-2</v>
      </c>
      <c r="EV44">
        <v>4.2866000000000001E-2</v>
      </c>
      <c r="EW44">
        <v>0</v>
      </c>
      <c r="EX44">
        <v>4.2599000000000001E-4</v>
      </c>
      <c r="EY44">
        <v>1.3801E-3</v>
      </c>
      <c r="EZ44">
        <v>-1.3452E-2</v>
      </c>
      <c r="FA44">
        <v>3.9506000000000003E-3</v>
      </c>
      <c r="FB44">
        <v>1.154E-2</v>
      </c>
      <c r="FC44">
        <v>1.3638000000000001E-2</v>
      </c>
      <c r="FD44">
        <v>1.8865E-2</v>
      </c>
      <c r="FE44">
        <v>1.0784999999999999E-2</v>
      </c>
      <c r="FF44">
        <v>1.3084E-2</v>
      </c>
      <c r="FG44">
        <v>1.3768000000000001E-2</v>
      </c>
      <c r="FH44">
        <v>1.0102E-2</v>
      </c>
      <c r="FI44">
        <v>4.512E-2</v>
      </c>
      <c r="FJ44">
        <v>-8.7639999999999992E-3</v>
      </c>
      <c r="FK44">
        <v>9.6763999999999997E-4</v>
      </c>
      <c r="FL44">
        <v>-8.8692999999999997E-4</v>
      </c>
      <c r="FM44">
        <v>-1.3566999999999999E-2</v>
      </c>
      <c r="FN44">
        <v>-3.9662999999999999E-3</v>
      </c>
      <c r="FO44">
        <v>-5.7007999999999998E-3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9.0583999999999994E-3</v>
      </c>
      <c r="FV44">
        <v>9.4558000000000003E-3</v>
      </c>
      <c r="FW44">
        <v>-1.5588000000000001E-4</v>
      </c>
      <c r="FX44" s="106">
        <v>6.5319000000000003E-5</v>
      </c>
      <c r="FY44">
        <v>-3.6280999999999998E-4</v>
      </c>
      <c r="FZ44">
        <v>1.8672999999999999E-3</v>
      </c>
      <c r="GA44">
        <v>2.6375000000000001E-3</v>
      </c>
      <c r="GB44">
        <v>1.384E-2</v>
      </c>
      <c r="GC44">
        <v>3.8357000000000002E-2</v>
      </c>
      <c r="GD44">
        <v>0</v>
      </c>
      <c r="GE44">
        <v>-2.7678000000000002E-4</v>
      </c>
      <c r="GF44">
        <v>1.2569E-2</v>
      </c>
      <c r="GG44">
        <v>1.0895E-2</v>
      </c>
      <c r="GH44">
        <v>4.0003999999999998E-2</v>
      </c>
      <c r="GI44">
        <v>2.1909999999999999E-2</v>
      </c>
      <c r="GJ44">
        <v>0</v>
      </c>
      <c r="GK44">
        <v>7.9696000000000003E-3</v>
      </c>
      <c r="GL44">
        <v>-8.7319000000000008E-3</v>
      </c>
      <c r="GM44">
        <v>-4.3832999999999997E-3</v>
      </c>
      <c r="GN44">
        <v>-1.001E-2</v>
      </c>
      <c r="GO44">
        <v>-1.3464E-2</v>
      </c>
      <c r="GP44">
        <v>1.4146000000000001E-2</v>
      </c>
    </row>
    <row r="45" spans="2:198" x14ac:dyDescent="0.25">
      <c r="B45" s="120">
        <v>42308</v>
      </c>
      <c r="C45">
        <v>-1.9685000000000001E-2</v>
      </c>
      <c r="D45">
        <v>-3.7783999999999999E-3</v>
      </c>
      <c r="E45">
        <v>3.6527E-3</v>
      </c>
      <c r="F45">
        <v>2.0038999999999999E-3</v>
      </c>
      <c r="G45">
        <v>-2.1625999999999999E-2</v>
      </c>
      <c r="H45">
        <v>-3.0026000000000001E-2</v>
      </c>
      <c r="I45">
        <v>6.3029000000000002E-3</v>
      </c>
      <c r="J45">
        <v>-4.4214000000000003E-2</v>
      </c>
      <c r="K45">
        <v>-1.2158E-2</v>
      </c>
      <c r="L45">
        <v>-3.9262999999999999E-2</v>
      </c>
      <c r="M45">
        <v>4.3083000000000003E-2</v>
      </c>
      <c r="N45">
        <v>2.5912000000000001E-2</v>
      </c>
      <c r="O45">
        <v>-2.0942999999999999E-3</v>
      </c>
      <c r="P45">
        <v>1.6910999999999999E-2</v>
      </c>
      <c r="Q45">
        <v>3.6310000000000002E-2</v>
      </c>
      <c r="R45">
        <v>4.0822999999999998E-2</v>
      </c>
      <c r="S45">
        <v>-1.295E-2</v>
      </c>
      <c r="T45">
        <v>-6.4950999999999995E-2</v>
      </c>
      <c r="U45">
        <v>-1.2766E-2</v>
      </c>
      <c r="V45">
        <v>-1.0037000000000001E-2</v>
      </c>
      <c r="W45">
        <v>-2.2700000000000001E-2</v>
      </c>
      <c r="X45">
        <v>3.0197999999999999E-2</v>
      </c>
      <c r="Y45">
        <v>2.1552000000000002E-2</v>
      </c>
      <c r="Z45">
        <v>5.2969000000000002E-3</v>
      </c>
      <c r="AA45">
        <v>-1.5751999999999999E-3</v>
      </c>
      <c r="AB45">
        <v>3.9146E-2</v>
      </c>
      <c r="AC45">
        <v>-2.3435999999999998E-2</v>
      </c>
      <c r="AD45">
        <v>-3.6000999999999998E-2</v>
      </c>
      <c r="AE45">
        <v>1.1729E-2</v>
      </c>
      <c r="AF45">
        <v>-8.8003000000000005E-3</v>
      </c>
      <c r="AG45">
        <v>-4.8827000000000002E-2</v>
      </c>
      <c r="AH45">
        <v>-1.5726E-2</v>
      </c>
      <c r="AI45">
        <v>-7.0947000000000002E-4</v>
      </c>
      <c r="AJ45">
        <v>-3.0813E-2</v>
      </c>
      <c r="AK45">
        <v>-4.8598000000000001E-3</v>
      </c>
      <c r="AL45">
        <v>-2.1930999999999999E-2</v>
      </c>
      <c r="AM45">
        <v>1.9925999999999999E-2</v>
      </c>
      <c r="AN45">
        <v>3.0793999999999998E-2</v>
      </c>
      <c r="AO45">
        <v>-4.9621999999999999E-2</v>
      </c>
      <c r="AP45">
        <v>4.6254000000000003E-2</v>
      </c>
      <c r="AQ45">
        <v>1.6410999999999999E-2</v>
      </c>
      <c r="AR45">
        <v>-3.9518999999999999E-2</v>
      </c>
      <c r="AS45">
        <v>-1.0346000000000001E-3</v>
      </c>
      <c r="AT45">
        <v>-2.7161999999999999E-2</v>
      </c>
      <c r="AU45">
        <v>-2.8534E-2</v>
      </c>
      <c r="AV45">
        <v>1.5688000000000001E-2</v>
      </c>
      <c r="AW45">
        <v>-3.7512999999999998E-2</v>
      </c>
      <c r="AX45">
        <v>4.5136999999999997E-2</v>
      </c>
      <c r="AY45">
        <v>6.7263000000000002E-3</v>
      </c>
      <c r="AZ45">
        <v>-2.2533000000000001E-2</v>
      </c>
      <c r="BA45">
        <v>-3.8096999999999999E-2</v>
      </c>
      <c r="BB45">
        <v>5.803E-3</v>
      </c>
      <c r="BC45">
        <v>-1.0290000000000001E-2</v>
      </c>
      <c r="BD45">
        <v>-0.10523</v>
      </c>
      <c r="BE45">
        <v>-3.7714999999999999E-2</v>
      </c>
      <c r="BF45">
        <v>2.7055E-3</v>
      </c>
      <c r="BG45">
        <v>-5.4918000000000002E-2</v>
      </c>
      <c r="BH45">
        <v>-6.9238999999999995E-2</v>
      </c>
      <c r="BI45">
        <v>-1.0491E-2</v>
      </c>
      <c r="BJ45">
        <v>2.7834999999999999E-3</v>
      </c>
      <c r="BK45">
        <v>9.5969999999999996E-3</v>
      </c>
      <c r="BL45">
        <v>-2.4017999999999999E-3</v>
      </c>
      <c r="BM45">
        <v>-3.7041999999999999E-2</v>
      </c>
      <c r="BN45">
        <v>-2.5596000000000001E-2</v>
      </c>
      <c r="BO45">
        <v>-2.2187999999999999E-2</v>
      </c>
      <c r="BP45">
        <v>-9.6409000000000009E-3</v>
      </c>
      <c r="BQ45">
        <v>-3.1343000000000003E-2</v>
      </c>
      <c r="BR45">
        <v>-4.0667000000000002E-2</v>
      </c>
      <c r="BS45">
        <v>-1.3494000000000001E-2</v>
      </c>
      <c r="BT45">
        <v>-7.2040999999999994E-2</v>
      </c>
      <c r="BU45">
        <v>3.4243999999999997E-2</v>
      </c>
      <c r="BV45">
        <v>0</v>
      </c>
      <c r="BW45">
        <v>1.6062E-2</v>
      </c>
      <c r="BX45">
        <v>3.4312000000000002E-2</v>
      </c>
      <c r="BY45">
        <v>0</v>
      </c>
      <c r="BZ45">
        <v>4.5418E-2</v>
      </c>
      <c r="CA45">
        <v>4.0256E-2</v>
      </c>
      <c r="CB45">
        <v>1.3148E-2</v>
      </c>
      <c r="CC45">
        <v>1.5063999999999999E-2</v>
      </c>
      <c r="CD45">
        <v>5.1067999999999999E-3</v>
      </c>
      <c r="CE45" s="106">
        <v>3.0428999999999997E-4</v>
      </c>
      <c r="CF45">
        <v>-7.7054999999999997E-3</v>
      </c>
      <c r="CG45">
        <v>0</v>
      </c>
      <c r="CH45">
        <v>1.362E-2</v>
      </c>
      <c r="CI45">
        <v>0</v>
      </c>
      <c r="CJ45">
        <v>-3.9366999999999999E-2</v>
      </c>
      <c r="CK45">
        <v>-2.2436999999999999E-2</v>
      </c>
      <c r="CL45">
        <v>-1.0647999999999999E-2</v>
      </c>
      <c r="CM45">
        <v>-5.5799999999999999E-3</v>
      </c>
      <c r="CN45">
        <v>-1.6634E-3</v>
      </c>
      <c r="CO45">
        <v>-2.4437E-2</v>
      </c>
      <c r="CP45">
        <v>0</v>
      </c>
      <c r="CQ45">
        <v>9.9455000000000008E-4</v>
      </c>
      <c r="CR45">
        <v>-4.3366000000000004E-3</v>
      </c>
      <c r="CS45">
        <v>-2.8925999999999999E-3</v>
      </c>
      <c r="CT45">
        <v>-1.7812999999999999E-2</v>
      </c>
      <c r="CU45">
        <v>-5.6569999999999997E-3</v>
      </c>
      <c r="CV45">
        <v>-1.9275E-2</v>
      </c>
      <c r="CW45">
        <v>-4.027E-2</v>
      </c>
      <c r="CX45">
        <v>0</v>
      </c>
      <c r="CY45">
        <v>-5.1779E-3</v>
      </c>
      <c r="CZ45">
        <v>0</v>
      </c>
      <c r="DA45">
        <v>0</v>
      </c>
      <c r="DB45">
        <v>-2.2216E-2</v>
      </c>
      <c r="DC45">
        <v>0</v>
      </c>
      <c r="DD45">
        <v>0</v>
      </c>
      <c r="DE45">
        <v>9.3585000000000002E-2</v>
      </c>
      <c r="DF45">
        <v>0</v>
      </c>
      <c r="DG45">
        <v>5.9014999999999996E-3</v>
      </c>
      <c r="DH45">
        <v>1.447E-2</v>
      </c>
      <c r="DI45">
        <v>6.7860999999999998E-3</v>
      </c>
      <c r="DJ45">
        <v>-1.239E-2</v>
      </c>
      <c r="DK45">
        <v>0</v>
      </c>
      <c r="DL45">
        <v>-1.6008999999999999E-2</v>
      </c>
      <c r="DM45">
        <v>0</v>
      </c>
      <c r="DN45">
        <v>0.15481</v>
      </c>
      <c r="DO45">
        <v>1.9779000000000001E-2</v>
      </c>
      <c r="DP45">
        <v>1.6053000000000001E-2</v>
      </c>
      <c r="DQ45">
        <v>0.10967</v>
      </c>
      <c r="DR45">
        <v>0</v>
      </c>
      <c r="DS45">
        <v>-4.7248999999999999E-2</v>
      </c>
      <c r="DT45">
        <v>7.6519000000000004E-2</v>
      </c>
      <c r="DV45">
        <v>-3.2534999999999999E-3</v>
      </c>
      <c r="DW45">
        <v>0</v>
      </c>
      <c r="DX45">
        <v>0</v>
      </c>
      <c r="DY45">
        <v>0</v>
      </c>
      <c r="DZ45">
        <v>0</v>
      </c>
      <c r="EA45">
        <v>4.5352999999999999E-3</v>
      </c>
      <c r="EB45">
        <v>0</v>
      </c>
      <c r="EC45">
        <v>1.1298E-3</v>
      </c>
      <c r="ED45">
        <v>-2.7517000000000002E-3</v>
      </c>
      <c r="EE45">
        <v>4.9288999999999999E-3</v>
      </c>
      <c r="EF45">
        <v>5.1808999999999996E-3</v>
      </c>
      <c r="EG45">
        <v>0</v>
      </c>
      <c r="EH45">
        <v>1.0792E-2</v>
      </c>
      <c r="EI45">
        <v>2.5866E-2</v>
      </c>
      <c r="EJ45">
        <v>-1.0012E-2</v>
      </c>
      <c r="EK45">
        <v>2.4294E-2</v>
      </c>
      <c r="EL45">
        <v>-1.5085000000000001E-3</v>
      </c>
      <c r="EM45">
        <v>4.4741999999999997E-2</v>
      </c>
      <c r="EN45">
        <v>-2.6646E-2</v>
      </c>
      <c r="EO45">
        <v>-2.7019000000000001E-2</v>
      </c>
      <c r="EP45">
        <v>-2.6620999999999999E-2</v>
      </c>
      <c r="EQ45">
        <v>-2.7026999999999999E-2</v>
      </c>
      <c r="ER45">
        <v>-2.6752000000000001E-2</v>
      </c>
      <c r="ES45">
        <v>-2.0794E-2</v>
      </c>
      <c r="ET45">
        <v>-2.1222999999999999E-2</v>
      </c>
      <c r="EU45">
        <v>1.7738E-2</v>
      </c>
      <c r="EV45">
        <v>1.6625000000000001E-2</v>
      </c>
      <c r="EW45">
        <v>1.0779E-4</v>
      </c>
      <c r="EX45">
        <v>1.8099000000000001E-2</v>
      </c>
      <c r="EY45">
        <v>2.6474999999999999E-2</v>
      </c>
      <c r="EZ45">
        <v>-1.4874E-2</v>
      </c>
      <c r="FA45">
        <v>-2.1507000000000002E-3</v>
      </c>
      <c r="FB45">
        <v>-2.7168000000000001E-2</v>
      </c>
      <c r="FC45">
        <v>-1.7791000000000001E-2</v>
      </c>
      <c r="FD45">
        <v>-1.8350999999999999E-2</v>
      </c>
      <c r="FE45">
        <v>-2.7771000000000001E-2</v>
      </c>
      <c r="FF45">
        <v>-1.8518E-2</v>
      </c>
      <c r="FG45">
        <v>-1.78E-2</v>
      </c>
      <c r="FH45">
        <v>1.5228999999999999E-2</v>
      </c>
      <c r="FI45">
        <v>-5.3483999999999997E-3</v>
      </c>
      <c r="FJ45">
        <v>-1.617E-2</v>
      </c>
      <c r="FK45">
        <v>-2.6346000000000001E-2</v>
      </c>
      <c r="FL45">
        <v>-3.7213000000000003E-2</v>
      </c>
      <c r="FM45">
        <v>-9.8855999999999996E-3</v>
      </c>
      <c r="FN45">
        <v>-2.8941999999999999E-2</v>
      </c>
      <c r="FO45">
        <v>2.0045000000000002E-3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9.8448000000000008E-3</v>
      </c>
      <c r="FV45">
        <v>9.9095999999999993E-3</v>
      </c>
      <c r="FW45">
        <v>2.1213E-3</v>
      </c>
      <c r="FX45">
        <v>1.9859999999999999E-3</v>
      </c>
      <c r="FY45">
        <v>1.3936E-3</v>
      </c>
      <c r="FZ45">
        <v>4.9237999999999999E-3</v>
      </c>
      <c r="GA45">
        <v>2.4765E-3</v>
      </c>
      <c r="GB45">
        <v>-7.2944999999999998E-3</v>
      </c>
      <c r="GC45">
        <v>-4.3032000000000001E-2</v>
      </c>
      <c r="GD45">
        <v>0</v>
      </c>
      <c r="GE45">
        <v>-3.9205999999999998E-2</v>
      </c>
      <c r="GF45">
        <v>-1.5705E-2</v>
      </c>
      <c r="GG45">
        <v>-1.2313999999999999E-3</v>
      </c>
      <c r="GH45">
        <v>1.0125E-2</v>
      </c>
      <c r="GI45">
        <v>1.4839E-3</v>
      </c>
      <c r="GJ45">
        <v>0</v>
      </c>
      <c r="GK45">
        <v>-4.7232000000000003E-3</v>
      </c>
      <c r="GL45">
        <v>-9.6334999999999997E-3</v>
      </c>
      <c r="GM45">
        <v>-1.5640000000000001E-2</v>
      </c>
      <c r="GN45">
        <v>-1.2763E-2</v>
      </c>
      <c r="GO45">
        <v>-1.0756999999999999E-2</v>
      </c>
      <c r="GP45">
        <v>1.221E-2</v>
      </c>
    </row>
    <row r="46" spans="2:198" x14ac:dyDescent="0.25">
      <c r="B46" s="120">
        <v>42338</v>
      </c>
      <c r="C46">
        <v>-1.2116E-3</v>
      </c>
      <c r="D46">
        <v>1.1617000000000001E-2</v>
      </c>
      <c r="E46">
        <v>1.6993000000000001E-2</v>
      </c>
      <c r="F46">
        <v>3.8603000000000001E-3</v>
      </c>
      <c r="G46">
        <v>9.8303999999999996E-3</v>
      </c>
      <c r="H46">
        <v>-1.8051000000000001E-2</v>
      </c>
      <c r="I46">
        <v>3.0447999999999999E-2</v>
      </c>
      <c r="J46">
        <v>-4.5614000000000002E-3</v>
      </c>
      <c r="K46">
        <v>2.5864000000000002E-2</v>
      </c>
      <c r="L46">
        <v>1.9667E-2</v>
      </c>
      <c r="M46">
        <v>4.9749000000000002E-2</v>
      </c>
      <c r="N46">
        <v>-1.1992999999999999E-3</v>
      </c>
      <c r="O46">
        <v>-1.9996E-2</v>
      </c>
      <c r="P46">
        <v>5.1457000000000003E-2</v>
      </c>
      <c r="Q46">
        <v>1.7958999999999999E-2</v>
      </c>
      <c r="R46">
        <v>1.6902E-2</v>
      </c>
      <c r="S46">
        <v>2.6242999999999999E-2</v>
      </c>
      <c r="T46">
        <v>-8.0639000000000004E-4</v>
      </c>
      <c r="U46">
        <v>2.6852E-3</v>
      </c>
      <c r="V46">
        <v>7.5380000000000004E-3</v>
      </c>
      <c r="W46">
        <v>-6.1025000000000003E-3</v>
      </c>
      <c r="X46">
        <v>6.7044000000000001E-3</v>
      </c>
      <c r="Y46">
        <v>1.0274999999999999E-2</v>
      </c>
      <c r="Z46">
        <v>-7.4016000000000004E-3</v>
      </c>
      <c r="AA46">
        <v>1.5119E-2</v>
      </c>
      <c r="AB46">
        <v>1.1001E-2</v>
      </c>
      <c r="AC46">
        <v>2.2041000000000002E-2</v>
      </c>
      <c r="AD46">
        <v>6.339E-3</v>
      </c>
      <c r="AE46">
        <v>1.1885E-2</v>
      </c>
      <c r="AF46">
        <v>1.103E-2</v>
      </c>
      <c r="AG46">
        <v>-1.1363E-2</v>
      </c>
      <c r="AH46">
        <v>6.0148999999999999E-4</v>
      </c>
      <c r="AI46">
        <v>-2.8027E-3</v>
      </c>
      <c r="AJ46">
        <v>-4.5302000000000002E-2</v>
      </c>
      <c r="AK46">
        <v>-4.6946999999999996E-3</v>
      </c>
      <c r="AL46">
        <v>3.4315999999999999E-2</v>
      </c>
      <c r="AM46">
        <v>4.5842000000000001E-2</v>
      </c>
      <c r="AN46">
        <v>5.1977999999999998E-3</v>
      </c>
      <c r="AO46">
        <v>3.0002000000000002E-4</v>
      </c>
      <c r="AP46">
        <v>-2.6266000000000001E-2</v>
      </c>
      <c r="AQ46">
        <v>8.3385000000000004E-3</v>
      </c>
      <c r="AR46">
        <v>1.0995E-2</v>
      </c>
      <c r="AS46">
        <v>-3.7469000000000002E-2</v>
      </c>
      <c r="AT46">
        <v>-9.8177000000000004E-3</v>
      </c>
      <c r="AU46">
        <v>1.6400999999999999E-2</v>
      </c>
      <c r="AV46">
        <v>5.2402000000000004E-3</v>
      </c>
      <c r="AW46">
        <v>7.4782E-3</v>
      </c>
      <c r="AX46">
        <v>1.363E-2</v>
      </c>
      <c r="AY46">
        <v>6.5639000000000003E-2</v>
      </c>
      <c r="AZ46">
        <v>3.2063E-3</v>
      </c>
      <c r="BA46">
        <v>1.1754000000000001E-2</v>
      </c>
      <c r="BB46">
        <v>-2.5769E-2</v>
      </c>
      <c r="BC46">
        <v>-2.2204000000000002E-2</v>
      </c>
      <c r="BD46">
        <v>-2.2020999999999999E-2</v>
      </c>
      <c r="BE46">
        <v>-8.0564E-3</v>
      </c>
      <c r="BF46">
        <v>1.0867999999999999E-2</v>
      </c>
      <c r="BG46">
        <v>-7.7917999999999998E-3</v>
      </c>
      <c r="BH46">
        <v>-9.7081000000000001E-2</v>
      </c>
      <c r="BI46">
        <v>1.3793E-3</v>
      </c>
      <c r="BJ46">
        <v>1.7335E-2</v>
      </c>
      <c r="BK46">
        <v>8.9764000000000007E-3</v>
      </c>
      <c r="BL46">
        <v>4.3061000000000002E-2</v>
      </c>
      <c r="BM46">
        <v>-2.1000999999999999E-2</v>
      </c>
      <c r="BN46">
        <v>3.6408E-3</v>
      </c>
      <c r="BO46">
        <v>-8.5415000000000005E-3</v>
      </c>
      <c r="BP46">
        <v>-4.6216E-3</v>
      </c>
      <c r="BQ46">
        <v>3.5871000000000002E-3</v>
      </c>
      <c r="BR46">
        <v>-3.9287000000000002E-3</v>
      </c>
      <c r="BS46">
        <v>-1.4057999999999999E-2</v>
      </c>
      <c r="BT46">
        <v>-0.10102999999999999</v>
      </c>
      <c r="BU46">
        <v>-2.0864000000000001E-2</v>
      </c>
      <c r="BV46">
        <v>0</v>
      </c>
      <c r="BW46">
        <v>-9.2113000000000004E-3</v>
      </c>
      <c r="BX46">
        <v>-9.3498000000000001E-3</v>
      </c>
      <c r="BY46">
        <v>0</v>
      </c>
      <c r="BZ46">
        <v>9.9030000000000003E-3</v>
      </c>
      <c r="CA46">
        <v>6.1824999999999998E-2</v>
      </c>
      <c r="CB46">
        <v>4.8618000000000003E-3</v>
      </c>
      <c r="CC46">
        <v>-1.6433999999999999E-3</v>
      </c>
      <c r="CD46">
        <v>5.3337000000000002E-3</v>
      </c>
      <c r="CE46">
        <v>-7.0882999999999996E-3</v>
      </c>
      <c r="CF46">
        <v>5.5732999999999998E-3</v>
      </c>
      <c r="CG46">
        <v>0</v>
      </c>
      <c r="CH46">
        <v>-2.8681999999999999E-2</v>
      </c>
      <c r="CI46">
        <v>0</v>
      </c>
      <c r="CJ46">
        <v>2.9918E-2</v>
      </c>
      <c r="CK46">
        <v>1.9571000000000002E-2</v>
      </c>
      <c r="CL46">
        <v>7.1995000000000002E-3</v>
      </c>
      <c r="CM46">
        <v>3.4056999999999997E-2</v>
      </c>
      <c r="CN46">
        <v>-6.8221999999999996E-3</v>
      </c>
      <c r="CO46">
        <v>4.6512999999999997E-3</v>
      </c>
      <c r="CP46">
        <v>0</v>
      </c>
      <c r="CQ46">
        <v>1.933E-2</v>
      </c>
      <c r="CR46">
        <v>2.9371000000000002E-3</v>
      </c>
      <c r="CS46">
        <v>3.2464999999999998E-3</v>
      </c>
      <c r="CT46">
        <v>-1.8166999999999999E-2</v>
      </c>
      <c r="CU46">
        <v>5.9519999999999998E-3</v>
      </c>
      <c r="CV46">
        <v>-9.0176000000000006E-3</v>
      </c>
      <c r="CW46">
        <v>3.1307000000000001E-2</v>
      </c>
      <c r="CX46">
        <v>0</v>
      </c>
      <c r="CY46">
        <v>-1.3219E-2</v>
      </c>
      <c r="CZ46">
        <v>0</v>
      </c>
      <c r="DA46">
        <v>0</v>
      </c>
      <c r="DB46">
        <v>1.7401E-2</v>
      </c>
      <c r="DC46">
        <v>2.3217000000000002E-2</v>
      </c>
      <c r="DD46">
        <v>0</v>
      </c>
      <c r="DE46">
        <v>2.8879999999999999E-2</v>
      </c>
      <c r="DF46">
        <v>0</v>
      </c>
      <c r="DG46">
        <v>-4.7009E-3</v>
      </c>
      <c r="DH46">
        <v>-4.2747E-2</v>
      </c>
      <c r="DI46">
        <v>2.9058E-3</v>
      </c>
      <c r="DJ46">
        <v>8.5994999999999995E-3</v>
      </c>
      <c r="DK46">
        <v>0</v>
      </c>
      <c r="DL46">
        <v>3.3343999999999999E-2</v>
      </c>
      <c r="DM46">
        <v>0</v>
      </c>
      <c r="DN46">
        <v>3.3239999999999999E-2</v>
      </c>
      <c r="DO46">
        <v>2.1780999999999998E-2</v>
      </c>
      <c r="DP46">
        <v>2.2318000000000001E-2</v>
      </c>
      <c r="DQ46">
        <v>5.2632999999999999E-2</v>
      </c>
      <c r="DR46">
        <v>0</v>
      </c>
      <c r="DS46">
        <v>4.4454E-2</v>
      </c>
      <c r="DT46">
        <v>6.1428000000000003E-3</v>
      </c>
      <c r="DV46">
        <v>3.0210000000000001E-2</v>
      </c>
      <c r="DW46">
        <v>0</v>
      </c>
      <c r="DX46">
        <v>0</v>
      </c>
      <c r="DY46">
        <v>0</v>
      </c>
      <c r="DZ46">
        <v>0</v>
      </c>
      <c r="EA46">
        <v>4.2207000000000001E-2</v>
      </c>
      <c r="EB46">
        <v>0</v>
      </c>
      <c r="EC46">
        <v>1.6877000000000001E-3</v>
      </c>
      <c r="ED46">
        <v>-1.2408E-3</v>
      </c>
      <c r="EE46">
        <v>2.5755E-2</v>
      </c>
      <c r="EF46">
        <v>3.4372000000000001E-3</v>
      </c>
      <c r="EG46">
        <v>0</v>
      </c>
      <c r="EH46">
        <v>3.7949999999999998E-2</v>
      </c>
      <c r="EI46">
        <v>-1.0798E-2</v>
      </c>
      <c r="EJ46">
        <v>-1.3419E-2</v>
      </c>
      <c r="EK46">
        <v>5.4595999999999999E-2</v>
      </c>
      <c r="EL46">
        <v>7.1685999999999998E-3</v>
      </c>
      <c r="EM46">
        <v>6.8685999999999997E-2</v>
      </c>
      <c r="EN46">
        <v>3.5339999999999998E-3</v>
      </c>
      <c r="EO46">
        <v>3.0858000000000001E-3</v>
      </c>
      <c r="EP46">
        <v>4.2762E-3</v>
      </c>
      <c r="EQ46">
        <v>3.5569E-3</v>
      </c>
      <c r="ER46">
        <v>3.5988000000000001E-3</v>
      </c>
      <c r="ES46">
        <v>8.0993000000000002E-3</v>
      </c>
      <c r="ET46">
        <v>7.1865999999999996E-3</v>
      </c>
      <c r="EU46">
        <v>-2.6901000000000001E-2</v>
      </c>
      <c r="EV46">
        <v>-2.7102999999999999E-2</v>
      </c>
      <c r="EW46">
        <v>-1.6324E-3</v>
      </c>
      <c r="EX46">
        <v>-1.5368999999999999E-3</v>
      </c>
      <c r="EY46">
        <v>-2.3741000000000001E-3</v>
      </c>
      <c r="EZ46">
        <v>3.4467999999999999E-2</v>
      </c>
      <c r="FA46">
        <v>-3.4112999999999999E-3</v>
      </c>
      <c r="FB46">
        <v>1.7330999999999999E-2</v>
      </c>
      <c r="FC46">
        <v>2.0759E-2</v>
      </c>
      <c r="FD46">
        <v>2.8825E-2</v>
      </c>
      <c r="FE46">
        <v>1.6636999999999999E-2</v>
      </c>
      <c r="FF46">
        <v>2.0055E-2</v>
      </c>
      <c r="FG46">
        <v>2.0638E-2</v>
      </c>
      <c r="FH46">
        <v>1.1306999999999999E-2</v>
      </c>
      <c r="FI46">
        <v>5.8295999999999999E-3</v>
      </c>
      <c r="FJ46">
        <v>-3.5458000000000003E-2</v>
      </c>
      <c r="FK46">
        <v>8.2711999999999994E-3</v>
      </c>
      <c r="FL46">
        <v>9.5186000000000003E-3</v>
      </c>
      <c r="FM46">
        <v>1.3812E-2</v>
      </c>
      <c r="FN46">
        <v>8.6501000000000008E-3</v>
      </c>
      <c r="FO46">
        <v>2.0073000000000001E-2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2.6116999999999998E-3</v>
      </c>
      <c r="FV46">
        <v>3.4106000000000002E-3</v>
      </c>
      <c r="FW46">
        <v>3.0133E-3</v>
      </c>
      <c r="FX46">
        <v>2.6116999999999998E-3</v>
      </c>
      <c r="FY46">
        <v>2.0910999999999998E-3</v>
      </c>
      <c r="FZ46">
        <v>-2.5682999999999999E-3</v>
      </c>
      <c r="GA46">
        <v>-3.2864999999999999E-3</v>
      </c>
      <c r="GB46">
        <v>-2.3649000000000001E-3</v>
      </c>
      <c r="GC46">
        <v>-3.4099999999999998E-3</v>
      </c>
      <c r="GD46">
        <v>0</v>
      </c>
      <c r="GE46">
        <v>8.2907999999999992E-3</v>
      </c>
      <c r="GF46">
        <v>-9.8532999999999997E-4</v>
      </c>
      <c r="GG46">
        <v>7.2960000000000004E-3</v>
      </c>
      <c r="GH46">
        <v>3.1007E-2</v>
      </c>
      <c r="GI46">
        <v>1.3993E-2</v>
      </c>
      <c r="GJ46">
        <v>0</v>
      </c>
      <c r="GK46">
        <v>1.2326E-2</v>
      </c>
      <c r="GL46">
        <v>-7.9591000000000002E-3</v>
      </c>
      <c r="GM46">
        <v>-1.3933999999999999E-3</v>
      </c>
      <c r="GN46">
        <v>-1.6541E-2</v>
      </c>
      <c r="GO46">
        <v>1.1913E-2</v>
      </c>
      <c r="GP46">
        <v>-1.3043000000000001E-2</v>
      </c>
    </row>
    <row r="47" spans="2:198" x14ac:dyDescent="0.25">
      <c r="B47" s="120">
        <v>42369</v>
      </c>
      <c r="C47">
        <v>-1.7156999999999999E-3</v>
      </c>
      <c r="D47">
        <v>-4.4917999999999998E-4</v>
      </c>
      <c r="E47">
        <v>2.4696000000000002E-3</v>
      </c>
      <c r="F47" s="106">
        <v>4.8869000000000003E-5</v>
      </c>
      <c r="G47">
        <v>-1.7898E-3</v>
      </c>
      <c r="H47">
        <v>1.9223000000000001E-2</v>
      </c>
      <c r="I47">
        <v>2.9353000000000002E-4</v>
      </c>
      <c r="J47">
        <v>-3.1787E-3</v>
      </c>
      <c r="K47">
        <v>-9.9708999999999996E-3</v>
      </c>
      <c r="L47">
        <v>1.4265999999999999E-2</v>
      </c>
      <c r="M47">
        <v>-1.1328E-3</v>
      </c>
      <c r="N47">
        <v>1.3504E-2</v>
      </c>
      <c r="O47">
        <v>1.1136999999999999E-2</v>
      </c>
      <c r="P47">
        <v>3.9397E-3</v>
      </c>
      <c r="Q47">
        <v>-6.4871E-3</v>
      </c>
      <c r="R47">
        <v>-1.4579999999999999E-2</v>
      </c>
      <c r="S47">
        <v>-2.2273999999999999E-2</v>
      </c>
      <c r="T47">
        <v>-6.3889999999999997E-3</v>
      </c>
      <c r="U47">
        <v>-8.6207000000000005E-4</v>
      </c>
      <c r="V47">
        <v>9.7193000000000002E-3</v>
      </c>
      <c r="W47">
        <v>3.5449000000000001E-2</v>
      </c>
      <c r="X47">
        <v>6.8335000000000002E-3</v>
      </c>
      <c r="Y47">
        <v>7.5966000000000002E-3</v>
      </c>
      <c r="Z47">
        <v>1.1115E-2</v>
      </c>
      <c r="AA47">
        <v>-1.3467E-2</v>
      </c>
      <c r="AB47">
        <v>-3.4299999999999997E-2</v>
      </c>
      <c r="AC47">
        <v>-1.0413E-2</v>
      </c>
      <c r="AD47">
        <v>1.4601E-3</v>
      </c>
      <c r="AE47">
        <v>-2.4105999999999999E-2</v>
      </c>
      <c r="AF47">
        <v>1.6847000000000001E-2</v>
      </c>
      <c r="AG47">
        <v>2.5228E-3</v>
      </c>
      <c r="AH47">
        <v>-8.8548000000000001E-4</v>
      </c>
      <c r="AI47">
        <v>-3.6130000000000002E-2</v>
      </c>
      <c r="AJ47">
        <v>1.8700000000000001E-2</v>
      </c>
      <c r="AK47">
        <v>4.3823999999999998E-3</v>
      </c>
      <c r="AL47">
        <v>1.3893000000000001E-2</v>
      </c>
      <c r="AM47">
        <v>1.2243E-2</v>
      </c>
      <c r="AN47">
        <v>2.8378E-2</v>
      </c>
      <c r="AO47">
        <v>3.5104999999999997E-2</v>
      </c>
      <c r="AP47">
        <v>5.0110000000000002E-2</v>
      </c>
      <c r="AQ47">
        <v>-8.9761000000000007E-3</v>
      </c>
      <c r="AR47">
        <v>2.3321000000000001E-2</v>
      </c>
      <c r="AS47">
        <v>-3.4532E-2</v>
      </c>
      <c r="AT47">
        <v>-6.4498000000000003E-3</v>
      </c>
      <c r="AU47">
        <v>-1.4690999999999999E-2</v>
      </c>
      <c r="AV47">
        <v>2.5940000000000001E-2</v>
      </c>
      <c r="AW47">
        <v>1.3089999999999999E-2</v>
      </c>
      <c r="AX47">
        <v>-1.6572E-2</v>
      </c>
      <c r="AY47">
        <v>1.3103E-2</v>
      </c>
      <c r="AZ47">
        <v>-2.5458E-3</v>
      </c>
      <c r="BA47">
        <v>-1.5447000000000001E-2</v>
      </c>
      <c r="BB47">
        <v>3.3387E-2</v>
      </c>
      <c r="BC47">
        <v>-9.6626000000000004E-3</v>
      </c>
      <c r="BD47">
        <v>2.9929999999999998E-2</v>
      </c>
      <c r="BE47">
        <v>-5.4846000000000001E-3</v>
      </c>
      <c r="BF47">
        <v>7.5633999999999999E-4</v>
      </c>
      <c r="BG47">
        <v>-6.7978999999999998E-2</v>
      </c>
      <c r="BH47">
        <v>1.1873E-2</v>
      </c>
      <c r="BI47">
        <v>-8.8376999999999998E-4</v>
      </c>
      <c r="BJ47">
        <v>-1.1310000000000001E-2</v>
      </c>
      <c r="BK47">
        <v>-2.5869E-2</v>
      </c>
      <c r="BL47">
        <v>-3.4685000000000001E-2</v>
      </c>
      <c r="BM47">
        <v>-1.6778000000000001E-2</v>
      </c>
      <c r="BN47">
        <v>-2.1492999999999998E-3</v>
      </c>
      <c r="BO47">
        <v>4.5613000000000001E-2</v>
      </c>
      <c r="BP47">
        <v>1.001E-2</v>
      </c>
      <c r="BQ47">
        <v>4.0023000000000003E-3</v>
      </c>
      <c r="BR47">
        <v>-2.0905E-2</v>
      </c>
      <c r="BS47">
        <v>-8.2073999999999994E-2</v>
      </c>
      <c r="BT47">
        <v>5.4412000000000002E-2</v>
      </c>
      <c r="BU47">
        <v>2.0369000000000002E-2</v>
      </c>
      <c r="BV47">
        <v>0</v>
      </c>
      <c r="BW47">
        <v>3.0041999999999999E-2</v>
      </c>
      <c r="BX47">
        <v>8.4145999999999995E-3</v>
      </c>
      <c r="BY47">
        <v>0</v>
      </c>
      <c r="BZ47">
        <v>1.0688E-2</v>
      </c>
      <c r="CA47">
        <v>4.4003E-2</v>
      </c>
      <c r="CB47">
        <v>6.8456000000000003E-3</v>
      </c>
      <c r="CC47">
        <v>2.3550000000000001E-2</v>
      </c>
      <c r="CD47">
        <v>-2.2363000000000001E-2</v>
      </c>
      <c r="CE47">
        <v>4.9224000000000004E-3</v>
      </c>
      <c r="CF47">
        <v>-7.3604999999999999E-3</v>
      </c>
      <c r="CG47">
        <v>0</v>
      </c>
      <c r="CH47">
        <v>3.2523000000000001E-3</v>
      </c>
      <c r="CI47">
        <v>0</v>
      </c>
      <c r="CJ47">
        <v>-2.9732999999999999E-2</v>
      </c>
      <c r="CK47">
        <v>-3.1541E-2</v>
      </c>
      <c r="CL47">
        <v>-2.7361E-2</v>
      </c>
      <c r="CM47">
        <v>7.0086000000000002E-3</v>
      </c>
      <c r="CN47">
        <v>-8.5337999999999994E-3</v>
      </c>
      <c r="CO47">
        <v>-1.5716999999999998E-2</v>
      </c>
      <c r="CP47">
        <v>0</v>
      </c>
      <c r="CQ47">
        <v>-1.0807E-3</v>
      </c>
      <c r="CR47">
        <v>-2.8310999999999999E-2</v>
      </c>
      <c r="CS47">
        <v>-3.1531000000000003E-2</v>
      </c>
      <c r="CT47">
        <v>1.0200000000000001E-3</v>
      </c>
      <c r="CU47">
        <v>-3.8251E-2</v>
      </c>
      <c r="CV47">
        <v>-2.5703E-2</v>
      </c>
      <c r="CW47">
        <v>-2.9648999999999998E-2</v>
      </c>
      <c r="CX47">
        <v>0</v>
      </c>
      <c r="CY47">
        <v>-1.1238000000000001E-3</v>
      </c>
      <c r="CZ47">
        <v>0</v>
      </c>
      <c r="DA47">
        <v>0</v>
      </c>
      <c r="DB47">
        <v>-1.1006E-2</v>
      </c>
      <c r="DC47">
        <v>1.8936000000000001E-2</v>
      </c>
      <c r="DD47">
        <v>0</v>
      </c>
      <c r="DE47">
        <v>6.0714999999999996E-3</v>
      </c>
      <c r="DF47">
        <v>0</v>
      </c>
      <c r="DG47">
        <v>-1.3079E-2</v>
      </c>
      <c r="DH47">
        <v>-4.1485000000000001E-2</v>
      </c>
      <c r="DI47">
        <v>4.0054000000000001E-3</v>
      </c>
      <c r="DJ47">
        <v>1.3672E-2</v>
      </c>
      <c r="DK47">
        <v>0</v>
      </c>
      <c r="DL47">
        <v>1.9775999999999998E-2</v>
      </c>
      <c r="DM47">
        <v>0</v>
      </c>
      <c r="DN47">
        <v>-3.4443999999999998E-3</v>
      </c>
      <c r="DO47">
        <v>-6.5761999999999999E-3</v>
      </c>
      <c r="DP47">
        <v>2.0192000000000002E-2</v>
      </c>
      <c r="DQ47">
        <v>3.2982999999999998E-2</v>
      </c>
      <c r="DR47">
        <v>0</v>
      </c>
      <c r="DS47">
        <v>9.3290000000000005E-3</v>
      </c>
      <c r="DT47">
        <v>5.9308E-3</v>
      </c>
      <c r="DV47">
        <v>4.7053999999999999E-2</v>
      </c>
      <c r="DW47">
        <v>0</v>
      </c>
      <c r="DX47">
        <v>0</v>
      </c>
      <c r="DY47">
        <v>0</v>
      </c>
      <c r="DZ47">
        <v>0</v>
      </c>
      <c r="EA47">
        <v>-9.4639000000000008E-3</v>
      </c>
      <c r="EB47">
        <v>0</v>
      </c>
      <c r="EC47">
        <v>9.5844999999999993E-3</v>
      </c>
      <c r="ED47">
        <v>9.5551000000000004E-3</v>
      </c>
      <c r="EE47">
        <v>1.6035000000000001E-2</v>
      </c>
      <c r="EF47">
        <v>1.1244000000000001E-2</v>
      </c>
      <c r="EG47">
        <v>0</v>
      </c>
      <c r="EH47">
        <v>6.9078999999999998E-3</v>
      </c>
      <c r="EI47">
        <v>1.9004E-2</v>
      </c>
      <c r="EJ47">
        <v>-1.2248E-2</v>
      </c>
      <c r="EK47">
        <v>-2.6984999999999999E-2</v>
      </c>
      <c r="EL47">
        <v>-3.2636999999999999E-2</v>
      </c>
      <c r="EM47">
        <v>-5.0513000000000002E-2</v>
      </c>
      <c r="EN47">
        <v>-2.0497000000000001E-2</v>
      </c>
      <c r="EO47">
        <v>-2.1017999999999998E-2</v>
      </c>
      <c r="EP47">
        <v>-2.0008999999999999E-2</v>
      </c>
      <c r="EQ47">
        <v>-2.0414000000000002E-2</v>
      </c>
      <c r="ER47">
        <v>-2.0131E-2</v>
      </c>
      <c r="ES47">
        <v>-2.299E-2</v>
      </c>
      <c r="ET47">
        <v>-2.2955E-2</v>
      </c>
      <c r="EU47">
        <v>2.5314E-2</v>
      </c>
      <c r="EV47">
        <v>2.5943000000000001E-2</v>
      </c>
      <c r="EW47">
        <v>-1.3452E-3</v>
      </c>
      <c r="EX47">
        <v>-2.0572E-2</v>
      </c>
      <c r="EY47">
        <v>-3.1623999999999999E-2</v>
      </c>
      <c r="EZ47">
        <v>-3.0234E-2</v>
      </c>
      <c r="FA47">
        <v>-6.6771E-3</v>
      </c>
      <c r="FB47">
        <v>-1.5277000000000001E-2</v>
      </c>
      <c r="FC47">
        <v>-1.4531000000000001E-2</v>
      </c>
      <c r="FD47">
        <v>-1.35E-2</v>
      </c>
      <c r="FE47">
        <v>-1.5858000000000001E-2</v>
      </c>
      <c r="FF47">
        <v>-1.5063E-2</v>
      </c>
      <c r="FG47">
        <v>-1.4527999999999999E-2</v>
      </c>
      <c r="FH47">
        <v>-1.7968000000000001E-3</v>
      </c>
      <c r="FI47">
        <v>-3.8266000000000001E-2</v>
      </c>
      <c r="FJ47">
        <v>-7.6191999999999996E-3</v>
      </c>
      <c r="FK47" s="106">
        <v>-1.0283E-4</v>
      </c>
      <c r="FL47">
        <v>1.1589E-3</v>
      </c>
      <c r="FM47">
        <v>-2.0483000000000001E-2</v>
      </c>
      <c r="FN47">
        <v>-2.9708E-3</v>
      </c>
      <c r="FO47">
        <v>-3.4569000000000003E-2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1.1923E-2</v>
      </c>
      <c r="FV47">
        <v>1.2128E-2</v>
      </c>
      <c r="FW47">
        <v>4.7083999999999997E-3</v>
      </c>
      <c r="FX47">
        <v>4.8935999999999997E-3</v>
      </c>
      <c r="FY47">
        <v>4.2199999999999998E-3</v>
      </c>
      <c r="FZ47">
        <v>1.2129E-3</v>
      </c>
      <c r="GA47">
        <v>-5.0701000000000001E-4</v>
      </c>
      <c r="GB47">
        <v>-5.0708000000000003E-3</v>
      </c>
      <c r="GC47">
        <v>-7.6037999999999994E-2</v>
      </c>
      <c r="GD47">
        <v>0</v>
      </c>
      <c r="GE47">
        <v>-1.2678E-2</v>
      </c>
      <c r="GF47">
        <v>-9.6813000000000003E-3</v>
      </c>
      <c r="GG47">
        <v>-4.9560999999999997E-3</v>
      </c>
      <c r="GH47">
        <v>-2.6252000000000001E-2</v>
      </c>
      <c r="GI47">
        <v>-1.0543E-2</v>
      </c>
      <c r="GJ47">
        <v>0</v>
      </c>
      <c r="GK47">
        <v>5.2420000000000001E-3</v>
      </c>
      <c r="GL47">
        <v>-8.6400999999999995E-3</v>
      </c>
      <c r="GM47">
        <v>-4.6347000000000003E-3</v>
      </c>
      <c r="GN47">
        <v>-3.1808000000000001E-3</v>
      </c>
      <c r="GO47">
        <v>-1.2494999999999999E-2</v>
      </c>
      <c r="GP47">
        <v>4.0767000000000001E-4</v>
      </c>
    </row>
    <row r="48" spans="2:198" x14ac:dyDescent="0.25">
      <c r="B48" s="120">
        <v>42400</v>
      </c>
      <c r="C48">
        <v>-5.3433999999999999E-3</v>
      </c>
      <c r="D48">
        <v>-8.0865999999999993E-3</v>
      </c>
      <c r="E48">
        <v>-1.6264000000000001E-2</v>
      </c>
      <c r="F48">
        <v>-2.2599E-4</v>
      </c>
      <c r="G48">
        <v>-2.6776E-3</v>
      </c>
      <c r="H48">
        <v>6.182E-3</v>
      </c>
      <c r="I48">
        <v>-1.0470999999999999E-2</v>
      </c>
      <c r="J48">
        <v>-4.2559E-2</v>
      </c>
      <c r="K48">
        <v>-4.9492000000000001E-2</v>
      </c>
      <c r="L48">
        <v>-3.1837999999999998E-2</v>
      </c>
      <c r="M48">
        <v>2.4309999999999998E-2</v>
      </c>
      <c r="N48">
        <v>-1.7225000000000001E-2</v>
      </c>
      <c r="O48">
        <v>-7.6771000000000001E-3</v>
      </c>
      <c r="P48">
        <v>-1.6695999999999999E-2</v>
      </c>
      <c r="Q48">
        <v>-2.3097999999999999E-3</v>
      </c>
      <c r="R48">
        <v>-4.6642000000000003E-2</v>
      </c>
      <c r="S48">
        <v>-9.3036999999999998E-3</v>
      </c>
      <c r="T48">
        <v>8.0803999999999997E-3</v>
      </c>
      <c r="U48">
        <v>9.4499000000000007E-3</v>
      </c>
      <c r="V48">
        <v>5.0892000000000003E-3</v>
      </c>
      <c r="W48">
        <v>-5.3921000000000004E-3</v>
      </c>
      <c r="X48">
        <v>3.0312999999999998E-3</v>
      </c>
      <c r="Y48">
        <v>-1.6069999999999999E-3</v>
      </c>
      <c r="Z48">
        <v>-8.0840999999999997E-4</v>
      </c>
      <c r="AA48">
        <v>-1.6327000000000001E-2</v>
      </c>
      <c r="AB48">
        <v>4.3819999999999996E-3</v>
      </c>
      <c r="AC48">
        <v>4.0134999999999997E-3</v>
      </c>
      <c r="AD48">
        <v>4.0433999999999998E-2</v>
      </c>
      <c r="AE48">
        <v>1.4919E-2</v>
      </c>
      <c r="AF48">
        <v>-4.1434000000000002E-3</v>
      </c>
      <c r="AG48">
        <v>-1.0237E-2</v>
      </c>
      <c r="AH48">
        <v>4.3890999999999999E-3</v>
      </c>
      <c r="AI48">
        <v>2.9478000000000001E-2</v>
      </c>
      <c r="AJ48">
        <v>2.1722000000000002E-2</v>
      </c>
      <c r="AK48">
        <v>6.7914999999999998E-3</v>
      </c>
      <c r="AL48">
        <v>-8.0453999999999998E-2</v>
      </c>
      <c r="AM48">
        <v>-6.9102999999999998E-2</v>
      </c>
      <c r="AN48">
        <v>3.1539999999999999E-2</v>
      </c>
      <c r="AO48">
        <v>-3.0719999999999999E-4</v>
      </c>
      <c r="AP48">
        <v>-3.6597999999999999E-2</v>
      </c>
      <c r="AQ48">
        <v>-2.4160999999999998E-2</v>
      </c>
      <c r="AR48">
        <v>3.8837999999999998E-2</v>
      </c>
      <c r="AS48">
        <v>-2.0902E-2</v>
      </c>
      <c r="AT48">
        <v>-1.2616999999999999E-3</v>
      </c>
      <c r="AU48">
        <v>-4.4345000000000002E-2</v>
      </c>
      <c r="AV48">
        <v>-8.3922000000000007E-3</v>
      </c>
      <c r="AW48">
        <v>-1.9234000000000001E-2</v>
      </c>
      <c r="AX48">
        <v>-2.3127999999999999E-2</v>
      </c>
      <c r="AY48">
        <v>-3.8342000000000001E-2</v>
      </c>
      <c r="AZ48">
        <v>-2.2848E-3</v>
      </c>
      <c r="BA48">
        <v>1.0913000000000001E-2</v>
      </c>
      <c r="BB48">
        <v>-5.2248999999999997E-2</v>
      </c>
      <c r="BC48">
        <v>-2.48E-3</v>
      </c>
      <c r="BD48">
        <v>-3.5639999999999998E-2</v>
      </c>
      <c r="BE48">
        <v>-2.3231999999999999E-2</v>
      </c>
      <c r="BF48">
        <v>-2.3566E-2</v>
      </c>
      <c r="BG48">
        <v>-7.5151999999999997E-3</v>
      </c>
      <c r="BH48">
        <v>2.349E-2</v>
      </c>
      <c r="BI48">
        <v>5.7082000000000001E-3</v>
      </c>
      <c r="BJ48">
        <v>1.0558E-2</v>
      </c>
      <c r="BK48">
        <v>5.4364000000000001E-3</v>
      </c>
      <c r="BL48">
        <v>-9.3729999999999994E-3</v>
      </c>
      <c r="BM48">
        <v>1.1728000000000001E-2</v>
      </c>
      <c r="BN48">
        <v>7.5044999999999999E-3</v>
      </c>
      <c r="BO48">
        <v>-3.9736E-2</v>
      </c>
      <c r="BP48">
        <v>1.1287E-2</v>
      </c>
      <c r="BQ48">
        <v>-6.2744999999999997E-3</v>
      </c>
      <c r="BR48">
        <v>-5.5741999999999996E-3</v>
      </c>
      <c r="BS48">
        <v>-5.5679000000000004E-4</v>
      </c>
      <c r="BT48">
        <v>8.7929999999999994E-2</v>
      </c>
      <c r="BU48">
        <v>1.0281999999999999E-2</v>
      </c>
      <c r="BV48">
        <v>0</v>
      </c>
      <c r="BW48">
        <v>-4.2741000000000003E-3</v>
      </c>
      <c r="BX48">
        <v>1.7079E-2</v>
      </c>
      <c r="BY48">
        <v>1.8186000000000001E-2</v>
      </c>
      <c r="BZ48">
        <v>5.1691000000000003E-3</v>
      </c>
      <c r="CA48">
        <v>2.3424E-2</v>
      </c>
      <c r="CB48">
        <v>8.5546000000000007E-3</v>
      </c>
      <c r="CC48">
        <v>9.4879000000000005E-3</v>
      </c>
      <c r="CD48">
        <v>-1.8736E-3</v>
      </c>
      <c r="CE48">
        <v>1.0503999999999999E-2</v>
      </c>
      <c r="CF48">
        <v>-7.2985999999999997E-3</v>
      </c>
      <c r="CG48">
        <v>0</v>
      </c>
      <c r="CH48">
        <v>4.7565999999999998E-4</v>
      </c>
      <c r="CI48">
        <v>0</v>
      </c>
      <c r="CJ48">
        <v>1.9474999999999999E-2</v>
      </c>
      <c r="CK48">
        <v>7.3753999999999998E-3</v>
      </c>
      <c r="CL48">
        <v>1.0352999999999999E-2</v>
      </c>
      <c r="CM48">
        <v>3.4105000000000003E-2</v>
      </c>
      <c r="CN48">
        <v>-1.6872999999999999E-4</v>
      </c>
      <c r="CO48">
        <v>-2.2141000000000001E-3</v>
      </c>
      <c r="CP48">
        <v>0</v>
      </c>
      <c r="CQ48">
        <v>1.0449999999999999E-2</v>
      </c>
      <c r="CR48">
        <v>1.1943E-2</v>
      </c>
      <c r="CS48">
        <v>-2.1597999999999999E-2</v>
      </c>
      <c r="CT48">
        <v>9.7664999999999991E-3</v>
      </c>
      <c r="CU48">
        <v>-1.2104E-2</v>
      </c>
      <c r="CV48">
        <v>-5.4478E-3</v>
      </c>
      <c r="CW48">
        <v>2.2016999999999998E-2</v>
      </c>
      <c r="CX48">
        <v>0</v>
      </c>
      <c r="CY48">
        <v>2.0823999999999999E-3</v>
      </c>
      <c r="CZ48">
        <v>0</v>
      </c>
      <c r="DA48">
        <v>0</v>
      </c>
      <c r="DB48">
        <v>-9.9945999999999993E-3</v>
      </c>
      <c r="DC48">
        <v>-1.7940999999999999E-2</v>
      </c>
      <c r="DD48">
        <v>0</v>
      </c>
      <c r="DE48">
        <v>-1.6063999999999998E-2</v>
      </c>
      <c r="DF48">
        <v>0</v>
      </c>
      <c r="DG48">
        <v>8.9327999999999994E-3</v>
      </c>
      <c r="DH48">
        <v>1.6958999999999998E-2</v>
      </c>
      <c r="DI48">
        <v>4.5973000000000003E-3</v>
      </c>
      <c r="DJ48">
        <v>-9.3118000000000003E-3</v>
      </c>
      <c r="DK48">
        <v>0</v>
      </c>
      <c r="DL48">
        <v>7.6586000000000001E-2</v>
      </c>
      <c r="DM48">
        <v>0</v>
      </c>
      <c r="DN48">
        <v>8.2826999999999998E-2</v>
      </c>
      <c r="DO48">
        <v>-1.1006E-3</v>
      </c>
      <c r="DP48">
        <v>3.9202000000000001E-2</v>
      </c>
      <c r="DQ48">
        <v>7.6383000000000006E-2</v>
      </c>
      <c r="DR48">
        <v>0</v>
      </c>
      <c r="DS48">
        <v>-2.8761999999999999E-2</v>
      </c>
      <c r="DT48">
        <v>9.1406000000000005E-3</v>
      </c>
      <c r="DU48">
        <v>8.1566999999999994E-3</v>
      </c>
      <c r="DV48">
        <v>1.9956000000000002E-2</v>
      </c>
      <c r="DW48">
        <v>0</v>
      </c>
      <c r="DX48">
        <v>0</v>
      </c>
      <c r="DY48">
        <v>0</v>
      </c>
      <c r="DZ48">
        <v>0</v>
      </c>
      <c r="EA48">
        <v>-7.8324999999999992E-3</v>
      </c>
      <c r="EB48">
        <v>0</v>
      </c>
      <c r="EC48">
        <v>7.8069000000000003E-3</v>
      </c>
      <c r="ED48">
        <v>-1.7501999999999999E-4</v>
      </c>
      <c r="EE48">
        <v>6.4736999999999998E-3</v>
      </c>
      <c r="EF48">
        <v>-2.2932999999999999E-3</v>
      </c>
      <c r="EG48">
        <v>0</v>
      </c>
      <c r="EH48">
        <v>-1.4262000000000001E-3</v>
      </c>
      <c r="EI48">
        <v>1.549E-2</v>
      </c>
      <c r="EJ48">
        <v>8.9960000000000005E-3</v>
      </c>
      <c r="EK48">
        <v>5.0504E-2</v>
      </c>
      <c r="EL48">
        <v>-1.0227E-2</v>
      </c>
      <c r="EM48">
        <v>6.0359000000000003E-2</v>
      </c>
      <c r="EN48">
        <v>-2.1846000000000001E-3</v>
      </c>
      <c r="EO48">
        <v>-2.6386000000000001E-3</v>
      </c>
      <c r="EP48">
        <v>-1.9090999999999999E-3</v>
      </c>
      <c r="EQ48">
        <v>-1.9379E-3</v>
      </c>
      <c r="ER48">
        <v>-1.6567999999999999E-3</v>
      </c>
      <c r="ES48">
        <v>-9.0925999999999993E-3</v>
      </c>
      <c r="ET48">
        <v>-8.7907999999999997E-3</v>
      </c>
      <c r="EU48">
        <v>9.8511999999999992E-4</v>
      </c>
      <c r="EV48">
        <v>1.9714999999999999E-4</v>
      </c>
      <c r="EW48">
        <v>1.0241E-3</v>
      </c>
      <c r="EX48">
        <v>3.3525E-3</v>
      </c>
      <c r="EY48">
        <v>5.3800999999999996E-3</v>
      </c>
      <c r="EZ48">
        <v>-1.2212000000000001E-2</v>
      </c>
      <c r="FA48">
        <v>-1.4021000000000001E-3</v>
      </c>
      <c r="FB48">
        <v>-1.4281E-2</v>
      </c>
      <c r="FC48">
        <v>-1.6192000000000002E-2</v>
      </c>
      <c r="FD48">
        <v>-1.1273999999999999E-2</v>
      </c>
      <c r="FE48">
        <v>-1.4893999999999999E-2</v>
      </c>
      <c r="FF48">
        <v>-1.6986999999999999E-2</v>
      </c>
      <c r="FG48">
        <v>-1.6261000000000001E-2</v>
      </c>
      <c r="FH48">
        <v>-5.6563999999999996E-4</v>
      </c>
      <c r="FI48">
        <v>-1.3039E-2</v>
      </c>
      <c r="FJ48">
        <v>2.3684E-2</v>
      </c>
      <c r="FK48">
        <v>-1.8336000000000002E-2</v>
      </c>
      <c r="FL48">
        <v>-2.7390999999999999E-2</v>
      </c>
      <c r="FM48">
        <v>-2.6866000000000001E-2</v>
      </c>
      <c r="FN48">
        <v>-1.0187E-2</v>
      </c>
      <c r="FO48">
        <v>3.5033999999999998E-3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6.8754000000000003E-3</v>
      </c>
      <c r="FV48">
        <v>6.8773999999999997E-3</v>
      </c>
      <c r="FW48">
        <v>5.1326999999999996E-3</v>
      </c>
      <c r="FX48">
        <v>5.3263E-3</v>
      </c>
      <c r="FY48">
        <v>4.9316999999999998E-3</v>
      </c>
      <c r="FZ48">
        <v>-3.7734000000000001E-3</v>
      </c>
      <c r="GA48">
        <v>-9.0121999999999997E-3</v>
      </c>
      <c r="GB48">
        <v>7.0289999999999997E-3</v>
      </c>
      <c r="GC48">
        <v>2.2141999999999998E-2</v>
      </c>
      <c r="GD48">
        <v>0</v>
      </c>
      <c r="GE48">
        <v>4.0957E-2</v>
      </c>
      <c r="GF48">
        <v>4.4833E-3</v>
      </c>
      <c r="GG48">
        <v>-1.1493E-2</v>
      </c>
      <c r="GH48">
        <v>-3.2135999999999998E-2</v>
      </c>
      <c r="GI48">
        <v>-2.2124999999999999E-2</v>
      </c>
      <c r="GJ48">
        <v>0</v>
      </c>
      <c r="GK48">
        <v>4.9049000000000002E-2</v>
      </c>
      <c r="GL48">
        <v>-4.1583000000000002E-3</v>
      </c>
      <c r="GM48">
        <v>-9.6352999999999994E-3</v>
      </c>
      <c r="GN48">
        <v>-4.2978999999999999E-4</v>
      </c>
      <c r="GO48">
        <v>-4.9938999999999995E-4</v>
      </c>
      <c r="GP48">
        <v>-1.3037000000000001E-3</v>
      </c>
    </row>
    <row r="49" spans="2:198" x14ac:dyDescent="0.25">
      <c r="B49" s="120">
        <v>42429</v>
      </c>
      <c r="C49">
        <v>-2.4875000000000001E-3</v>
      </c>
      <c r="D49">
        <v>8.8263000000000002E-4</v>
      </c>
      <c r="E49">
        <v>-5.1535000000000001E-3</v>
      </c>
      <c r="F49">
        <v>3.1608000000000001E-3</v>
      </c>
      <c r="G49">
        <v>2.2377000000000001E-2</v>
      </c>
      <c r="H49">
        <v>-1.0758E-2</v>
      </c>
      <c r="I49">
        <v>-2.5101999999999999E-2</v>
      </c>
      <c r="J49">
        <v>-7.731E-3</v>
      </c>
      <c r="K49">
        <v>-2.2873000000000001E-2</v>
      </c>
      <c r="L49">
        <v>8.4889000000000006E-2</v>
      </c>
      <c r="M49">
        <v>-4.3470000000000002E-3</v>
      </c>
      <c r="N49">
        <v>-4.2099999999999999E-2</v>
      </c>
      <c r="O49">
        <v>1.8121000000000002E-2</v>
      </c>
      <c r="P49">
        <v>-1.1730000000000001E-4</v>
      </c>
      <c r="Q49">
        <v>3.3308000000000001E-3</v>
      </c>
      <c r="R49">
        <v>-3.9870999999999997E-2</v>
      </c>
      <c r="S49">
        <v>5.9397999999999999E-2</v>
      </c>
      <c r="T49">
        <v>4.3306000000000004E-3</v>
      </c>
      <c r="U49">
        <v>1.7349E-2</v>
      </c>
      <c r="V49">
        <v>4.0432000000000003E-3</v>
      </c>
      <c r="W49">
        <v>2.2238000000000001E-2</v>
      </c>
      <c r="X49">
        <v>1.8395000000000002E-2</v>
      </c>
      <c r="Y49">
        <v>9.0103000000000006E-3</v>
      </c>
      <c r="Z49">
        <v>-3.3549000000000001E-3</v>
      </c>
      <c r="AA49">
        <v>-6.5754999999999997E-3</v>
      </c>
      <c r="AB49">
        <v>-4.863E-2</v>
      </c>
      <c r="AC49">
        <v>1.6369999999999999E-2</v>
      </c>
      <c r="AD49">
        <v>-1.1818E-2</v>
      </c>
      <c r="AE49">
        <v>-4.4495999999999997E-3</v>
      </c>
      <c r="AF49">
        <v>-2.7871E-2</v>
      </c>
      <c r="AG49">
        <v>-4.9262000000000004E-3</v>
      </c>
      <c r="AH49">
        <v>9.9939E-3</v>
      </c>
      <c r="AI49">
        <v>4.2875999999999999E-3</v>
      </c>
      <c r="AJ49">
        <v>-1.6184E-2</v>
      </c>
      <c r="AK49">
        <v>-2.8316999999999998E-2</v>
      </c>
      <c r="AL49">
        <v>3.0807999999999999E-2</v>
      </c>
      <c r="AM49">
        <v>-3.7504999999999997E-2</v>
      </c>
      <c r="AN49">
        <v>-3.8505999999999999E-2</v>
      </c>
      <c r="AO49">
        <v>2.0386999999999999E-2</v>
      </c>
      <c r="AP49">
        <v>-4.0881000000000001E-2</v>
      </c>
      <c r="AQ49">
        <v>-1.078E-2</v>
      </c>
      <c r="AR49">
        <v>9.0532000000000008E-3</v>
      </c>
      <c r="AS49">
        <v>1.9671999999999999E-2</v>
      </c>
      <c r="AT49">
        <v>-3.3709999999999997E-2</v>
      </c>
      <c r="AU49">
        <v>4.3112999999999999E-2</v>
      </c>
      <c r="AV49">
        <v>-1.5675000000000001E-2</v>
      </c>
      <c r="AW49">
        <v>-2.5276E-2</v>
      </c>
      <c r="AX49">
        <v>5.8323E-2</v>
      </c>
      <c r="AY49">
        <v>1.9430999999999999E-3</v>
      </c>
      <c r="AZ49">
        <v>-1.7963E-3</v>
      </c>
      <c r="BA49">
        <v>1.7663999999999999E-2</v>
      </c>
      <c r="BB49">
        <v>4.2548000000000002E-2</v>
      </c>
      <c r="BC49">
        <v>7.8794999999999994E-3</v>
      </c>
      <c r="BD49">
        <v>-5.1857E-2</v>
      </c>
      <c r="BE49">
        <v>2.7684E-2</v>
      </c>
      <c r="BF49">
        <v>-5.3334000000000003E-3</v>
      </c>
      <c r="BG49">
        <v>1.9675000000000002E-2</v>
      </c>
      <c r="BH49">
        <v>4.4893000000000002E-2</v>
      </c>
      <c r="BI49">
        <v>-8.3339E-3</v>
      </c>
      <c r="BJ49">
        <v>-1.7654E-2</v>
      </c>
      <c r="BK49">
        <v>-1.5478E-2</v>
      </c>
      <c r="BL49">
        <v>-6.4126999999999999E-4</v>
      </c>
      <c r="BM49">
        <v>7.0866999999999996E-3</v>
      </c>
      <c r="BN49">
        <v>-9.3348000000000007E-3</v>
      </c>
      <c r="BO49">
        <v>1.0763999999999999E-2</v>
      </c>
      <c r="BP49">
        <v>-8.7287000000000007E-3</v>
      </c>
      <c r="BQ49">
        <v>-7.3140000000000002E-3</v>
      </c>
      <c r="BR49">
        <v>-1.1206000000000001E-2</v>
      </c>
      <c r="BS49">
        <v>-8.4745999999999997E-4</v>
      </c>
      <c r="BT49">
        <v>-1.5117999999999999E-2</v>
      </c>
      <c r="BU49">
        <v>1.391E-2</v>
      </c>
      <c r="BV49">
        <v>0</v>
      </c>
      <c r="BW49">
        <v>1.3408E-2</v>
      </c>
      <c r="BX49">
        <v>1.048E-2</v>
      </c>
      <c r="BY49">
        <v>1.6046000000000001E-2</v>
      </c>
      <c r="BZ49">
        <v>2.8257999999999998E-2</v>
      </c>
      <c r="CA49">
        <v>3.6220000000000002E-2</v>
      </c>
      <c r="CB49">
        <v>1.8367000000000001E-2</v>
      </c>
      <c r="CC49">
        <v>1.4196E-2</v>
      </c>
      <c r="CD49">
        <v>-4.1330000000000004E-3</v>
      </c>
      <c r="CE49">
        <v>5.2207E-3</v>
      </c>
      <c r="CF49">
        <v>-1.5254999999999999E-2</v>
      </c>
      <c r="CG49">
        <v>-2.3934E-2</v>
      </c>
      <c r="CH49">
        <v>-2.8479000000000001E-2</v>
      </c>
      <c r="CI49">
        <v>0</v>
      </c>
      <c r="CJ49">
        <v>3.5723999999999999E-2</v>
      </c>
      <c r="CK49">
        <v>9.4722000000000001E-3</v>
      </c>
      <c r="CL49">
        <v>1.3283E-2</v>
      </c>
      <c r="CM49">
        <v>-6.4453999999999996E-3</v>
      </c>
      <c r="CN49">
        <v>2.0259000000000002E-3</v>
      </c>
      <c r="CO49">
        <v>2.784E-2</v>
      </c>
      <c r="CP49">
        <v>0</v>
      </c>
      <c r="CQ49">
        <v>4.5646000000000003E-3</v>
      </c>
      <c r="CR49">
        <v>1.7453E-2</v>
      </c>
      <c r="CS49">
        <v>3.3270000000000001E-2</v>
      </c>
      <c r="CT49">
        <v>4.4333999999999998E-2</v>
      </c>
      <c r="CU49">
        <v>3.6589999999999998E-2</v>
      </c>
      <c r="CV49">
        <v>5.4671999999999998E-2</v>
      </c>
      <c r="CW49">
        <v>3.8734999999999999E-2</v>
      </c>
      <c r="CX49">
        <v>0</v>
      </c>
      <c r="CY49">
        <v>-2.3727000000000002E-2</v>
      </c>
      <c r="CZ49">
        <v>0</v>
      </c>
      <c r="DA49">
        <v>0</v>
      </c>
      <c r="DB49">
        <v>1.3016E-2</v>
      </c>
      <c r="DC49">
        <v>1.9084E-2</v>
      </c>
      <c r="DD49">
        <v>0</v>
      </c>
      <c r="DE49">
        <v>4.2672000000000002E-2</v>
      </c>
      <c r="DF49">
        <v>0</v>
      </c>
      <c r="DG49">
        <v>9.3589999999999993E-3</v>
      </c>
      <c r="DH49">
        <v>2.5541999999999999E-2</v>
      </c>
      <c r="DI49">
        <v>1.1964000000000001E-2</v>
      </c>
      <c r="DJ49">
        <v>-8.6530000000000005E-4</v>
      </c>
      <c r="DK49">
        <v>0</v>
      </c>
      <c r="DL49">
        <v>-1.8541999999999999E-2</v>
      </c>
      <c r="DM49">
        <v>0</v>
      </c>
      <c r="DN49">
        <v>5.1610000000000003E-2</v>
      </c>
      <c r="DO49">
        <v>5.1346999999999997E-2</v>
      </c>
      <c r="DP49">
        <v>-1.6278999999999998E-2</v>
      </c>
      <c r="DQ49">
        <v>-5.1921000000000002E-2</v>
      </c>
      <c r="DR49">
        <v>0</v>
      </c>
      <c r="DS49">
        <v>2.2946999999999999E-2</v>
      </c>
      <c r="DT49">
        <v>-9.9737000000000003E-3</v>
      </c>
      <c r="DU49">
        <v>1.6354E-2</v>
      </c>
      <c r="DV49">
        <v>1.5687E-2</v>
      </c>
      <c r="DW49">
        <v>0</v>
      </c>
      <c r="DX49">
        <v>0</v>
      </c>
      <c r="DY49">
        <v>0</v>
      </c>
      <c r="DZ49">
        <v>0</v>
      </c>
      <c r="EA49">
        <v>-2.1498E-2</v>
      </c>
      <c r="EB49">
        <v>0</v>
      </c>
      <c r="EC49">
        <v>-1.3481E-2</v>
      </c>
      <c r="ED49">
        <v>-8.0269999999999994E-3</v>
      </c>
      <c r="EE49">
        <v>-2.4691000000000001E-3</v>
      </c>
      <c r="EF49">
        <v>8.4495999999999998E-3</v>
      </c>
      <c r="EG49">
        <v>0</v>
      </c>
      <c r="EH49">
        <v>1.3091E-2</v>
      </c>
      <c r="EI49">
        <v>3.0727999999999998E-2</v>
      </c>
      <c r="EJ49">
        <v>1.1689E-2</v>
      </c>
      <c r="EK49">
        <v>5.4072000000000002E-2</v>
      </c>
      <c r="EL49">
        <v>2.3578000000000002E-2</v>
      </c>
      <c r="EM49">
        <v>6.8507999999999999E-2</v>
      </c>
      <c r="EN49">
        <v>4.6575999999999996E-3</v>
      </c>
      <c r="EO49">
        <v>3.7372999999999998E-3</v>
      </c>
      <c r="EP49">
        <v>5.3360999999999999E-3</v>
      </c>
      <c r="EQ49">
        <v>4.5850999999999999E-3</v>
      </c>
      <c r="ER49">
        <v>4.4724999999999999E-3</v>
      </c>
      <c r="ES49">
        <v>2.036E-2</v>
      </c>
      <c r="ET49">
        <v>1.9800000000000002E-2</v>
      </c>
      <c r="EU49">
        <v>-2.2578000000000001E-2</v>
      </c>
      <c r="EV49">
        <v>-2.2315999999999999E-2</v>
      </c>
      <c r="EW49">
        <v>5.1599000000000003E-3</v>
      </c>
      <c r="EX49">
        <v>-3.3482999999999999E-2</v>
      </c>
      <c r="EY49">
        <v>-5.0168999999999998E-2</v>
      </c>
      <c r="EZ49">
        <v>2.2412000000000001E-2</v>
      </c>
      <c r="FA49" s="106">
        <v>2.2215000000000001E-4</v>
      </c>
      <c r="FB49">
        <v>2.4683E-2</v>
      </c>
      <c r="FC49">
        <v>1.3842E-2</v>
      </c>
      <c r="FD49">
        <v>6.3791999999999998E-3</v>
      </c>
      <c r="FE49">
        <v>2.3986E-2</v>
      </c>
      <c r="FF49">
        <v>1.3065999999999999E-2</v>
      </c>
      <c r="FG49">
        <v>1.3774E-2</v>
      </c>
      <c r="FH49">
        <v>-3.4981999999999999E-3</v>
      </c>
      <c r="FI49">
        <v>3.6424999999999999E-2</v>
      </c>
      <c r="FJ49">
        <v>-1.6548E-2</v>
      </c>
      <c r="FK49">
        <v>1.5656E-2</v>
      </c>
      <c r="FL49">
        <v>2.4448000000000001E-2</v>
      </c>
      <c r="FM49">
        <v>7.8043000000000001E-3</v>
      </c>
      <c r="FN49">
        <v>1.2538000000000001E-2</v>
      </c>
      <c r="FO49">
        <v>5.6889999999999996E-3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5.6372000000000002E-3</v>
      </c>
      <c r="FV49">
        <v>5.7182999999999999E-3</v>
      </c>
      <c r="FW49">
        <v>-1.4385999999999999E-3</v>
      </c>
      <c r="FX49">
        <v>-1.3391E-3</v>
      </c>
      <c r="FY49">
        <v>-2.2713999999999998E-3</v>
      </c>
      <c r="FZ49">
        <v>-2.6346000000000001E-2</v>
      </c>
      <c r="GA49">
        <v>-2.7820999999999999E-2</v>
      </c>
      <c r="GB49">
        <v>4.8190999999999998E-3</v>
      </c>
      <c r="GC49">
        <v>7.4786999999999996E-3</v>
      </c>
      <c r="GD49">
        <v>0</v>
      </c>
      <c r="GE49">
        <v>-4.9126000000000003E-2</v>
      </c>
      <c r="GF49">
        <v>9.5147000000000005E-4</v>
      </c>
      <c r="GG49">
        <v>-3.1895999999999999E-3</v>
      </c>
      <c r="GH49">
        <v>-5.1399999999999996E-3</v>
      </c>
      <c r="GI49">
        <v>-1.1037999999999999E-2</v>
      </c>
      <c r="GJ49">
        <v>0</v>
      </c>
      <c r="GK49">
        <v>1.3738E-2</v>
      </c>
      <c r="GL49" s="106">
        <v>3.7759000000000002E-5</v>
      </c>
      <c r="GM49">
        <v>-6.9691000000000002E-4</v>
      </c>
      <c r="GN49">
        <v>-3.3931E-3</v>
      </c>
      <c r="GO49">
        <v>5.1923999999999998E-3</v>
      </c>
      <c r="GP49">
        <v>-7.1249E-3</v>
      </c>
    </row>
    <row r="50" spans="2:198" x14ac:dyDescent="0.25">
      <c r="B50" s="120">
        <v>42460</v>
      </c>
      <c r="C50">
        <v>-8.4711000000000005E-3</v>
      </c>
      <c r="D50">
        <v>-1.0147999999999999E-3</v>
      </c>
      <c r="E50">
        <v>4.6464999999999996E-3</v>
      </c>
      <c r="F50">
        <v>1.5367E-3</v>
      </c>
      <c r="G50">
        <v>-1.0662E-2</v>
      </c>
      <c r="H50">
        <v>-2.2356999999999998E-2</v>
      </c>
      <c r="I50">
        <v>3.3734E-2</v>
      </c>
      <c r="J50">
        <v>-1.8762999999999998E-2</v>
      </c>
      <c r="K50">
        <v>-3.6088000000000002E-2</v>
      </c>
      <c r="L50">
        <v>1.7349E-2</v>
      </c>
      <c r="M50">
        <v>2.5596000000000001E-2</v>
      </c>
      <c r="N50">
        <v>5.6813000000000002E-3</v>
      </c>
      <c r="O50">
        <v>-4.5011000000000001E-3</v>
      </c>
      <c r="P50">
        <v>2.6162999999999999E-2</v>
      </c>
      <c r="Q50">
        <v>6.3170000000000004E-2</v>
      </c>
      <c r="R50">
        <v>1.5049E-2</v>
      </c>
      <c r="S50">
        <v>-1.7901E-2</v>
      </c>
      <c r="T50">
        <v>-3.3096E-2</v>
      </c>
      <c r="U50">
        <v>1.2262E-2</v>
      </c>
      <c r="V50">
        <v>1.4637000000000001E-2</v>
      </c>
      <c r="W50">
        <v>-3.3602E-2</v>
      </c>
      <c r="X50">
        <v>2.4878000000000001E-2</v>
      </c>
      <c r="Y50">
        <v>1.6365000000000001E-2</v>
      </c>
      <c r="Z50">
        <v>-9.0711000000000003E-4</v>
      </c>
      <c r="AA50">
        <v>-3.9988999999999997E-3</v>
      </c>
      <c r="AB50">
        <v>1.8742999999999999E-2</v>
      </c>
      <c r="AC50">
        <v>-2.1580999999999999E-2</v>
      </c>
      <c r="AD50">
        <v>1.158E-2</v>
      </c>
      <c r="AE50">
        <v>1.5737999999999999E-2</v>
      </c>
      <c r="AF50">
        <v>7.7570000000000004E-4</v>
      </c>
      <c r="AG50">
        <v>-5.6043000000000003E-2</v>
      </c>
      <c r="AH50">
        <v>8.6221000000000006E-3</v>
      </c>
      <c r="AI50">
        <v>1.4237E-2</v>
      </c>
      <c r="AJ50">
        <v>-3.2013E-2</v>
      </c>
      <c r="AK50">
        <v>-9.8483000000000008E-3</v>
      </c>
      <c r="AL50">
        <v>5.8020999999999995E-4</v>
      </c>
      <c r="AM50">
        <v>-4.5576999999999999E-2</v>
      </c>
      <c r="AN50">
        <v>1.0633999999999999E-2</v>
      </c>
      <c r="AO50">
        <v>-1.3719E-2</v>
      </c>
      <c r="AP50">
        <v>-1.1887E-2</v>
      </c>
      <c r="AQ50">
        <v>9.3036000000000004E-3</v>
      </c>
      <c r="AR50">
        <v>-9.8133000000000005E-3</v>
      </c>
      <c r="AS50">
        <v>6.9471000000000003E-3</v>
      </c>
      <c r="AT50">
        <v>-1.4984000000000001E-2</v>
      </c>
      <c r="AU50">
        <v>7.7015E-3</v>
      </c>
      <c r="AV50">
        <v>-8.4045000000000005E-3</v>
      </c>
      <c r="AW50">
        <v>-1.8492999999999999E-2</v>
      </c>
      <c r="AX50">
        <v>-1.438E-2</v>
      </c>
      <c r="AY50">
        <v>-1.1344999999999999E-2</v>
      </c>
      <c r="AZ50">
        <v>-7.9935000000000006E-3</v>
      </c>
      <c r="BA50">
        <v>-2.0445999999999999E-2</v>
      </c>
      <c r="BB50">
        <v>6.2258000000000001E-2</v>
      </c>
      <c r="BC50" s="106">
        <v>-5.7045999999999996E-4</v>
      </c>
      <c r="BD50">
        <v>-7.4207999999999996E-2</v>
      </c>
      <c r="BE50">
        <v>-3.6739000000000001E-2</v>
      </c>
      <c r="BF50">
        <v>4.9690999999999999E-2</v>
      </c>
      <c r="BG50">
        <v>-5.0570999999999998E-2</v>
      </c>
      <c r="BH50">
        <v>2.4518000000000002E-2</v>
      </c>
      <c r="BI50">
        <v>-2.9172E-3</v>
      </c>
      <c r="BJ50">
        <v>1.7815000000000001E-2</v>
      </c>
      <c r="BK50">
        <v>3.4886E-2</v>
      </c>
      <c r="BL50">
        <v>1.0312E-2</v>
      </c>
      <c r="BM50">
        <v>1.4685E-2</v>
      </c>
      <c r="BN50">
        <v>-1.7721E-3</v>
      </c>
      <c r="BO50">
        <v>-4.2985000000000002E-2</v>
      </c>
      <c r="BP50">
        <v>1.6251E-3</v>
      </c>
      <c r="BQ50">
        <v>-2.1926999999999999E-2</v>
      </c>
      <c r="BR50">
        <v>-5.3577E-3</v>
      </c>
      <c r="BS50">
        <v>-1.4430999999999999E-2</v>
      </c>
      <c r="BT50">
        <v>-9.4288999999999998E-2</v>
      </c>
      <c r="BU50">
        <v>2.7477000000000001E-2</v>
      </c>
      <c r="BV50">
        <v>0</v>
      </c>
      <c r="BW50">
        <v>1.3772E-2</v>
      </c>
      <c r="BX50">
        <v>4.4653999999999999E-2</v>
      </c>
      <c r="BY50">
        <v>1.0485E-2</v>
      </c>
      <c r="BZ50">
        <v>3.8269999999999998E-2</v>
      </c>
      <c r="CA50">
        <v>1.6975E-3</v>
      </c>
      <c r="CB50">
        <v>1.9779000000000001E-2</v>
      </c>
      <c r="CC50">
        <v>1.4777E-2</v>
      </c>
      <c r="CD50">
        <v>-2.0316000000000001E-2</v>
      </c>
      <c r="CE50">
        <v>7.7670999999999999E-3</v>
      </c>
      <c r="CF50">
        <v>-1.7611999999999999E-2</v>
      </c>
      <c r="CG50">
        <v>-3.9211000000000003E-2</v>
      </c>
      <c r="CH50">
        <v>2.4001000000000001E-2</v>
      </c>
      <c r="CI50">
        <v>0</v>
      </c>
      <c r="CJ50">
        <v>-6.2890999999999997E-3</v>
      </c>
      <c r="CK50">
        <v>-1.1979999999999999E-2</v>
      </c>
      <c r="CL50">
        <v>-7.5798999999999997E-3</v>
      </c>
      <c r="CM50">
        <v>1.3261999999999999E-2</v>
      </c>
      <c r="CN50">
        <v>1.6900000000000001E-3</v>
      </c>
      <c r="CO50">
        <v>-2.9064999999999999E-4</v>
      </c>
      <c r="CP50">
        <v>0</v>
      </c>
      <c r="CQ50">
        <v>-8.8368000000000006E-3</v>
      </c>
      <c r="CR50">
        <v>-6.3118999999999996E-3</v>
      </c>
      <c r="CS50">
        <v>-4.7086000000000003E-2</v>
      </c>
      <c r="CT50" s="106">
        <v>2.7069000000000003E-4</v>
      </c>
      <c r="CU50">
        <v>-3.3287999999999998E-2</v>
      </c>
      <c r="CV50">
        <v>-2.623E-2</v>
      </c>
      <c r="CW50">
        <v>-9.0185000000000005E-3</v>
      </c>
      <c r="CX50">
        <v>0</v>
      </c>
      <c r="CY50">
        <v>5.5596E-2</v>
      </c>
      <c r="CZ50">
        <v>0</v>
      </c>
      <c r="DA50">
        <v>0</v>
      </c>
      <c r="DB50">
        <v>-5.7813999999999999E-3</v>
      </c>
      <c r="DC50">
        <v>-1.3975E-2</v>
      </c>
      <c r="DD50">
        <v>0</v>
      </c>
      <c r="DE50">
        <v>5.7977000000000001E-2</v>
      </c>
      <c r="DF50">
        <v>0</v>
      </c>
      <c r="DG50">
        <v>2.2512999999999998E-2</v>
      </c>
      <c r="DH50">
        <v>-7.3565000000000002E-3</v>
      </c>
      <c r="DI50">
        <v>1.1061E-2</v>
      </c>
      <c r="DJ50">
        <v>3.7798999999999999E-2</v>
      </c>
      <c r="DK50">
        <v>0</v>
      </c>
      <c r="DL50">
        <v>-0.19070000000000001</v>
      </c>
      <c r="DM50">
        <v>0</v>
      </c>
      <c r="DN50">
        <v>3.1621999999999997E-2</v>
      </c>
      <c r="DO50">
        <v>-1.7476999999999999E-2</v>
      </c>
      <c r="DP50">
        <v>-4.3822E-2</v>
      </c>
      <c r="DQ50">
        <v>-9.8008999999999999E-2</v>
      </c>
      <c r="DR50">
        <v>0</v>
      </c>
      <c r="DS50">
        <v>-3.4175999999999998E-2</v>
      </c>
      <c r="DT50">
        <v>-1.1625E-2</v>
      </c>
      <c r="DU50">
        <v>1.8235000000000001E-2</v>
      </c>
      <c r="DV50">
        <v>9.2300000000000004E-3</v>
      </c>
      <c r="DW50">
        <v>0</v>
      </c>
      <c r="DX50">
        <v>0</v>
      </c>
      <c r="DY50">
        <v>0</v>
      </c>
      <c r="DZ50">
        <v>0</v>
      </c>
      <c r="EA50">
        <v>-4.3140000000000001E-3</v>
      </c>
      <c r="EB50">
        <v>0</v>
      </c>
      <c r="EC50">
        <v>-5.8228999999999998E-3</v>
      </c>
      <c r="ED50">
        <v>2.7292000000000002E-3</v>
      </c>
      <c r="EE50">
        <v>-3.3674999999999998E-3</v>
      </c>
      <c r="EF50">
        <v>9.9711000000000001E-3</v>
      </c>
      <c r="EG50">
        <v>0</v>
      </c>
      <c r="EH50">
        <v>5.8779000000000001E-3</v>
      </c>
      <c r="EI50">
        <v>1.8262E-2</v>
      </c>
      <c r="EJ50">
        <v>-4.8317000000000004E-3</v>
      </c>
      <c r="EK50">
        <v>-1.295E-2</v>
      </c>
      <c r="EL50">
        <v>4.1253999999999998E-4</v>
      </c>
      <c r="EM50">
        <v>-1.9834999999999998E-2</v>
      </c>
      <c r="EN50">
        <v>1.3575E-2</v>
      </c>
      <c r="EO50">
        <v>1.2824E-2</v>
      </c>
      <c r="EP50">
        <v>1.3505E-2</v>
      </c>
      <c r="EQ50">
        <v>1.3287E-2</v>
      </c>
      <c r="ER50">
        <v>1.3908999999999999E-2</v>
      </c>
      <c r="ES50">
        <v>-1.8082999999999998E-2</v>
      </c>
      <c r="ET50">
        <v>-1.7548000000000001E-2</v>
      </c>
      <c r="EU50">
        <v>9.3805999999999994E-3</v>
      </c>
      <c r="EV50">
        <v>9.6363000000000004E-3</v>
      </c>
      <c r="EW50">
        <v>3.591E-3</v>
      </c>
      <c r="EX50">
        <v>-6.8234000000000003E-3</v>
      </c>
      <c r="EY50">
        <v>-1.0259000000000001E-2</v>
      </c>
      <c r="EZ50">
        <v>-1.8151E-2</v>
      </c>
      <c r="FA50">
        <v>-1.0047999999999999E-3</v>
      </c>
      <c r="FB50">
        <v>-2.6849999999999999E-2</v>
      </c>
      <c r="FC50">
        <v>-1.4068000000000001E-2</v>
      </c>
      <c r="FD50">
        <v>-1.9363999999999999E-2</v>
      </c>
      <c r="FE50">
        <v>-2.7505000000000002E-2</v>
      </c>
      <c r="FF50">
        <v>-1.4600999999999999E-2</v>
      </c>
      <c r="FG50">
        <v>-1.4004000000000001E-2</v>
      </c>
      <c r="FH50">
        <v>-1.4542E-4</v>
      </c>
      <c r="FI50">
        <v>-3.2927999999999999E-2</v>
      </c>
      <c r="FJ50">
        <v>-4.1655999999999999E-2</v>
      </c>
      <c r="FK50">
        <v>-3.0195E-2</v>
      </c>
      <c r="FL50">
        <v>-4.2922000000000002E-2</v>
      </c>
      <c r="FM50">
        <v>-2.5394E-2</v>
      </c>
      <c r="FN50">
        <v>-4.5215999999999999E-2</v>
      </c>
      <c r="FO50">
        <v>1.5816E-2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3.3793E-3</v>
      </c>
      <c r="FV50">
        <v>3.4361000000000001E-3</v>
      </c>
      <c r="FW50">
        <v>4.1853999999999997E-3</v>
      </c>
      <c r="FX50">
        <v>4.4571000000000003E-3</v>
      </c>
      <c r="FY50">
        <v>3.8655E-3</v>
      </c>
      <c r="FZ50">
        <v>2.9816E-3</v>
      </c>
      <c r="GA50">
        <v>-2.0018000000000002E-3</v>
      </c>
      <c r="GB50">
        <v>1.0678E-3</v>
      </c>
      <c r="GC50">
        <v>-1.7911E-2</v>
      </c>
      <c r="GD50">
        <v>0</v>
      </c>
      <c r="GE50">
        <v>1.4581999999999999E-2</v>
      </c>
      <c r="GF50">
        <v>7.8139999999999998E-3</v>
      </c>
      <c r="GG50">
        <v>8.0634999999999995E-3</v>
      </c>
      <c r="GH50">
        <v>1.0429000000000001E-2</v>
      </c>
      <c r="GI50" s="106">
        <v>-1.2893E-3</v>
      </c>
      <c r="GJ50">
        <v>0</v>
      </c>
      <c r="GK50">
        <v>1.3838E-2</v>
      </c>
      <c r="GL50">
        <v>-4.1631000000000003E-3</v>
      </c>
      <c r="GM50">
        <v>2.5485999999999998E-3</v>
      </c>
      <c r="GN50">
        <v>1.0983E-3</v>
      </c>
      <c r="GO50">
        <v>-7.6163000000000001E-4</v>
      </c>
      <c r="GP50">
        <v>-1.8703000000000001E-3</v>
      </c>
    </row>
    <row r="51" spans="2:198" x14ac:dyDescent="0.25">
      <c r="B51" s="120">
        <v>42490</v>
      </c>
      <c r="C51">
        <v>9.1224999999999997E-4</v>
      </c>
      <c r="D51">
        <v>-1.5242999999999999E-3</v>
      </c>
      <c r="E51">
        <v>-1.9723000000000002E-3</v>
      </c>
      <c r="F51">
        <v>1.8642999999999999E-3</v>
      </c>
      <c r="G51">
        <v>-6.5364999999999998E-3</v>
      </c>
      <c r="H51">
        <v>-7.8510000000000003E-3</v>
      </c>
      <c r="I51">
        <v>1.9462E-2</v>
      </c>
      <c r="J51">
        <v>7.4189E-3</v>
      </c>
      <c r="K51">
        <v>-4.2906999999999997E-3</v>
      </c>
      <c r="L51">
        <v>-1.5551000000000001E-2</v>
      </c>
      <c r="M51">
        <v>-2.3972E-2</v>
      </c>
      <c r="N51">
        <v>-1.5521E-2</v>
      </c>
      <c r="O51">
        <v>-1.8169000000000001E-2</v>
      </c>
      <c r="P51">
        <v>-1.7351999999999999E-2</v>
      </c>
      <c r="Q51">
        <v>4.9221000000000004E-3</v>
      </c>
      <c r="R51">
        <v>3.8498999999999999E-2</v>
      </c>
      <c r="S51">
        <v>2.2776999999999999E-2</v>
      </c>
      <c r="T51">
        <v>-2.9776E-3</v>
      </c>
      <c r="U51">
        <v>-2.3507E-2</v>
      </c>
      <c r="V51">
        <v>1.4185000000000001E-3</v>
      </c>
      <c r="W51">
        <v>-6.1768999999999998E-2</v>
      </c>
      <c r="X51">
        <v>1.1677999999999999E-2</v>
      </c>
      <c r="Y51">
        <v>4.8989000000000003E-3</v>
      </c>
      <c r="Z51">
        <v>1.5259E-2</v>
      </c>
      <c r="AA51">
        <v>4.1893E-3</v>
      </c>
      <c r="AB51">
        <v>3.3609E-3</v>
      </c>
      <c r="AC51">
        <v>6.8339999999999998E-3</v>
      </c>
      <c r="AD51">
        <v>5.5440000000000003E-3</v>
      </c>
      <c r="AE51">
        <v>1.4838E-2</v>
      </c>
      <c r="AF51">
        <v>5.8573999999999996E-3</v>
      </c>
      <c r="AG51">
        <v>-3.1002E-3</v>
      </c>
      <c r="AH51">
        <v>7.7752999999999997E-3</v>
      </c>
      <c r="AI51">
        <v>1.6881E-2</v>
      </c>
      <c r="AJ51">
        <v>-8.7793000000000003E-3</v>
      </c>
      <c r="AK51">
        <v>8.0528000000000006E-3</v>
      </c>
      <c r="AL51">
        <v>7.7990999999999998E-3</v>
      </c>
      <c r="AM51">
        <v>-1.7103E-2</v>
      </c>
      <c r="AN51">
        <v>-8.4364000000000001E-3</v>
      </c>
      <c r="AO51">
        <v>3.5878E-2</v>
      </c>
      <c r="AP51">
        <v>2.5940000000000002E-4</v>
      </c>
      <c r="AQ51">
        <v>9.6264000000000002E-3</v>
      </c>
      <c r="AR51">
        <v>1.9784E-2</v>
      </c>
      <c r="AS51">
        <v>-3.1935000000000002E-3</v>
      </c>
      <c r="AT51">
        <v>-2.9212999999999999E-2</v>
      </c>
      <c r="AU51">
        <v>7.2652000000000003E-3</v>
      </c>
      <c r="AV51">
        <v>-2.8400999999999999E-3</v>
      </c>
      <c r="AW51">
        <v>-4.4200000000000003E-3</v>
      </c>
      <c r="AX51">
        <v>1.2843E-2</v>
      </c>
      <c r="AY51">
        <v>1.6624E-2</v>
      </c>
      <c r="AZ51">
        <v>8.1904999999999999E-3</v>
      </c>
      <c r="BA51" s="106">
        <v>-1.7980999999999999E-5</v>
      </c>
      <c r="BB51">
        <v>7.0444000000000007E-2</v>
      </c>
      <c r="BC51">
        <v>-1.3726E-2</v>
      </c>
      <c r="BD51">
        <v>5.6169999999999998E-2</v>
      </c>
      <c r="BE51">
        <v>-5.2360000000000002E-3</v>
      </c>
      <c r="BF51">
        <v>-2.7136E-2</v>
      </c>
      <c r="BG51">
        <v>-2.1329999999999998E-2</v>
      </c>
      <c r="BH51">
        <v>-2.8479E-3</v>
      </c>
      <c r="BI51">
        <v>5.6414000000000004E-3</v>
      </c>
      <c r="BJ51">
        <v>2.1121999999999998E-2</v>
      </c>
      <c r="BK51">
        <v>1.1287999999999999E-2</v>
      </c>
      <c r="BL51">
        <v>2.3081999999999998E-2</v>
      </c>
      <c r="BM51">
        <v>2.1627E-2</v>
      </c>
      <c r="BN51">
        <v>1.7476999999999999E-2</v>
      </c>
      <c r="BO51">
        <v>-5.2157000000000002E-2</v>
      </c>
      <c r="BP51">
        <v>1.1142000000000001E-2</v>
      </c>
      <c r="BQ51">
        <v>-5.4936999999999998E-3</v>
      </c>
      <c r="BR51">
        <v>1.4938999999999999E-2</v>
      </c>
      <c r="BS51">
        <v>4.8134000000000003E-2</v>
      </c>
      <c r="BT51">
        <v>-2.7734999999999999E-2</v>
      </c>
      <c r="BU51">
        <v>7.6235000000000001E-3</v>
      </c>
      <c r="BV51">
        <v>-2.5587000000000001E-3</v>
      </c>
      <c r="BW51">
        <v>-1.0933E-2</v>
      </c>
      <c r="BX51">
        <v>-1.2721E-2</v>
      </c>
      <c r="BY51">
        <v>-6.6220999999999997E-3</v>
      </c>
      <c r="BZ51">
        <v>1.8137E-2</v>
      </c>
      <c r="CA51">
        <v>1.9098E-2</v>
      </c>
      <c r="CB51">
        <v>-1.9713999999999999E-2</v>
      </c>
      <c r="CC51">
        <v>3.3769999999999998E-3</v>
      </c>
      <c r="CD51">
        <v>3.6658000000000003E-2</v>
      </c>
      <c r="CE51">
        <v>4.4194000000000004E-3</v>
      </c>
      <c r="CF51">
        <v>-7.9308999999999998E-4</v>
      </c>
      <c r="CG51">
        <v>-1.9233E-3</v>
      </c>
      <c r="CH51">
        <v>7.3159000000000002E-3</v>
      </c>
      <c r="CI51">
        <v>0</v>
      </c>
      <c r="CJ51">
        <v>6.0313999999999995E-4</v>
      </c>
      <c r="CK51">
        <v>-4.4221999999999997E-2</v>
      </c>
      <c r="CL51">
        <v>-2.4434999999999998E-2</v>
      </c>
      <c r="CM51">
        <v>1.0518E-2</v>
      </c>
      <c r="CN51">
        <v>-1.2944000000000001E-2</v>
      </c>
      <c r="CO51">
        <v>9.2368999999999993E-3</v>
      </c>
      <c r="CP51">
        <v>0</v>
      </c>
      <c r="CQ51">
        <v>1.2449E-2</v>
      </c>
      <c r="CR51">
        <v>4.0454000000000002E-3</v>
      </c>
      <c r="CS51">
        <v>-2.0313000000000001E-2</v>
      </c>
      <c r="CT51">
        <v>-2.1801000000000001E-2</v>
      </c>
      <c r="CU51">
        <v>-1.7922E-2</v>
      </c>
      <c r="CV51">
        <v>-2.6093999999999999E-2</v>
      </c>
      <c r="CW51">
        <v>-2.6140999999999998E-3</v>
      </c>
      <c r="CX51">
        <v>0</v>
      </c>
      <c r="CY51">
        <v>-3.9592000000000004E-3</v>
      </c>
      <c r="CZ51">
        <v>0</v>
      </c>
      <c r="DA51">
        <v>0</v>
      </c>
      <c r="DB51">
        <v>2.6381E-3</v>
      </c>
      <c r="DC51">
        <v>1.5318999999999999E-2</v>
      </c>
      <c r="DD51">
        <v>0</v>
      </c>
      <c r="DE51">
        <v>6.9391000000000001E-3</v>
      </c>
      <c r="DF51">
        <v>0</v>
      </c>
      <c r="DG51">
        <v>-1.3266E-2</v>
      </c>
      <c r="DH51">
        <v>4.5598E-2</v>
      </c>
      <c r="DI51">
        <v>-1.3188E-2</v>
      </c>
      <c r="DJ51">
        <v>5.9807999999999997E-3</v>
      </c>
      <c r="DK51">
        <v>0</v>
      </c>
      <c r="DL51">
        <v>0.13664000000000001</v>
      </c>
      <c r="DM51">
        <v>0</v>
      </c>
      <c r="DN51">
        <v>-3.3464000000000001E-2</v>
      </c>
      <c r="DO51">
        <v>6.2047999999999999E-3</v>
      </c>
      <c r="DP51">
        <v>1.5923999999999999E-3</v>
      </c>
      <c r="DQ51">
        <v>-1.1971000000000001E-2</v>
      </c>
      <c r="DR51">
        <v>0</v>
      </c>
      <c r="DS51">
        <v>2.3514E-2</v>
      </c>
      <c r="DT51">
        <v>-1.7746999999999999E-3</v>
      </c>
      <c r="DU51">
        <v>-1.7406000000000001E-2</v>
      </c>
      <c r="DV51">
        <v>-7.2636000000000006E-2</v>
      </c>
      <c r="DW51">
        <v>0</v>
      </c>
      <c r="DX51">
        <v>9.5022000000000006E-3</v>
      </c>
      <c r="DY51">
        <v>0</v>
      </c>
      <c r="DZ51">
        <v>0</v>
      </c>
      <c r="EA51">
        <v>3.8293000000000001E-2</v>
      </c>
      <c r="EB51">
        <v>0</v>
      </c>
      <c r="EC51">
        <v>2.3519000000000001E-3</v>
      </c>
      <c r="ED51">
        <v>1.2567E-2</v>
      </c>
      <c r="EE51">
        <v>1.9168999999999999E-2</v>
      </c>
      <c r="EF51">
        <v>-1.1632999999999999E-3</v>
      </c>
      <c r="EG51">
        <v>0</v>
      </c>
      <c r="EH51">
        <v>-1.8565000000000001E-3</v>
      </c>
      <c r="EI51">
        <v>-1.3004999999999999E-2</v>
      </c>
      <c r="EJ51">
        <v>9.3045999999999997E-3</v>
      </c>
      <c r="EK51">
        <v>2.1832000000000001E-2</v>
      </c>
      <c r="EL51">
        <v>2.1715000000000002E-2</v>
      </c>
      <c r="EM51">
        <v>4.1453999999999998E-2</v>
      </c>
      <c r="EN51">
        <v>5.9367999999999999E-3</v>
      </c>
      <c r="EO51">
        <v>4.5700999999999997E-3</v>
      </c>
      <c r="EP51">
        <v>6.3382000000000004E-3</v>
      </c>
      <c r="EQ51">
        <v>5.9766999999999997E-3</v>
      </c>
      <c r="ER51">
        <v>6.0302999999999997E-3</v>
      </c>
      <c r="ES51">
        <v>5.3496000000000004E-3</v>
      </c>
      <c r="ET51">
        <v>4.4061999999999999E-3</v>
      </c>
      <c r="EU51">
        <v>2.6891000000000002E-2</v>
      </c>
      <c r="EV51">
        <v>2.7081999999999998E-2</v>
      </c>
      <c r="EW51">
        <v>3.6167999999999999E-3</v>
      </c>
      <c r="EX51">
        <v>-8.0690999999999992E-3</v>
      </c>
      <c r="EY51">
        <v>-1.2439E-2</v>
      </c>
      <c r="EZ51">
        <v>-3.2118000000000001E-2</v>
      </c>
      <c r="FA51">
        <v>4.8418000000000003E-3</v>
      </c>
      <c r="FB51">
        <v>6.5095999999999999E-3</v>
      </c>
      <c r="FC51">
        <v>-2.173E-3</v>
      </c>
      <c r="FD51">
        <v>-1.0359E-2</v>
      </c>
      <c r="FE51">
        <v>5.8742999999999998E-3</v>
      </c>
      <c r="FF51">
        <v>-2.8346999999999999E-3</v>
      </c>
      <c r="FG51">
        <v>-2.1908000000000001E-3</v>
      </c>
      <c r="FH51">
        <v>1.67E-2</v>
      </c>
      <c r="FI51">
        <v>-1.7337000000000002E-2</v>
      </c>
      <c r="FJ51">
        <v>-2.7715000000000001E-3</v>
      </c>
      <c r="FK51">
        <v>8.7898999999999998E-3</v>
      </c>
      <c r="FL51">
        <v>1.2573000000000001E-2</v>
      </c>
      <c r="FM51">
        <v>2.0257000000000001E-2</v>
      </c>
      <c r="FN51">
        <v>1.1978000000000001E-2</v>
      </c>
      <c r="FO51">
        <v>5.0626000000000004E-3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-1.9407999999999999E-3</v>
      </c>
      <c r="FV51">
        <v>-1.8407E-3</v>
      </c>
      <c r="FW51">
        <v>-1.6316E-3</v>
      </c>
      <c r="FX51">
        <v>-1.4630000000000001E-3</v>
      </c>
      <c r="FY51">
        <v>-2.0784000000000002E-3</v>
      </c>
      <c r="FZ51">
        <v>7.3959999999999998E-3</v>
      </c>
      <c r="GA51">
        <v>9.2606000000000008E-3</v>
      </c>
      <c r="GB51">
        <v>7.7165999999999997E-3</v>
      </c>
      <c r="GC51">
        <v>-1.7049999999999999E-2</v>
      </c>
      <c r="GD51">
        <v>0</v>
      </c>
      <c r="GE51">
        <v>4.8214E-2</v>
      </c>
      <c r="GF51">
        <v>1.538E-2</v>
      </c>
      <c r="GG51">
        <v>2.5620999999999999E-3</v>
      </c>
      <c r="GH51">
        <v>1.2843E-2</v>
      </c>
      <c r="GI51">
        <v>4.0952000000000002E-3</v>
      </c>
      <c r="GJ51">
        <v>0</v>
      </c>
      <c r="GK51">
        <v>-1.8565000000000002E-2</v>
      </c>
      <c r="GL51">
        <v>-3.7442999999999999E-3</v>
      </c>
      <c r="GM51">
        <v>-6.6781000000000002E-3</v>
      </c>
      <c r="GN51">
        <v>-1.2567E-2</v>
      </c>
      <c r="GO51">
        <v>9.7893000000000008E-3</v>
      </c>
      <c r="GP51">
        <v>-9.8651999999999993E-3</v>
      </c>
    </row>
    <row r="52" spans="2:198" x14ac:dyDescent="0.25">
      <c r="B52" s="120">
        <v>42521</v>
      </c>
      <c r="C52">
        <v>5.8507000000000003E-3</v>
      </c>
      <c r="D52">
        <v>7.1355999999999998E-3</v>
      </c>
      <c r="E52">
        <v>1.4631E-2</v>
      </c>
      <c r="F52">
        <v>-1.7053999999999999E-3</v>
      </c>
      <c r="G52">
        <v>3.8411000000000001E-3</v>
      </c>
      <c r="H52">
        <v>6.9870000000000002E-3</v>
      </c>
      <c r="I52">
        <v>-3.2247999999999999E-3</v>
      </c>
      <c r="J52">
        <v>-1.7694000000000001E-2</v>
      </c>
      <c r="K52">
        <v>1.7871999999999999E-2</v>
      </c>
      <c r="L52">
        <v>1.7009E-2</v>
      </c>
      <c r="M52">
        <v>4.8159E-2</v>
      </c>
      <c r="N52">
        <v>2.138E-2</v>
      </c>
      <c r="O52">
        <v>3.6046000000000002E-2</v>
      </c>
      <c r="P52">
        <v>3.6674999999999999E-2</v>
      </c>
      <c r="Q52">
        <v>9.3796000000000001E-3</v>
      </c>
      <c r="R52">
        <v>3.8384000000000001E-2</v>
      </c>
      <c r="S52">
        <v>-5.6472E-4</v>
      </c>
      <c r="T52">
        <v>-1.8612E-2</v>
      </c>
      <c r="U52">
        <v>1.4213E-2</v>
      </c>
      <c r="V52">
        <v>4.0620999999999999E-3</v>
      </c>
      <c r="W52">
        <v>5.3841E-2</v>
      </c>
      <c r="X52">
        <v>8.4726999999999997E-3</v>
      </c>
      <c r="Y52">
        <v>5.6387E-3</v>
      </c>
      <c r="Z52">
        <v>1.1816999999999999E-3</v>
      </c>
      <c r="AA52">
        <v>-1.6004000000000001E-2</v>
      </c>
      <c r="AB52">
        <v>1.2343E-2</v>
      </c>
      <c r="AC52">
        <v>-2.52E-2</v>
      </c>
      <c r="AD52">
        <v>-1.4248E-2</v>
      </c>
      <c r="AE52">
        <v>-3.4588000000000001E-2</v>
      </c>
      <c r="AF52">
        <v>2.9881999999999999E-2</v>
      </c>
      <c r="AG52">
        <v>-1.0387E-2</v>
      </c>
      <c r="AH52">
        <v>2.1673999999999999E-2</v>
      </c>
      <c r="AI52">
        <v>1.1731E-2</v>
      </c>
      <c r="AJ52">
        <v>-9.8610999999999994E-3</v>
      </c>
      <c r="AK52">
        <v>6.5187999999999999E-3</v>
      </c>
      <c r="AL52">
        <v>3.0145999999999999E-2</v>
      </c>
      <c r="AM52">
        <v>2.3785999999999998E-3</v>
      </c>
      <c r="AN52">
        <v>2.5094999999999999E-2</v>
      </c>
      <c r="AO52" s="106">
        <v>-8.1328000000000005E-5</v>
      </c>
      <c r="AP52">
        <v>2.6838000000000001E-2</v>
      </c>
      <c r="AQ52">
        <v>3.2571000000000003E-2</v>
      </c>
      <c r="AR52">
        <v>6.6397000000000001E-3</v>
      </c>
      <c r="AS52">
        <v>7.4786999999999996E-3</v>
      </c>
      <c r="AT52">
        <v>-4.3475E-2</v>
      </c>
      <c r="AU52">
        <v>-2.4656999999999998E-2</v>
      </c>
      <c r="AV52">
        <v>2.1458999999999999E-2</v>
      </c>
      <c r="AW52">
        <v>2.1760999999999999E-2</v>
      </c>
      <c r="AX52">
        <v>-2.3385E-2</v>
      </c>
      <c r="AY52">
        <v>-3.2238000000000003E-2</v>
      </c>
      <c r="AZ52">
        <v>5.9442000000000002E-3</v>
      </c>
      <c r="BA52" s="106">
        <v>3.2644999999999997E-5</v>
      </c>
      <c r="BB52">
        <v>-7.1285000000000001E-2</v>
      </c>
      <c r="BC52">
        <v>1.8200999999999998E-2</v>
      </c>
      <c r="BD52">
        <v>-2.2707000000000001E-2</v>
      </c>
      <c r="BE52">
        <v>-5.9001000000000001E-3</v>
      </c>
      <c r="BF52">
        <v>3.3293999999999997E-2</v>
      </c>
      <c r="BG52">
        <v>-7.1263000000000003E-3</v>
      </c>
      <c r="BH52">
        <v>-1.4637000000000001E-2</v>
      </c>
      <c r="BI52">
        <v>3.9919999999999999E-3</v>
      </c>
      <c r="BJ52">
        <v>-3.2561999999999999E-3</v>
      </c>
      <c r="BK52">
        <v>-1.4401000000000001E-2</v>
      </c>
      <c r="BL52">
        <v>6.2249000000000002E-3</v>
      </c>
      <c r="BM52">
        <v>8.2013999999999993E-3</v>
      </c>
      <c r="BN52">
        <v>-7.4266999999999996E-3</v>
      </c>
      <c r="BO52">
        <v>-6.6909999999999999E-3</v>
      </c>
      <c r="BP52">
        <v>1.1631000000000001E-2</v>
      </c>
      <c r="BQ52">
        <v>1.5748999999999999E-2</v>
      </c>
      <c r="BR52">
        <v>1.7599E-2</v>
      </c>
      <c r="BS52">
        <v>3.6821E-2</v>
      </c>
      <c r="BT52">
        <v>-3.5580000000000001E-2</v>
      </c>
      <c r="BU52">
        <v>-2.0023999999999999E-4</v>
      </c>
      <c r="BV52">
        <v>1.4213E-2</v>
      </c>
      <c r="BW52">
        <v>7.404E-3</v>
      </c>
      <c r="BX52">
        <v>-9.7497999999999997E-4</v>
      </c>
      <c r="BY52">
        <v>-5.8883E-3</v>
      </c>
      <c r="BZ52">
        <v>1.2829E-2</v>
      </c>
      <c r="CA52">
        <v>9.1982999999999995E-3</v>
      </c>
      <c r="CB52">
        <v>-7.1114000000000004E-3</v>
      </c>
      <c r="CC52">
        <v>-1.7570000000000001E-3</v>
      </c>
      <c r="CD52">
        <v>-9.3390000000000001E-3</v>
      </c>
      <c r="CE52">
        <v>3.0100999999999999E-3</v>
      </c>
      <c r="CF52">
        <v>-2.0801000000000001E-3</v>
      </c>
      <c r="CG52">
        <v>-5.8615999999999998E-3</v>
      </c>
      <c r="CH52">
        <v>1.248E-3</v>
      </c>
      <c r="CI52">
        <v>0</v>
      </c>
      <c r="CJ52">
        <v>-4.7244000000000001E-2</v>
      </c>
      <c r="CK52">
        <v>-3.6063999999999999E-2</v>
      </c>
      <c r="CL52">
        <v>-4.3374000000000003E-2</v>
      </c>
      <c r="CM52">
        <v>2.453E-2</v>
      </c>
      <c r="CN52">
        <v>-2.8108999999999999E-2</v>
      </c>
      <c r="CO52">
        <v>-2.4532999999999999E-2</v>
      </c>
      <c r="CP52">
        <v>0</v>
      </c>
      <c r="CQ52">
        <v>1.7708000000000002E-2</v>
      </c>
      <c r="CR52">
        <v>2.0728999999999999E-3</v>
      </c>
      <c r="CS52">
        <v>6.0283000000000003E-3</v>
      </c>
      <c r="CT52">
        <v>-1.9665999999999999E-2</v>
      </c>
      <c r="CU52">
        <v>9.3959000000000004E-3</v>
      </c>
      <c r="CV52">
        <v>-7.5544999999999996E-3</v>
      </c>
      <c r="CW52">
        <v>-4.8486000000000001E-2</v>
      </c>
      <c r="CX52">
        <v>0</v>
      </c>
      <c r="CY52">
        <v>-1.8482000000000001E-4</v>
      </c>
      <c r="CZ52">
        <v>0</v>
      </c>
      <c r="DA52">
        <v>0</v>
      </c>
      <c r="DB52">
        <v>-3.4672000000000001E-2</v>
      </c>
      <c r="DC52">
        <v>-5.4344999999999997E-2</v>
      </c>
      <c r="DD52">
        <v>0</v>
      </c>
      <c r="DE52">
        <v>-2.5509E-2</v>
      </c>
      <c r="DF52">
        <v>0</v>
      </c>
      <c r="DG52">
        <v>1.6701000000000001E-2</v>
      </c>
      <c r="DH52">
        <v>-1.8495999999999999E-2</v>
      </c>
      <c r="DI52">
        <v>-5.1774000000000004E-3</v>
      </c>
      <c r="DJ52">
        <v>1.9843E-2</v>
      </c>
      <c r="DK52">
        <v>3.5117999999999998E-3</v>
      </c>
      <c r="DL52">
        <v>0.10253</v>
      </c>
      <c r="DM52">
        <v>0</v>
      </c>
      <c r="DN52">
        <v>7.4923000000000003E-3</v>
      </c>
      <c r="DO52">
        <v>-1.4881999999999999E-2</v>
      </c>
      <c r="DP52">
        <v>1.2547000000000001E-2</v>
      </c>
      <c r="DQ52">
        <v>3.0107999999999999E-2</v>
      </c>
      <c r="DR52">
        <v>0</v>
      </c>
      <c r="DS52">
        <v>2.3039E-2</v>
      </c>
      <c r="DT52">
        <v>-8.1245999999999992E-3</v>
      </c>
      <c r="DU52">
        <v>2.6391999999999999E-2</v>
      </c>
      <c r="DV52">
        <v>8.0359E-2</v>
      </c>
      <c r="DW52">
        <v>0</v>
      </c>
      <c r="DX52">
        <v>5.5482999999999999E-3</v>
      </c>
      <c r="DY52">
        <v>0</v>
      </c>
      <c r="DZ52">
        <v>0</v>
      </c>
      <c r="EA52">
        <v>9.6285999999999993E-3</v>
      </c>
      <c r="EB52">
        <v>0</v>
      </c>
      <c r="EC52">
        <v>1.2086E-2</v>
      </c>
      <c r="ED52">
        <v>7.4812999999999998E-3</v>
      </c>
      <c r="EE52">
        <v>1.7371000000000001E-2</v>
      </c>
      <c r="EF52">
        <v>4.6454000000000001E-3</v>
      </c>
      <c r="EG52">
        <v>0</v>
      </c>
      <c r="EH52">
        <v>4.3290000000000004E-3</v>
      </c>
      <c r="EI52">
        <v>-1.3309000000000001E-3</v>
      </c>
      <c r="EJ52">
        <v>-1.0227E-2</v>
      </c>
      <c r="EK52">
        <v>-2.7097E-2</v>
      </c>
      <c r="EL52">
        <v>1.2741000000000001E-2</v>
      </c>
      <c r="EM52">
        <v>-3.4632000000000003E-2</v>
      </c>
      <c r="EN52">
        <v>-2.6615E-2</v>
      </c>
      <c r="EO52">
        <v>-2.7637999999999999E-2</v>
      </c>
      <c r="EP52">
        <v>-2.6442E-2</v>
      </c>
      <c r="EQ52">
        <v>-2.6547000000000001E-2</v>
      </c>
      <c r="ER52">
        <v>-2.7428000000000001E-2</v>
      </c>
      <c r="ES52">
        <v>-3.0335999999999998E-2</v>
      </c>
      <c r="ET52">
        <v>-2.9790000000000001E-2</v>
      </c>
      <c r="EU52">
        <v>-1.6285999999999998E-2</v>
      </c>
      <c r="EV52">
        <v>-1.6403000000000001E-2</v>
      </c>
      <c r="EW52">
        <v>-1.8273E-3</v>
      </c>
      <c r="EX52">
        <v>-8.5237999999999998E-3</v>
      </c>
      <c r="EY52">
        <v>-1.269E-2</v>
      </c>
      <c r="EZ52">
        <v>-3.0540000000000001E-2</v>
      </c>
      <c r="FA52">
        <v>-5.6189999999999999E-3</v>
      </c>
      <c r="FB52">
        <v>-2.9002E-2</v>
      </c>
      <c r="FC52">
        <v>-2.1256000000000001E-2</v>
      </c>
      <c r="FD52">
        <v>-1.453E-2</v>
      </c>
      <c r="FE52">
        <v>-2.9655000000000001E-2</v>
      </c>
      <c r="FF52">
        <v>-2.1916000000000001E-2</v>
      </c>
      <c r="FG52">
        <v>-2.1219999999999999E-2</v>
      </c>
      <c r="FH52">
        <v>9.8069999999999997E-3</v>
      </c>
      <c r="FI52">
        <v>9.4643999999999995E-3</v>
      </c>
      <c r="FJ52">
        <v>5.6477000000000003E-3</v>
      </c>
      <c r="FK52">
        <v>-3.2636999999999999E-2</v>
      </c>
      <c r="FL52">
        <v>-4.9172E-2</v>
      </c>
      <c r="FM52">
        <v>-4.3146999999999998E-2</v>
      </c>
      <c r="FN52">
        <v>-3.4471000000000002E-2</v>
      </c>
      <c r="FO52">
        <v>-4.9981999999999999E-2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6.4929000000000002E-3</v>
      </c>
      <c r="FV52">
        <v>7.0117000000000001E-3</v>
      </c>
      <c r="FW52">
        <v>-8.3586999999999995E-4</v>
      </c>
      <c r="FX52">
        <v>-4.7375E-4</v>
      </c>
      <c r="FY52">
        <v>-1.2802E-3</v>
      </c>
      <c r="FZ52">
        <v>6.2662999999999998E-3</v>
      </c>
      <c r="GA52">
        <v>8.3348999999999993E-3</v>
      </c>
      <c r="GB52">
        <v>1.0808999999999999E-2</v>
      </c>
      <c r="GC52">
        <v>8.8579999999999996E-3</v>
      </c>
      <c r="GD52">
        <v>0</v>
      </c>
      <c r="GE52">
        <v>7.7914000000000004E-3</v>
      </c>
      <c r="GF52">
        <v>-1.1117999999999999E-2</v>
      </c>
      <c r="GG52">
        <v>8.4364000000000001E-3</v>
      </c>
      <c r="GH52">
        <v>4.2777000000000003E-2</v>
      </c>
      <c r="GI52">
        <v>2.7178000000000001E-2</v>
      </c>
      <c r="GJ52">
        <v>0</v>
      </c>
      <c r="GK52">
        <v>3.2351999999999999E-2</v>
      </c>
      <c r="GL52">
        <v>2.3462000000000001E-3</v>
      </c>
      <c r="GM52">
        <v>-1.0731E-3</v>
      </c>
      <c r="GN52">
        <v>2.8937999999999998E-2</v>
      </c>
      <c r="GO52">
        <v>-2.1670999999999999E-2</v>
      </c>
      <c r="GP52">
        <v>-9.433E-4</v>
      </c>
    </row>
    <row r="53" spans="2:198" x14ac:dyDescent="0.25">
      <c r="B53" s="120">
        <v>42551</v>
      </c>
      <c r="C53">
        <v>3.5571000000000001E-3</v>
      </c>
      <c r="D53">
        <v>3.0520999999999999E-3</v>
      </c>
      <c r="E53">
        <v>3.4911000000000002E-4</v>
      </c>
      <c r="F53">
        <v>1.9423000000000001E-3</v>
      </c>
      <c r="G53">
        <v>9.0828999999999997E-3</v>
      </c>
      <c r="H53">
        <v>-9.0232000000000003E-3</v>
      </c>
      <c r="I53">
        <v>3.517E-2</v>
      </c>
      <c r="J53">
        <v>-4.9237999999999997E-2</v>
      </c>
      <c r="K53">
        <v>1.0034E-2</v>
      </c>
      <c r="L53">
        <v>-6.9172999999999998E-2</v>
      </c>
      <c r="M53">
        <v>2.8198999999999998E-2</v>
      </c>
      <c r="N53">
        <v>1.4593999999999999E-2</v>
      </c>
      <c r="O53">
        <v>-1.4548E-3</v>
      </c>
      <c r="P53">
        <v>-4.2832000000000002E-2</v>
      </c>
      <c r="Q53">
        <v>-1.0214E-3</v>
      </c>
      <c r="R53">
        <v>2.8475E-2</v>
      </c>
      <c r="S53">
        <v>-3.4817000000000002E-4</v>
      </c>
      <c r="T53">
        <v>6.8155999999999998E-3</v>
      </c>
      <c r="U53">
        <v>3.3525E-3</v>
      </c>
      <c r="V53">
        <v>1.0580000000000001E-2</v>
      </c>
      <c r="W53">
        <v>3.4562000000000002E-2</v>
      </c>
      <c r="X53">
        <v>-3.1646000000000001E-2</v>
      </c>
      <c r="Y53">
        <v>-1.2029E-2</v>
      </c>
      <c r="Z53">
        <v>1.1178E-2</v>
      </c>
      <c r="AA53">
        <v>9.2694000000000006E-3</v>
      </c>
      <c r="AB53">
        <v>-5.9173999999999997E-3</v>
      </c>
      <c r="AC53">
        <v>4.8625000000000002E-2</v>
      </c>
      <c r="AD53">
        <v>3.4902000000000002E-3</v>
      </c>
      <c r="AE53">
        <v>1.7814E-2</v>
      </c>
      <c r="AF53">
        <v>-1.0114E-2</v>
      </c>
      <c r="AG53">
        <v>-2.5465000000000002E-3</v>
      </c>
      <c r="AH53">
        <v>7.1399000000000002E-3</v>
      </c>
      <c r="AI53">
        <v>3.6276000000000003E-2</v>
      </c>
      <c r="AJ53">
        <v>3.6118000000000001E-3</v>
      </c>
      <c r="AK53">
        <v>1.5952000000000001E-2</v>
      </c>
      <c r="AL53">
        <v>1.8341E-2</v>
      </c>
      <c r="AM53">
        <v>-2.5934999999999999E-3</v>
      </c>
      <c r="AN53">
        <v>-1.4473E-2</v>
      </c>
      <c r="AO53">
        <v>-6.7509E-2</v>
      </c>
      <c r="AP53">
        <v>3.4914000000000001E-2</v>
      </c>
      <c r="AQ53">
        <v>1.6910000000000001E-2</v>
      </c>
      <c r="AR53">
        <v>3.0869000000000001E-2</v>
      </c>
      <c r="AS53">
        <v>5.4039999999999999E-3</v>
      </c>
      <c r="AT53">
        <v>-2.5031999999999999E-2</v>
      </c>
      <c r="AU53">
        <v>2.7975E-2</v>
      </c>
      <c r="AV53">
        <v>-1.5368999999999999E-3</v>
      </c>
      <c r="AW53">
        <v>-1.0721000000000001E-3</v>
      </c>
      <c r="AX53">
        <v>-2.5479999999999999E-3</v>
      </c>
      <c r="AY53">
        <v>1.7604000000000002E-2</v>
      </c>
      <c r="AZ53">
        <v>-1.0742E-2</v>
      </c>
      <c r="BA53">
        <v>-1.5571E-2</v>
      </c>
      <c r="BB53">
        <v>4.7537000000000003E-2</v>
      </c>
      <c r="BC53">
        <v>2.1520999999999998E-2</v>
      </c>
      <c r="BD53">
        <v>1.1634E-2</v>
      </c>
      <c r="BE53">
        <v>-2.205E-2</v>
      </c>
      <c r="BF53">
        <v>-2.7431000000000001E-2</v>
      </c>
      <c r="BG53">
        <v>1.0888E-2</v>
      </c>
      <c r="BH53">
        <v>1.3315E-2</v>
      </c>
      <c r="BI53">
        <v>7.1155999999999997E-3</v>
      </c>
      <c r="BJ53">
        <v>4.8642999999999999E-2</v>
      </c>
      <c r="BK53">
        <v>1.0048E-2</v>
      </c>
      <c r="BL53">
        <v>2.1632000000000001E-3</v>
      </c>
      <c r="BM53">
        <v>5.2899000000000002E-4</v>
      </c>
      <c r="BN53">
        <v>6.1764999999999997E-3</v>
      </c>
      <c r="BO53">
        <v>-8.4189E-3</v>
      </c>
      <c r="BP53">
        <v>6.2312999999999995E-4</v>
      </c>
      <c r="BQ53">
        <v>1.2026000000000001E-3</v>
      </c>
      <c r="BR53">
        <v>1.3186E-2</v>
      </c>
      <c r="BS53">
        <v>3.4648999999999999E-2</v>
      </c>
      <c r="BT53">
        <v>-3.2177999999999998E-2</v>
      </c>
      <c r="BU53">
        <v>3.4636E-2</v>
      </c>
      <c r="BV53">
        <v>1.9944E-2</v>
      </c>
      <c r="BW53">
        <v>4.9355999999999997E-2</v>
      </c>
      <c r="BX53">
        <v>3.2585999999999997E-2</v>
      </c>
      <c r="BY53">
        <v>-1.7351999999999999E-2</v>
      </c>
      <c r="BZ53">
        <v>-4.6848000000000001E-2</v>
      </c>
      <c r="CA53">
        <v>-2.1307E-2</v>
      </c>
      <c r="CB53">
        <v>1.7904E-2</v>
      </c>
      <c r="CC53">
        <v>-3.8774E-3</v>
      </c>
      <c r="CD53">
        <v>1.2576E-2</v>
      </c>
      <c r="CE53">
        <v>5.6068000000000003E-4</v>
      </c>
      <c r="CF53">
        <v>1.1738999999999999E-2</v>
      </c>
      <c r="CG53">
        <v>1.5636000000000001E-2</v>
      </c>
      <c r="CH53">
        <v>-3.1363000000000002E-2</v>
      </c>
      <c r="CI53">
        <v>0</v>
      </c>
      <c r="CJ53">
        <v>4.7330999999999998E-2</v>
      </c>
      <c r="CK53">
        <v>6.4714999999999998E-3</v>
      </c>
      <c r="CL53">
        <v>-3.1165999999999999E-2</v>
      </c>
      <c r="CM53">
        <v>-2.4093E-2</v>
      </c>
      <c r="CN53">
        <v>-2.0344999999999999E-2</v>
      </c>
      <c r="CO53">
        <v>2.9923000000000002E-2</v>
      </c>
      <c r="CP53">
        <v>0</v>
      </c>
      <c r="CQ53">
        <v>2.0094000000000001E-2</v>
      </c>
      <c r="CR53">
        <v>3.4786999999999998E-2</v>
      </c>
      <c r="CS53">
        <v>3.4269000000000001E-2</v>
      </c>
      <c r="CT53">
        <v>1.5767000000000001E-3</v>
      </c>
      <c r="CU53">
        <v>6.0403999999999999E-2</v>
      </c>
      <c r="CV53">
        <v>4.3084999999999998E-2</v>
      </c>
      <c r="CW53">
        <v>4.7050000000000002E-2</v>
      </c>
      <c r="CX53">
        <v>0</v>
      </c>
      <c r="CY53">
        <v>-1.9112000000000001E-2</v>
      </c>
      <c r="CZ53">
        <v>0</v>
      </c>
      <c r="DA53">
        <v>0</v>
      </c>
      <c r="DB53">
        <v>3.7718000000000001E-3</v>
      </c>
      <c r="DC53">
        <v>-3.4084999999999997E-2</v>
      </c>
      <c r="DD53">
        <v>0</v>
      </c>
      <c r="DE53">
        <v>0.1298</v>
      </c>
      <c r="DF53">
        <v>0</v>
      </c>
      <c r="DG53">
        <v>-2.896E-2</v>
      </c>
      <c r="DH53">
        <v>-3.9527E-2</v>
      </c>
      <c r="DI53">
        <v>1.1110999999999999E-2</v>
      </c>
      <c r="DJ53">
        <v>-1.2515E-2</v>
      </c>
      <c r="DK53">
        <v>1.4600999999999999E-2</v>
      </c>
      <c r="DL53">
        <v>7.4193999999999996E-2</v>
      </c>
      <c r="DM53">
        <v>2.1080999999999999E-2</v>
      </c>
      <c r="DN53">
        <v>-2.4046999999999999E-2</v>
      </c>
      <c r="DO53">
        <v>1.9838000000000001E-2</v>
      </c>
      <c r="DP53">
        <v>1.1620000000000001E-3</v>
      </c>
      <c r="DQ53">
        <v>-9.5826000000000001E-3</v>
      </c>
      <c r="DR53">
        <v>0</v>
      </c>
      <c r="DS53">
        <v>5.5948E-4</v>
      </c>
      <c r="DT53">
        <v>-1.6882999999999999E-2</v>
      </c>
      <c r="DU53">
        <v>5.3550000000000004E-3</v>
      </c>
      <c r="DV53">
        <v>2.9627000000000001E-2</v>
      </c>
      <c r="DW53">
        <v>0</v>
      </c>
      <c r="DX53">
        <v>1.9483E-2</v>
      </c>
      <c r="DY53">
        <v>0</v>
      </c>
      <c r="DZ53">
        <v>0</v>
      </c>
      <c r="EA53">
        <v>1.762E-2</v>
      </c>
      <c r="EB53">
        <v>0</v>
      </c>
      <c r="EC53">
        <v>6.3181000000000001E-3</v>
      </c>
      <c r="ED53">
        <v>1.3242E-2</v>
      </c>
      <c r="EE53">
        <v>3.3043999999999997E-2</v>
      </c>
      <c r="EF53">
        <v>-7.4335E-3</v>
      </c>
      <c r="EG53">
        <v>0</v>
      </c>
      <c r="EH53">
        <v>1.8471999999999999E-2</v>
      </c>
      <c r="EI53">
        <v>-4.2217000000000001E-3</v>
      </c>
      <c r="EJ53">
        <v>3.1285000000000002E-3</v>
      </c>
      <c r="EK53">
        <v>5.1388000000000003E-2</v>
      </c>
      <c r="EL53">
        <v>4.6914E-4</v>
      </c>
      <c r="EM53">
        <v>5.5482999999999998E-2</v>
      </c>
      <c r="EN53">
        <v>6.7464999999999999E-3</v>
      </c>
      <c r="EO53">
        <v>6.3962000000000003E-3</v>
      </c>
      <c r="EP53">
        <v>6.4165999999999997E-3</v>
      </c>
      <c r="EQ53">
        <v>6.7178000000000003E-3</v>
      </c>
      <c r="ER53">
        <v>7.2578E-3</v>
      </c>
      <c r="ES53">
        <v>4.7260000000000003E-2</v>
      </c>
      <c r="ET53">
        <v>4.6928999999999998E-2</v>
      </c>
      <c r="EU53">
        <v>9.4143999999999999E-3</v>
      </c>
      <c r="EV53">
        <v>8.6584000000000001E-3</v>
      </c>
      <c r="EW53">
        <v>-1.6362E-3</v>
      </c>
      <c r="EX53">
        <v>-8.9119000000000004E-3</v>
      </c>
      <c r="EY53">
        <v>-1.3258000000000001E-2</v>
      </c>
      <c r="EZ53">
        <v>4.3770000000000003E-2</v>
      </c>
      <c r="FA53">
        <v>5.3077999999999997E-3</v>
      </c>
      <c r="FB53">
        <v>3.6521999999999999E-2</v>
      </c>
      <c r="FC53">
        <v>3.7308000000000001E-2</v>
      </c>
      <c r="FD53">
        <v>3.2812000000000001E-2</v>
      </c>
      <c r="FE53">
        <v>3.5832999999999997E-2</v>
      </c>
      <c r="FF53">
        <v>3.6490000000000002E-2</v>
      </c>
      <c r="FG53">
        <v>3.7238E-2</v>
      </c>
      <c r="FH53">
        <v>6.3307999999999995E-4</v>
      </c>
      <c r="FI53">
        <v>6.0239000000000001E-2</v>
      </c>
      <c r="FJ53">
        <v>8.0926000000000001E-3</v>
      </c>
      <c r="FK53">
        <v>5.3899000000000002E-2</v>
      </c>
      <c r="FL53">
        <v>8.1461000000000006E-2</v>
      </c>
      <c r="FM53">
        <v>7.2126999999999997E-2</v>
      </c>
      <c r="FN53">
        <v>6.9344000000000003E-2</v>
      </c>
      <c r="FO53">
        <v>7.0787000000000003E-2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6.8374999999999998E-3</v>
      </c>
      <c r="FV53">
        <v>7.1450000000000003E-3</v>
      </c>
      <c r="FW53">
        <v>5.8016999999999999E-3</v>
      </c>
      <c r="FX53">
        <v>5.8704999999999999E-3</v>
      </c>
      <c r="FY53">
        <v>5.3318000000000003E-3</v>
      </c>
      <c r="FZ53">
        <v>-5.3426999999999997E-3</v>
      </c>
      <c r="GA53">
        <v>-6.1247999999999997E-3</v>
      </c>
      <c r="GB53">
        <v>1.1244000000000001E-2</v>
      </c>
      <c r="GC53">
        <v>4.5616999999999998E-2</v>
      </c>
      <c r="GD53">
        <v>0</v>
      </c>
      <c r="GE53">
        <v>3.5380000000000002E-2</v>
      </c>
      <c r="GF53">
        <v>2.3876000000000001E-2</v>
      </c>
      <c r="GG53">
        <v>-1.4383999999999999E-2</v>
      </c>
      <c r="GH53">
        <v>-6.2653E-2</v>
      </c>
      <c r="GI53">
        <v>-6.6542000000000004E-2</v>
      </c>
      <c r="GJ53">
        <v>0</v>
      </c>
      <c r="GK53">
        <v>1.0279999999999999E-2</v>
      </c>
      <c r="GL53">
        <v>8.9672999999999992E-3</v>
      </c>
      <c r="GM53">
        <v>-3.2090999999999999E-3</v>
      </c>
      <c r="GN53">
        <v>2.2187999999999999E-2</v>
      </c>
      <c r="GO53">
        <v>1.2600999999999999E-2</v>
      </c>
      <c r="GP53">
        <v>-6.1088000000000002E-3</v>
      </c>
    </row>
    <row r="54" spans="2:198" x14ac:dyDescent="0.25">
      <c r="B54" s="120">
        <v>42582</v>
      </c>
      <c r="C54">
        <v>3.1479000000000001E-4</v>
      </c>
      <c r="D54">
        <v>3.9126999999999999E-3</v>
      </c>
      <c r="E54">
        <v>2.3519999999999999E-3</v>
      </c>
      <c r="F54">
        <v>2.3882999999999999E-3</v>
      </c>
      <c r="G54">
        <v>5.7168999999999996E-3</v>
      </c>
      <c r="H54">
        <v>1.6098000000000001E-2</v>
      </c>
      <c r="I54">
        <v>1.7947999999999999E-2</v>
      </c>
      <c r="J54">
        <v>1.6098000000000001E-2</v>
      </c>
      <c r="K54">
        <v>-5.6633999999999999E-3</v>
      </c>
      <c r="L54">
        <v>5.5060999999999999E-2</v>
      </c>
      <c r="M54">
        <v>-2.5915999999999999E-3</v>
      </c>
      <c r="N54">
        <v>-1.2137E-2</v>
      </c>
      <c r="O54">
        <v>2.5247999999999998E-3</v>
      </c>
      <c r="P54">
        <v>5.4091E-2</v>
      </c>
      <c r="Q54">
        <v>-2.8386999999999999E-2</v>
      </c>
      <c r="R54">
        <v>1.2553999999999999E-2</v>
      </c>
      <c r="S54">
        <v>5.4485000000000002E-3</v>
      </c>
      <c r="T54">
        <v>1.9526999999999999E-2</v>
      </c>
      <c r="U54">
        <v>-4.2294999999999998E-3</v>
      </c>
      <c r="V54">
        <v>1.2385999999999999E-2</v>
      </c>
      <c r="W54">
        <v>1.3549E-2</v>
      </c>
      <c r="X54">
        <v>3.5298E-3</v>
      </c>
      <c r="Y54">
        <v>1.3325E-2</v>
      </c>
      <c r="Z54">
        <v>1.0055999999999999E-3</v>
      </c>
      <c r="AA54">
        <v>1.1743999999999999E-2</v>
      </c>
      <c r="AB54">
        <v>-1.618E-2</v>
      </c>
      <c r="AC54">
        <v>5.8529000000000003E-3</v>
      </c>
      <c r="AD54">
        <v>-2.3099000000000001E-4</v>
      </c>
      <c r="AE54">
        <v>-1.2902E-2</v>
      </c>
      <c r="AF54">
        <v>2.3451E-2</v>
      </c>
      <c r="AG54">
        <v>-1.7031000000000001E-2</v>
      </c>
      <c r="AH54">
        <v>5.2096E-4</v>
      </c>
      <c r="AI54">
        <v>2.5381000000000001E-2</v>
      </c>
      <c r="AJ54">
        <v>2.6873999999999999E-2</v>
      </c>
      <c r="AK54">
        <v>-1.0935E-2</v>
      </c>
      <c r="AL54">
        <v>2.2508E-2</v>
      </c>
      <c r="AM54">
        <v>-3.7515E-2</v>
      </c>
      <c r="AN54">
        <v>-1.0885000000000001E-2</v>
      </c>
      <c r="AO54">
        <v>6.0353999999999998E-2</v>
      </c>
      <c r="AP54">
        <v>9.3165000000000001E-3</v>
      </c>
      <c r="AQ54">
        <v>1.1828999999999999E-2</v>
      </c>
      <c r="AR54">
        <v>-1.0239E-2</v>
      </c>
      <c r="AS54">
        <v>-6.0575000000000004E-3</v>
      </c>
      <c r="AT54">
        <v>3.3183999999999998E-2</v>
      </c>
      <c r="AU54">
        <v>-2.9780000000000001E-2</v>
      </c>
      <c r="AV54">
        <v>-1.4097999999999999E-3</v>
      </c>
      <c r="AW54">
        <v>1.4047E-2</v>
      </c>
      <c r="AX54">
        <v>-4.3866000000000002E-2</v>
      </c>
      <c r="AY54">
        <v>-1.0004E-3</v>
      </c>
      <c r="AZ54">
        <v>8.5728000000000002E-3</v>
      </c>
      <c r="BA54">
        <v>-2.1682E-2</v>
      </c>
      <c r="BB54">
        <v>3.1913999999999998E-2</v>
      </c>
      <c r="BC54">
        <v>1.3121000000000001E-3</v>
      </c>
      <c r="BD54">
        <v>1.0204000000000001E-3</v>
      </c>
      <c r="BE54">
        <v>-1.7991E-2</v>
      </c>
      <c r="BF54">
        <v>-6.6772999999999997E-3</v>
      </c>
      <c r="BG54">
        <v>-1.6792999999999999E-2</v>
      </c>
      <c r="BH54">
        <v>2.2003000000000002E-2</v>
      </c>
      <c r="BI54">
        <v>4.4616000000000002E-4</v>
      </c>
      <c r="BJ54">
        <v>-4.9784000000000004E-4</v>
      </c>
      <c r="BK54">
        <v>-8.0877999999999992E-3</v>
      </c>
      <c r="BL54">
        <v>-1.1616E-2</v>
      </c>
      <c r="BM54">
        <v>1.0722000000000001E-2</v>
      </c>
      <c r="BN54">
        <v>5.9674000000000003E-3</v>
      </c>
      <c r="BO54">
        <v>1.8457999999999999E-2</v>
      </c>
      <c r="BP54">
        <v>-1.1597999999999999E-3</v>
      </c>
      <c r="BQ54">
        <v>2.1473E-3</v>
      </c>
      <c r="BR54">
        <v>-1.2109E-2</v>
      </c>
      <c r="BS54">
        <v>4.3833999999999998E-2</v>
      </c>
      <c r="BT54">
        <v>2.2454999999999999E-2</v>
      </c>
      <c r="BU54">
        <v>3.5229000000000003E-2</v>
      </c>
      <c r="BV54">
        <v>2.879E-2</v>
      </c>
      <c r="BW54">
        <v>2.409E-2</v>
      </c>
      <c r="BX54">
        <v>2.9014000000000002E-3</v>
      </c>
      <c r="BY54">
        <v>1.4878000000000001E-3</v>
      </c>
      <c r="BZ54">
        <v>5.4884E-3</v>
      </c>
      <c r="CA54">
        <v>3.0516000000000001E-2</v>
      </c>
      <c r="CB54">
        <v>4.5644999999999998E-2</v>
      </c>
      <c r="CC54">
        <v>9.5397999999999993E-3</v>
      </c>
      <c r="CD54">
        <v>1.3835E-2</v>
      </c>
      <c r="CE54">
        <v>3.1928E-3</v>
      </c>
      <c r="CF54">
        <v>2.6949E-4</v>
      </c>
      <c r="CG54">
        <v>-4.5926999999999999E-3</v>
      </c>
      <c r="CH54">
        <v>1.7132999999999999E-2</v>
      </c>
      <c r="CI54">
        <v>0</v>
      </c>
      <c r="CJ54">
        <v>1.6587000000000001E-2</v>
      </c>
      <c r="CK54">
        <v>3.0048999999999999E-2</v>
      </c>
      <c r="CL54">
        <v>1.3993E-2</v>
      </c>
      <c r="CM54">
        <v>4.6522999999999998E-3</v>
      </c>
      <c r="CN54">
        <v>1.9397000000000001E-2</v>
      </c>
      <c r="CO54">
        <v>2.2901000000000001E-2</v>
      </c>
      <c r="CP54">
        <v>0</v>
      </c>
      <c r="CQ54">
        <v>1.7149000000000001E-2</v>
      </c>
      <c r="CR54">
        <v>2.8541E-3</v>
      </c>
      <c r="CS54">
        <v>2.3705000000000002E-3</v>
      </c>
      <c r="CT54">
        <v>2.2176000000000001E-2</v>
      </c>
      <c r="CU54">
        <v>4.5437E-4</v>
      </c>
      <c r="CV54">
        <v>9.5444999999999992E-3</v>
      </c>
      <c r="CW54">
        <v>1.6093E-2</v>
      </c>
      <c r="CX54">
        <v>0</v>
      </c>
      <c r="CY54">
        <v>3.7013999999999998E-2</v>
      </c>
      <c r="CZ54">
        <v>0</v>
      </c>
      <c r="DA54">
        <v>0</v>
      </c>
      <c r="DB54">
        <v>3.007E-2</v>
      </c>
      <c r="DC54">
        <v>1.2377000000000001E-2</v>
      </c>
      <c r="DD54">
        <v>0</v>
      </c>
      <c r="DE54">
        <v>-6.3801999999999998E-2</v>
      </c>
      <c r="DF54">
        <v>0</v>
      </c>
      <c r="DG54">
        <v>-4.0648000000000004E-3</v>
      </c>
      <c r="DH54">
        <v>3.2715000000000001E-3</v>
      </c>
      <c r="DI54">
        <v>2.9645999999999999E-2</v>
      </c>
      <c r="DJ54">
        <v>7.6360000000000004E-3</v>
      </c>
      <c r="DK54">
        <v>1.5061E-3</v>
      </c>
      <c r="DL54">
        <v>2.6433000000000002E-2</v>
      </c>
      <c r="DM54">
        <v>7.5747000000000002E-3</v>
      </c>
      <c r="DN54">
        <v>-3.3881000000000001E-2</v>
      </c>
      <c r="DO54">
        <v>6.0718999999999999E-3</v>
      </c>
      <c r="DP54">
        <v>-2.7421000000000001E-2</v>
      </c>
      <c r="DQ54">
        <v>-5.2332999999999998E-2</v>
      </c>
      <c r="DR54">
        <v>0</v>
      </c>
      <c r="DS54">
        <v>5.2630000000000003E-2</v>
      </c>
      <c r="DT54">
        <v>-6.1415999999999997E-3</v>
      </c>
      <c r="DU54">
        <v>3.4442000000000001E-3</v>
      </c>
      <c r="DV54">
        <v>1.6920000000000001E-2</v>
      </c>
      <c r="DW54">
        <v>0</v>
      </c>
      <c r="DX54">
        <v>8.9084000000000003E-3</v>
      </c>
      <c r="DY54">
        <v>0</v>
      </c>
      <c r="DZ54">
        <v>0</v>
      </c>
      <c r="EA54">
        <v>-5.3645999999999998E-3</v>
      </c>
      <c r="EB54">
        <v>0</v>
      </c>
      <c r="EC54">
        <v>1.4566000000000001E-2</v>
      </c>
      <c r="ED54">
        <v>5.2989999999999999E-3</v>
      </c>
      <c r="EE54">
        <v>1.0057E-2</v>
      </c>
      <c r="EF54">
        <v>1.1191E-2</v>
      </c>
      <c r="EG54">
        <v>0</v>
      </c>
      <c r="EH54">
        <v>2.7447000000000001E-3</v>
      </c>
      <c r="EI54">
        <v>4.4715999999999999E-4</v>
      </c>
      <c r="EJ54">
        <v>-6.0989E-3</v>
      </c>
      <c r="EK54">
        <v>4.3784999999999998E-2</v>
      </c>
      <c r="EL54">
        <v>2.5207E-2</v>
      </c>
      <c r="EM54">
        <v>4.5803000000000003E-2</v>
      </c>
      <c r="EN54">
        <v>1.3393E-2</v>
      </c>
      <c r="EO54">
        <v>1.3592E-2</v>
      </c>
      <c r="EP54">
        <v>1.4439E-2</v>
      </c>
      <c r="EQ54">
        <v>1.4184E-2</v>
      </c>
      <c r="ER54">
        <v>1.4321E-2</v>
      </c>
      <c r="ES54">
        <v>9.5902999999999995E-3</v>
      </c>
      <c r="ET54">
        <v>8.6318000000000002E-3</v>
      </c>
      <c r="EU54">
        <v>-1.3315E-3</v>
      </c>
      <c r="EV54">
        <v>-1.4698999999999999E-3</v>
      </c>
      <c r="EW54">
        <v>3.9703999999999998E-3</v>
      </c>
      <c r="EX54">
        <v>-3.3693E-3</v>
      </c>
      <c r="EY54">
        <v>-5.1590999999999998E-3</v>
      </c>
      <c r="EZ54">
        <v>4.0127999999999997E-2</v>
      </c>
      <c r="FA54">
        <v>1.1795999999999999E-2</v>
      </c>
      <c r="FB54">
        <v>1.0505E-2</v>
      </c>
      <c r="FC54">
        <v>1.4800000000000001E-2</v>
      </c>
      <c r="FD54">
        <v>1.8013999999999999E-2</v>
      </c>
      <c r="FE54">
        <v>9.8858000000000001E-3</v>
      </c>
      <c r="FF54">
        <v>1.4102999999999999E-2</v>
      </c>
      <c r="FG54">
        <v>1.4754E-2</v>
      </c>
      <c r="FH54">
        <v>1.3035E-3</v>
      </c>
      <c r="FI54">
        <v>9.3367999999999999E-4</v>
      </c>
      <c r="FJ54">
        <v>-3.2476999999999999E-2</v>
      </c>
      <c r="FK54">
        <v>-3.2917999999999999E-4</v>
      </c>
      <c r="FL54">
        <v>1.8893E-4</v>
      </c>
      <c r="FM54">
        <v>-3.6543999999999999E-3</v>
      </c>
      <c r="FN54">
        <v>-6.2833999999999997E-3</v>
      </c>
      <c r="FO54">
        <v>3.0509000000000001E-2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-7.8171000000000004E-3</v>
      </c>
      <c r="FV54">
        <v>-7.8117999999999998E-3</v>
      </c>
      <c r="FW54">
        <v>7.7053E-3</v>
      </c>
      <c r="FX54">
        <v>7.7662E-3</v>
      </c>
      <c r="FY54">
        <v>7.9982999999999999E-3</v>
      </c>
      <c r="FZ54">
        <v>8.1475000000000002E-3</v>
      </c>
      <c r="GA54">
        <v>5.1177000000000002E-3</v>
      </c>
      <c r="GB54">
        <v>1.0893E-2</v>
      </c>
      <c r="GC54">
        <v>-3.8608999999999997E-2</v>
      </c>
      <c r="GD54">
        <v>0</v>
      </c>
      <c r="GE54">
        <v>-2.7508000000000001E-2</v>
      </c>
      <c r="GF54">
        <v>2.4442000000000002E-4</v>
      </c>
      <c r="GG54">
        <v>3.4868E-3</v>
      </c>
      <c r="GH54">
        <v>2.2381999999999999E-2</v>
      </c>
      <c r="GI54">
        <v>2.7677E-2</v>
      </c>
      <c r="GJ54">
        <v>0</v>
      </c>
      <c r="GK54">
        <v>-3.0227999999999999E-4</v>
      </c>
      <c r="GL54">
        <v>-1.9608999999999998E-3</v>
      </c>
      <c r="GM54">
        <v>-1.2472E-3</v>
      </c>
      <c r="GN54">
        <v>-2.7715999999999999E-3</v>
      </c>
      <c r="GO54">
        <v>3.8432000000000001E-4</v>
      </c>
      <c r="GP54">
        <v>1.0048E-2</v>
      </c>
    </row>
    <row r="55" spans="2:198" x14ac:dyDescent="0.25">
      <c r="B55" s="120">
        <v>42613</v>
      </c>
      <c r="C55">
        <v>1.1821999999999999E-2</v>
      </c>
      <c r="D55">
        <v>1.0546E-2</v>
      </c>
      <c r="E55">
        <v>1.8432E-2</v>
      </c>
      <c r="F55">
        <v>-3.2726999999999999E-3</v>
      </c>
      <c r="G55">
        <v>3.6384E-3</v>
      </c>
      <c r="H55">
        <v>3.1538999999999998E-3</v>
      </c>
      <c r="I55">
        <v>4.5104999999999998E-3</v>
      </c>
      <c r="J55">
        <v>6.4199000000000006E-2</v>
      </c>
      <c r="K55">
        <v>4.5687000000000002E-3</v>
      </c>
      <c r="L55">
        <v>2.0643000000000002E-2</v>
      </c>
      <c r="M55">
        <v>4.1091999999999997E-2</v>
      </c>
      <c r="N55">
        <v>3.2537999999999997E-2</v>
      </c>
      <c r="O55">
        <v>3.6829000000000001E-2</v>
      </c>
      <c r="P55">
        <v>3.6273E-2</v>
      </c>
      <c r="Q55">
        <v>-1.5715E-2</v>
      </c>
      <c r="R55">
        <v>-3.0929000000000002E-2</v>
      </c>
      <c r="S55">
        <v>-2.4992E-2</v>
      </c>
      <c r="T55">
        <v>-1.5845E-3</v>
      </c>
      <c r="U55">
        <v>1.2734000000000001E-2</v>
      </c>
      <c r="V55">
        <v>1.8038999999999999E-2</v>
      </c>
      <c r="W55">
        <v>4.2028000000000003E-2</v>
      </c>
      <c r="X55">
        <v>-3.7977000000000002E-3</v>
      </c>
      <c r="Y55">
        <v>-5.9503000000000004E-3</v>
      </c>
      <c r="Z55">
        <v>3.4455000000000002E-3</v>
      </c>
      <c r="AA55">
        <v>6.6930000000000002E-3</v>
      </c>
      <c r="AB55">
        <v>1.6126999999999999E-2</v>
      </c>
      <c r="AC55">
        <v>-1.5934E-2</v>
      </c>
      <c r="AD55">
        <v>9.6834E-3</v>
      </c>
      <c r="AE55">
        <v>1.5357000000000001E-2</v>
      </c>
      <c r="AF55">
        <v>1.9057000000000001E-2</v>
      </c>
      <c r="AG55">
        <v>2.1922000000000001E-2</v>
      </c>
      <c r="AH55">
        <v>7.9558000000000007E-3</v>
      </c>
      <c r="AI55">
        <v>7.7193000000000001E-3</v>
      </c>
      <c r="AJ55">
        <v>-1.4459E-2</v>
      </c>
      <c r="AK55">
        <v>-7.6084999999999998E-3</v>
      </c>
      <c r="AL55">
        <v>-1.9618E-2</v>
      </c>
      <c r="AM55">
        <v>4.3866000000000002E-2</v>
      </c>
      <c r="AN55">
        <v>3.8730000000000001E-2</v>
      </c>
      <c r="AO55">
        <v>2.2644999999999998E-2</v>
      </c>
      <c r="AP55">
        <v>2.1607000000000001E-2</v>
      </c>
      <c r="AQ55">
        <v>2.6974999999999999E-2</v>
      </c>
      <c r="AR55">
        <v>2.8629000000000002E-2</v>
      </c>
      <c r="AS55">
        <v>8.4256999999999995E-3</v>
      </c>
      <c r="AT55">
        <v>1.1407E-2</v>
      </c>
      <c r="AU55">
        <v>-8.3199999999999993E-3</v>
      </c>
      <c r="AV55">
        <v>1.8735999999999999E-2</v>
      </c>
      <c r="AW55">
        <v>2.8733999999999999E-2</v>
      </c>
      <c r="AX55">
        <v>5.8100000000000001E-3</v>
      </c>
      <c r="AY55">
        <v>-2.8399000000000001E-2</v>
      </c>
      <c r="AZ55">
        <v>1.4855999999999999E-2</v>
      </c>
      <c r="BA55">
        <v>2.4497999999999999E-2</v>
      </c>
      <c r="BB55">
        <v>-6.4062999999999995E-2</v>
      </c>
      <c r="BC55">
        <v>2.1440000000000001E-2</v>
      </c>
      <c r="BD55">
        <v>4.1945999999999997E-2</v>
      </c>
      <c r="BE55">
        <v>4.5851000000000003E-2</v>
      </c>
      <c r="BF55">
        <v>4.9461999999999999E-2</v>
      </c>
      <c r="BG55">
        <v>2.2068999999999998E-2</v>
      </c>
      <c r="BH55">
        <v>-2.0615999999999999E-2</v>
      </c>
      <c r="BI55">
        <v>3.1080000000000001E-3</v>
      </c>
      <c r="BJ55">
        <v>3.3648999999999998E-2</v>
      </c>
      <c r="BK55">
        <v>1.1479E-2</v>
      </c>
      <c r="BL55">
        <v>8.8769000000000001E-3</v>
      </c>
      <c r="BM55">
        <v>5.9950000000000003E-3</v>
      </c>
      <c r="BN55">
        <v>8.1326000000000002E-3</v>
      </c>
      <c r="BO55">
        <v>3.0849999999999999E-2</v>
      </c>
      <c r="BP55">
        <v>1.3977E-2</v>
      </c>
      <c r="BQ55">
        <v>1.8107999999999999E-2</v>
      </c>
      <c r="BR55">
        <v>1.653E-2</v>
      </c>
      <c r="BS55">
        <v>5.0249000000000002E-2</v>
      </c>
      <c r="BT55">
        <v>-7.7606999999999995E-2</v>
      </c>
      <c r="BU55">
        <v>-1.9095999999999998E-2</v>
      </c>
      <c r="BV55">
        <v>-5.1257000000000004E-3</v>
      </c>
      <c r="BW55">
        <v>-7.8335000000000002E-3</v>
      </c>
      <c r="BX55">
        <v>-2.4718E-2</v>
      </c>
      <c r="BY55">
        <v>-2.2594E-2</v>
      </c>
      <c r="BZ55">
        <v>-5.4831999999999997E-3</v>
      </c>
      <c r="CA55">
        <v>-2.1905000000000001E-2</v>
      </c>
      <c r="CB55">
        <v>-2.2214999999999999E-2</v>
      </c>
      <c r="CC55">
        <v>1.0588999999999999E-2</v>
      </c>
      <c r="CD55">
        <v>-5.6259999999999999E-3</v>
      </c>
      <c r="CE55">
        <v>5.6746000000000001E-3</v>
      </c>
      <c r="CF55">
        <v>-2.7391E-3</v>
      </c>
      <c r="CG55">
        <v>-3.8482999999999998E-3</v>
      </c>
      <c r="CH55">
        <v>-2.9848E-2</v>
      </c>
      <c r="CI55">
        <v>0</v>
      </c>
      <c r="CJ55">
        <v>-1.8137E-2</v>
      </c>
      <c r="CK55">
        <v>-3.7724000000000001E-2</v>
      </c>
      <c r="CL55">
        <v>-1.864E-2</v>
      </c>
      <c r="CM55" s="106">
        <v>3.4115000000000001E-5</v>
      </c>
      <c r="CN55">
        <v>-2.9437000000000001E-2</v>
      </c>
      <c r="CO55">
        <v>-1.8992999999999999E-2</v>
      </c>
      <c r="CP55">
        <v>0</v>
      </c>
      <c r="CQ55">
        <v>1.8603000000000001E-2</v>
      </c>
      <c r="CR55">
        <v>-3.1033999999999999E-2</v>
      </c>
      <c r="CS55">
        <v>-7.6277000000000003E-3</v>
      </c>
      <c r="CT55">
        <v>-8.9855999999999998E-3</v>
      </c>
      <c r="CU55">
        <v>-3.1025E-2</v>
      </c>
      <c r="CV55">
        <v>-2.462E-2</v>
      </c>
      <c r="CW55">
        <v>-1.8301000000000001E-2</v>
      </c>
      <c r="CX55">
        <v>0</v>
      </c>
      <c r="CY55">
        <v>1.4735E-2</v>
      </c>
      <c r="CZ55">
        <v>0</v>
      </c>
      <c r="DA55">
        <v>0</v>
      </c>
      <c r="DB55">
        <v>-1.2931E-2</v>
      </c>
      <c r="DC55">
        <v>2.5125000000000001E-2</v>
      </c>
      <c r="DD55">
        <v>0</v>
      </c>
      <c r="DE55">
        <v>-6.3755999999999993E-2</v>
      </c>
      <c r="DF55">
        <v>0</v>
      </c>
      <c r="DG55">
        <v>5.4023000000000005E-4</v>
      </c>
      <c r="DH55">
        <v>-6.2565999999999997E-2</v>
      </c>
      <c r="DI55">
        <v>-1.515E-2</v>
      </c>
      <c r="DJ55">
        <v>2.0639000000000001E-2</v>
      </c>
      <c r="DK55">
        <v>9.4791000000000007E-3</v>
      </c>
      <c r="DL55">
        <v>0.11276</v>
      </c>
      <c r="DM55">
        <v>9.5923000000000004E-4</v>
      </c>
      <c r="DN55">
        <v>-3.2916000000000001E-2</v>
      </c>
      <c r="DO55">
        <v>-4.9927000000000001E-3</v>
      </c>
      <c r="DP55">
        <v>1.1183999999999999E-2</v>
      </c>
      <c r="DQ55">
        <v>3.0698E-2</v>
      </c>
      <c r="DR55">
        <v>0</v>
      </c>
      <c r="DS55">
        <v>-1.3807E-2</v>
      </c>
      <c r="DT55">
        <v>2.2977999999999998E-2</v>
      </c>
      <c r="DU55">
        <v>6.4287999999999997E-4</v>
      </c>
      <c r="DV55">
        <v>3.8096999999999999E-2</v>
      </c>
      <c r="DW55">
        <v>0</v>
      </c>
      <c r="DX55">
        <v>6.4603999999999998E-3</v>
      </c>
      <c r="DY55">
        <v>0</v>
      </c>
      <c r="DZ55">
        <v>0</v>
      </c>
      <c r="EA55">
        <v>2.3841999999999999E-2</v>
      </c>
      <c r="EB55">
        <v>0</v>
      </c>
      <c r="EC55">
        <v>2.8162999999999999E-3</v>
      </c>
      <c r="ED55">
        <v>1.1323E-2</v>
      </c>
      <c r="EE55">
        <v>3.3643000000000002E-3</v>
      </c>
      <c r="EF55">
        <v>1.2619999999999999E-2</v>
      </c>
      <c r="EG55">
        <v>-1.2126E-2</v>
      </c>
      <c r="EH55">
        <v>5.9179000000000002E-3</v>
      </c>
      <c r="EI55">
        <v>7.7133999999999996E-3</v>
      </c>
      <c r="EJ55">
        <v>-1.6046000000000001E-2</v>
      </c>
      <c r="EK55">
        <v>-5.1673999999999998E-2</v>
      </c>
      <c r="EL55">
        <v>2.8478000000000002E-3</v>
      </c>
      <c r="EM55">
        <v>-5.3509000000000001E-2</v>
      </c>
      <c r="EN55">
        <v>-1.4229E-2</v>
      </c>
      <c r="EO55">
        <v>-1.5365E-2</v>
      </c>
      <c r="EP55">
        <v>-1.4151E-2</v>
      </c>
      <c r="EQ55">
        <v>-1.5223E-2</v>
      </c>
      <c r="ER55">
        <v>-1.4329E-2</v>
      </c>
      <c r="ES55">
        <v>-1.9886999999999998E-2</v>
      </c>
      <c r="ET55">
        <v>-1.9292E-2</v>
      </c>
      <c r="EU55">
        <v>-2.1623E-2</v>
      </c>
      <c r="EV55">
        <v>-2.1679E-2</v>
      </c>
      <c r="EW55">
        <v>1.2408E-3</v>
      </c>
      <c r="EX55">
        <v>7.9566000000000001E-4</v>
      </c>
      <c r="EY55">
        <v>1.7401999999999999E-3</v>
      </c>
      <c r="EZ55">
        <v>-4.5444999999999999E-2</v>
      </c>
      <c r="FA55">
        <v>-4.1516000000000001E-3</v>
      </c>
      <c r="FB55">
        <v>-1.3851E-2</v>
      </c>
      <c r="FC55">
        <v>-1.0825E-2</v>
      </c>
      <c r="FD55">
        <v>-7.5535000000000003E-3</v>
      </c>
      <c r="FE55">
        <v>-1.4452E-2</v>
      </c>
      <c r="FF55">
        <v>-1.1527000000000001E-2</v>
      </c>
      <c r="FG55">
        <v>-1.0815E-2</v>
      </c>
      <c r="FH55">
        <v>1.4822E-2</v>
      </c>
      <c r="FI55">
        <v>-3.0886E-2</v>
      </c>
      <c r="FJ55">
        <v>-1.4584E-2</v>
      </c>
      <c r="FK55">
        <v>-1.7027E-2</v>
      </c>
      <c r="FL55">
        <v>-2.4528999999999999E-2</v>
      </c>
      <c r="FM55">
        <v>-2.3148999999999999E-2</v>
      </c>
      <c r="FN55">
        <v>-1.5882E-2</v>
      </c>
      <c r="FO55">
        <v>-2.0638E-2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4.2564000000000002E-4</v>
      </c>
      <c r="FV55">
        <v>6.3504000000000002E-4</v>
      </c>
      <c r="FW55">
        <v>4.6743000000000002E-3</v>
      </c>
      <c r="FX55">
        <v>4.9385999999999996E-3</v>
      </c>
      <c r="FY55">
        <v>4.2794E-3</v>
      </c>
      <c r="FZ55">
        <v>1.7516999999999999E-3</v>
      </c>
      <c r="GA55">
        <v>1.5638E-3</v>
      </c>
      <c r="GB55">
        <v>1.3586000000000001E-2</v>
      </c>
      <c r="GC55">
        <v>-6.7584999999999998E-4</v>
      </c>
      <c r="GD55">
        <v>0</v>
      </c>
      <c r="GE55">
        <v>2.2459E-2</v>
      </c>
      <c r="GF55">
        <v>3.3376E-3</v>
      </c>
      <c r="GG55">
        <v>9.1664999999999993E-3</v>
      </c>
      <c r="GH55">
        <v>3.1510999999999997E-2</v>
      </c>
      <c r="GI55">
        <v>2.6980000000000001E-2</v>
      </c>
      <c r="GJ55">
        <v>0</v>
      </c>
      <c r="GK55">
        <v>1.2822E-2</v>
      </c>
      <c r="GL55">
        <v>1.2971E-3</v>
      </c>
      <c r="GM55">
        <v>-2.2274999999999999E-3</v>
      </c>
      <c r="GN55">
        <v>1.2727E-2</v>
      </c>
      <c r="GO55">
        <v>-8.0558000000000001E-3</v>
      </c>
      <c r="GP55">
        <v>-4.2516999999999998E-3</v>
      </c>
    </row>
    <row r="56" spans="2:198" x14ac:dyDescent="0.25">
      <c r="B56" s="120">
        <v>42643</v>
      </c>
      <c r="C56">
        <v>7.6196E-4</v>
      </c>
      <c r="D56">
        <v>1.949E-3</v>
      </c>
      <c r="E56">
        <v>5.9376999999999997E-3</v>
      </c>
      <c r="F56">
        <v>2.7576E-4</v>
      </c>
      <c r="G56">
        <v>-2.9870999999999999E-3</v>
      </c>
      <c r="H56">
        <v>-3.6215000000000002E-3</v>
      </c>
      <c r="I56">
        <v>4.9360999999999997E-3</v>
      </c>
      <c r="J56">
        <v>-1.9790000000000001E-4</v>
      </c>
      <c r="K56">
        <v>-2.2366E-3</v>
      </c>
      <c r="L56">
        <v>-3.3348000000000002E-3</v>
      </c>
      <c r="M56">
        <v>2.3023999999999999E-2</v>
      </c>
      <c r="N56">
        <v>-2.4477000000000001E-3</v>
      </c>
      <c r="O56">
        <v>6.5424999999999997E-3</v>
      </c>
      <c r="P56">
        <v>6.5627999999999997E-4</v>
      </c>
      <c r="Q56">
        <v>7.7863000000000003E-3</v>
      </c>
      <c r="R56">
        <v>3.8585999999999998E-3</v>
      </c>
      <c r="S56">
        <v>5.5712999999999997E-4</v>
      </c>
      <c r="T56" s="106">
        <v>-6.6403999999999996E-5</v>
      </c>
      <c r="U56">
        <v>-1.0338E-2</v>
      </c>
      <c r="V56">
        <v>-2.1066000000000001E-3</v>
      </c>
      <c r="W56">
        <v>1.4616000000000001E-2</v>
      </c>
      <c r="X56">
        <v>-5.6531999999999997E-3</v>
      </c>
      <c r="Y56">
        <v>3.3528999999999998E-3</v>
      </c>
      <c r="Z56">
        <v>1.0633999999999999E-2</v>
      </c>
      <c r="AA56">
        <v>6.0987000000000003E-3</v>
      </c>
      <c r="AB56">
        <v>-8.8073000000000005E-3</v>
      </c>
      <c r="AC56">
        <v>1.4327000000000001E-3</v>
      </c>
      <c r="AD56">
        <v>-6.2880999999999996E-3</v>
      </c>
      <c r="AE56">
        <v>2.2138E-4</v>
      </c>
      <c r="AF56">
        <v>-3.7198000000000001E-3</v>
      </c>
      <c r="AG56">
        <v>1.3301E-2</v>
      </c>
      <c r="AH56">
        <v>2.4020000000000001E-3</v>
      </c>
      <c r="AI56">
        <v>1.0716E-2</v>
      </c>
      <c r="AJ56">
        <v>-1.4572E-2</v>
      </c>
      <c r="AK56">
        <v>4.8087E-3</v>
      </c>
      <c r="AL56">
        <v>5.1386000000000001E-2</v>
      </c>
      <c r="AM56">
        <v>2.8575E-2</v>
      </c>
      <c r="AN56">
        <v>2.4267E-2</v>
      </c>
      <c r="AO56">
        <v>9.7779000000000008E-3</v>
      </c>
      <c r="AP56">
        <v>4.8452000000000002E-2</v>
      </c>
      <c r="AQ56">
        <v>9.8083000000000007E-3</v>
      </c>
      <c r="AR56">
        <v>3.0127999999999999E-2</v>
      </c>
      <c r="AS56">
        <v>8.3493999999999999E-3</v>
      </c>
      <c r="AT56">
        <v>1.6726999999999999E-2</v>
      </c>
      <c r="AU56">
        <v>-5.7587999999999997E-4</v>
      </c>
      <c r="AV56">
        <v>-4.0974999999999996E-3</v>
      </c>
      <c r="AW56">
        <v>1.337E-2</v>
      </c>
      <c r="AX56">
        <v>-2.5433000000000001E-2</v>
      </c>
      <c r="AY56">
        <v>-2.5645999999999999E-2</v>
      </c>
      <c r="AZ56">
        <v>2.3276E-3</v>
      </c>
      <c r="BA56">
        <v>7.1218999999999996E-3</v>
      </c>
      <c r="BB56">
        <v>-2.9765E-2</v>
      </c>
      <c r="BC56">
        <v>-4.6227999999999998E-3</v>
      </c>
      <c r="BD56">
        <v>-4.7953999999999997E-2</v>
      </c>
      <c r="BE56">
        <v>-1.8072999999999999E-2</v>
      </c>
      <c r="BF56">
        <v>-3.2453000000000003E-2</v>
      </c>
      <c r="BG56">
        <v>1.2316E-3</v>
      </c>
      <c r="BH56">
        <v>-2.0527000000000002E-3</v>
      </c>
      <c r="BI56">
        <v>2.3942E-3</v>
      </c>
      <c r="BJ56">
        <v>-3.7228999999999999E-3</v>
      </c>
      <c r="BK56">
        <v>-1.9724999999999999E-2</v>
      </c>
      <c r="BL56">
        <v>-1.9526999999999999E-3</v>
      </c>
      <c r="BM56">
        <v>1.0178E-2</v>
      </c>
      <c r="BN56">
        <v>-2.6522E-3</v>
      </c>
      <c r="BO56">
        <v>7.2046999999999996E-3</v>
      </c>
      <c r="BP56">
        <v>9.5213999999999993E-3</v>
      </c>
      <c r="BQ56">
        <v>8.3513000000000007E-3</v>
      </c>
      <c r="BR56">
        <v>5.5642E-3</v>
      </c>
      <c r="BS56">
        <v>-1.1495999999999999E-2</v>
      </c>
      <c r="BT56">
        <v>-3.5739E-2</v>
      </c>
      <c r="BU56">
        <v>-8.5755999999999992E-3</v>
      </c>
      <c r="BV56">
        <v>8.7445000000000005E-3</v>
      </c>
      <c r="BW56">
        <v>3.6562999999999999E-3</v>
      </c>
      <c r="BX56">
        <v>1.0466E-2</v>
      </c>
      <c r="BY56">
        <v>1.4276E-2</v>
      </c>
      <c r="BZ56">
        <v>-7.8516000000000002E-3</v>
      </c>
      <c r="CA56">
        <v>-1.7697000000000001E-2</v>
      </c>
      <c r="CB56">
        <v>1.5205E-2</v>
      </c>
      <c r="CC56">
        <v>-7.8223000000000008E-3</v>
      </c>
      <c r="CD56">
        <v>-1.6941999999999999E-2</v>
      </c>
      <c r="CE56">
        <v>-1.1865000000000001E-3</v>
      </c>
      <c r="CF56">
        <v>-6.4790999999999998E-3</v>
      </c>
      <c r="CG56">
        <v>-1.3114000000000001E-2</v>
      </c>
      <c r="CH56">
        <v>1.8908999999999999E-2</v>
      </c>
      <c r="CI56">
        <v>0</v>
      </c>
      <c r="CJ56">
        <v>-1.2591999999999999E-4</v>
      </c>
      <c r="CK56">
        <v>-6.1717000000000001E-2</v>
      </c>
      <c r="CL56">
        <v>-2.9912999999999999E-2</v>
      </c>
      <c r="CM56">
        <v>7.2993000000000005E-4</v>
      </c>
      <c r="CN56">
        <v>-2.6811000000000001E-2</v>
      </c>
      <c r="CO56">
        <v>6.6556000000000002E-3</v>
      </c>
      <c r="CP56">
        <v>0</v>
      </c>
      <c r="CQ56">
        <v>-9.0276000000000002E-3</v>
      </c>
      <c r="CR56">
        <v>2.5225E-3</v>
      </c>
      <c r="CS56">
        <v>2.6147000000000002E-3</v>
      </c>
      <c r="CT56">
        <v>-6.1625999999999998E-3</v>
      </c>
      <c r="CU56">
        <v>7.2911E-3</v>
      </c>
      <c r="CV56">
        <v>-3.8498E-3</v>
      </c>
      <c r="CW56">
        <v>-1.9026E-3</v>
      </c>
      <c r="CX56">
        <v>0</v>
      </c>
      <c r="CY56">
        <v>3.8434999999999999E-4</v>
      </c>
      <c r="CZ56">
        <v>-8.8441000000000006E-3</v>
      </c>
      <c r="DA56">
        <v>0</v>
      </c>
      <c r="DB56">
        <v>-3.4876999999999998E-3</v>
      </c>
      <c r="DC56">
        <v>3.2493000000000001E-2</v>
      </c>
      <c r="DD56">
        <v>0</v>
      </c>
      <c r="DE56">
        <v>-7.2625999999999996E-2</v>
      </c>
      <c r="DF56">
        <v>0</v>
      </c>
      <c r="DG56">
        <v>-5.0453E-3</v>
      </c>
      <c r="DH56">
        <v>-1.8131999999999999E-2</v>
      </c>
      <c r="DI56">
        <v>8.9984999999999996E-3</v>
      </c>
      <c r="DJ56">
        <v>-1.6629000000000001E-2</v>
      </c>
      <c r="DK56">
        <v>1.4555E-2</v>
      </c>
      <c r="DL56">
        <v>6.2590999999999994E-2</v>
      </c>
      <c r="DM56">
        <v>1.4882999999999999E-3</v>
      </c>
      <c r="DN56">
        <v>-4.8521000000000002E-2</v>
      </c>
      <c r="DO56">
        <v>-1.1941999999999999E-2</v>
      </c>
      <c r="DP56">
        <v>4.2436000000000001E-3</v>
      </c>
      <c r="DQ56">
        <v>-1.2558E-2</v>
      </c>
      <c r="DR56">
        <v>0</v>
      </c>
      <c r="DS56">
        <v>3.2934999999999999E-2</v>
      </c>
      <c r="DT56">
        <v>2.4924000000000002E-2</v>
      </c>
      <c r="DU56">
        <v>7.6067000000000001E-3</v>
      </c>
      <c r="DV56">
        <v>2.5328E-2</v>
      </c>
      <c r="DW56">
        <v>0</v>
      </c>
      <c r="DX56">
        <v>1.1776999999999999E-2</v>
      </c>
      <c r="DY56">
        <v>0</v>
      </c>
      <c r="DZ56">
        <v>0</v>
      </c>
      <c r="EA56">
        <v>1.0214000000000001E-2</v>
      </c>
      <c r="EB56">
        <v>0</v>
      </c>
      <c r="EC56">
        <v>6.6406E-3</v>
      </c>
      <c r="ED56">
        <v>4.7339000000000001E-3</v>
      </c>
      <c r="EE56">
        <v>1.7264000000000002E-2</v>
      </c>
      <c r="EF56">
        <v>1.6837E-3</v>
      </c>
      <c r="EG56">
        <v>1.9349E-3</v>
      </c>
      <c r="EH56">
        <v>1.8613000000000001E-2</v>
      </c>
      <c r="EI56">
        <v>5.6864000000000003E-3</v>
      </c>
      <c r="EJ56">
        <v>-8.3750999999999999E-3</v>
      </c>
      <c r="EK56">
        <v>-3.2883000000000003E-2</v>
      </c>
      <c r="EL56">
        <v>9.3413000000000003E-3</v>
      </c>
      <c r="EM56">
        <v>-5.1485000000000003E-2</v>
      </c>
      <c r="EN56">
        <v>-1.6888E-2</v>
      </c>
      <c r="EO56">
        <v>-1.7517000000000001E-2</v>
      </c>
      <c r="EP56">
        <v>-1.5609E-2</v>
      </c>
      <c r="EQ56">
        <v>-1.6801E-2</v>
      </c>
      <c r="ER56">
        <v>-1.6802000000000001E-2</v>
      </c>
      <c r="ES56">
        <v>-2.2623999999999999E-3</v>
      </c>
      <c r="ET56">
        <v>-3.2764999999999999E-3</v>
      </c>
      <c r="EU56">
        <v>3.6659000000000001E-3</v>
      </c>
      <c r="EV56">
        <v>3.8595999999999999E-3</v>
      </c>
      <c r="EW56" s="106">
        <v>5.1112999999999997E-5</v>
      </c>
      <c r="EX56">
        <v>1.3959E-3</v>
      </c>
      <c r="EY56">
        <v>2.3175000000000001E-3</v>
      </c>
      <c r="EZ56">
        <v>-2.6960999999999999E-2</v>
      </c>
      <c r="FA56">
        <v>7.6978000000000003E-3</v>
      </c>
      <c r="FB56">
        <v>-9.2568999999999995E-4</v>
      </c>
      <c r="FC56">
        <v>4.9068000000000002E-3</v>
      </c>
      <c r="FD56">
        <v>8.8804999999999995E-3</v>
      </c>
      <c r="FE56">
        <v>-1.4871999999999999E-3</v>
      </c>
      <c r="FF56">
        <v>4.2066999999999998E-3</v>
      </c>
      <c r="FG56">
        <v>4.8351999999999996E-3</v>
      </c>
      <c r="FH56">
        <v>6.8979999999999996E-3</v>
      </c>
      <c r="FI56">
        <v>7.5465000000000003E-3</v>
      </c>
      <c r="FJ56">
        <v>-1.4681E-2</v>
      </c>
      <c r="FK56">
        <v>-5.0445999999999998E-3</v>
      </c>
      <c r="FL56">
        <v>-7.6834E-3</v>
      </c>
      <c r="FM56">
        <v>-5.2911E-3</v>
      </c>
      <c r="FN56">
        <v>-1.2254E-3</v>
      </c>
      <c r="FO56">
        <v>3.2807999999999997E-2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6.1786999999999996E-3</v>
      </c>
      <c r="FV56">
        <v>6.4400000000000004E-3</v>
      </c>
      <c r="FW56">
        <v>8.3280999999999997E-3</v>
      </c>
      <c r="FX56">
        <v>8.3250000000000008E-3</v>
      </c>
      <c r="FY56">
        <v>7.8166999999999993E-3</v>
      </c>
      <c r="FZ56">
        <v>-3.0376999999999999E-3</v>
      </c>
      <c r="GA56">
        <v>-6.3225E-3</v>
      </c>
      <c r="GB56">
        <v>1.1107000000000001E-2</v>
      </c>
      <c r="GC56">
        <v>-1.7049000000000002E-2</v>
      </c>
      <c r="GD56">
        <v>0</v>
      </c>
      <c r="GE56">
        <v>9.9393000000000007E-4</v>
      </c>
      <c r="GF56">
        <v>-1.5990000000000001E-4</v>
      </c>
      <c r="GG56">
        <v>-4.4962999999999999E-3</v>
      </c>
      <c r="GH56">
        <v>-2.6950999999999999E-2</v>
      </c>
      <c r="GI56">
        <v>-2.4910000000000002E-2</v>
      </c>
      <c r="GJ56">
        <v>0</v>
      </c>
      <c r="GK56">
        <v>1.3396E-2</v>
      </c>
      <c r="GL56">
        <v>3.1787E-3</v>
      </c>
      <c r="GM56">
        <v>1.1743E-2</v>
      </c>
      <c r="GN56">
        <v>-2.8925000000000001E-3</v>
      </c>
      <c r="GO56">
        <v>1.0464999999999999E-3</v>
      </c>
      <c r="GP56">
        <v>2.3145000000000002E-3</v>
      </c>
    </row>
    <row r="57" spans="2:198" x14ac:dyDescent="0.25">
      <c r="B57" s="120">
        <v>42674</v>
      </c>
      <c r="C57">
        <v>2.0741000000000002E-3</v>
      </c>
      <c r="D57">
        <v>3.9845999999999996E-3</v>
      </c>
      <c r="E57">
        <v>1.1306E-2</v>
      </c>
      <c r="F57">
        <v>-1.2547999999999999E-3</v>
      </c>
      <c r="G57">
        <v>-1.0895E-2</v>
      </c>
      <c r="H57">
        <v>-1.1243E-2</v>
      </c>
      <c r="I57">
        <v>2.7311999999999999E-2</v>
      </c>
      <c r="J57">
        <v>2.2676999999999999E-2</v>
      </c>
      <c r="K57">
        <v>-1.2244E-2</v>
      </c>
      <c r="L57">
        <v>-2.1235E-2</v>
      </c>
      <c r="M57">
        <v>3.0204000000000002E-2</v>
      </c>
      <c r="N57">
        <v>4.3543999999999996E-3</v>
      </c>
      <c r="O57">
        <v>-6.8646000000000002E-3</v>
      </c>
      <c r="P57">
        <v>8.3821000000000007E-2</v>
      </c>
      <c r="Q57">
        <v>-1.3345E-3</v>
      </c>
      <c r="R57">
        <v>2.0478E-2</v>
      </c>
      <c r="S57">
        <v>-3.3888E-3</v>
      </c>
      <c r="T57">
        <v>-5.2643999999999998E-3</v>
      </c>
      <c r="U57">
        <v>-5.4257999999999997E-3</v>
      </c>
      <c r="V57">
        <v>-2.7988000000000002E-3</v>
      </c>
      <c r="W57">
        <v>-4.1395000000000001E-2</v>
      </c>
      <c r="X57">
        <v>1.3795E-2</v>
      </c>
      <c r="Y57">
        <v>1.3526E-2</v>
      </c>
      <c r="Z57">
        <v>-3.8839E-3</v>
      </c>
      <c r="AA57">
        <v>-3.8264000000000002E-3</v>
      </c>
      <c r="AB57">
        <v>6.3701999999999995E-2</v>
      </c>
      <c r="AC57">
        <v>-2.9940999999999999E-2</v>
      </c>
      <c r="AD57">
        <v>7.7336000000000002E-3</v>
      </c>
      <c r="AE57">
        <v>1.9926000000000002E-3</v>
      </c>
      <c r="AF57">
        <v>-1.9664000000000001E-2</v>
      </c>
      <c r="AG57">
        <v>-7.7082000000000001E-3</v>
      </c>
      <c r="AH57">
        <v>-2.3411000000000001E-2</v>
      </c>
      <c r="AI57">
        <v>-2.5006E-3</v>
      </c>
      <c r="AJ57">
        <v>-1.6064999999999999E-2</v>
      </c>
      <c r="AK57">
        <v>-1.5643000000000001E-2</v>
      </c>
      <c r="AL57">
        <v>-7.9419000000000003E-2</v>
      </c>
      <c r="AM57">
        <v>4.2439999999999999E-2</v>
      </c>
      <c r="AN57">
        <v>4.6887999999999999E-2</v>
      </c>
      <c r="AO57">
        <v>-6.0099000000000003E-3</v>
      </c>
      <c r="AP57">
        <v>2.2079000000000001E-2</v>
      </c>
      <c r="AQ57">
        <v>1.2775E-3</v>
      </c>
      <c r="AR57">
        <v>1.8609E-3</v>
      </c>
      <c r="AS57">
        <v>-1.2037000000000001E-2</v>
      </c>
      <c r="AT57">
        <v>-3.4434999999999999E-3</v>
      </c>
      <c r="AU57">
        <v>-1.9011E-2</v>
      </c>
      <c r="AV57">
        <v>-3.2784000000000001E-2</v>
      </c>
      <c r="AW57">
        <v>-2.1278999999999999E-2</v>
      </c>
      <c r="AX57">
        <v>3.7879000000000003E-2</v>
      </c>
      <c r="AY57">
        <v>-3.2025999999999999E-2</v>
      </c>
      <c r="AZ57">
        <v>-9.7628000000000003E-3</v>
      </c>
      <c r="BA57">
        <v>-7.8609999999999999E-3</v>
      </c>
      <c r="BB57">
        <v>-2.6168E-2</v>
      </c>
      <c r="BC57">
        <v>1.6936E-3</v>
      </c>
      <c r="BD57">
        <v>-3.9760999999999998E-2</v>
      </c>
      <c r="BE57">
        <v>-9.1143999999999999E-3</v>
      </c>
      <c r="BF57">
        <v>-2.7054000000000002E-2</v>
      </c>
      <c r="BG57">
        <v>1.9130999999999999E-2</v>
      </c>
      <c r="BH57">
        <v>-4.3971000000000003E-2</v>
      </c>
      <c r="BI57">
        <v>-1.5516E-3</v>
      </c>
      <c r="BJ57">
        <v>-2.4039000000000001E-2</v>
      </c>
      <c r="BK57">
        <v>1.2264000000000001E-2</v>
      </c>
      <c r="BL57">
        <v>6.1317999999999998E-3</v>
      </c>
      <c r="BM57">
        <v>2.6156E-3</v>
      </c>
      <c r="BN57">
        <v>8.9215000000000006E-3</v>
      </c>
      <c r="BO57">
        <v>-1.3495E-2</v>
      </c>
      <c r="BP57">
        <v>2.3097999999999999E-3</v>
      </c>
      <c r="BQ57">
        <v>1.4534999999999999E-2</v>
      </c>
      <c r="BR57">
        <v>1.5145E-2</v>
      </c>
      <c r="BS57">
        <v>4.4450999999999997E-2</v>
      </c>
      <c r="BT57">
        <v>-2.1784000000000001E-2</v>
      </c>
      <c r="BU57">
        <v>1.5273999999999999E-2</v>
      </c>
      <c r="BV57">
        <v>9.7015000000000001E-3</v>
      </c>
      <c r="BW57">
        <v>-1.3592E-2</v>
      </c>
      <c r="BX57">
        <v>-7.1872000000000004E-3</v>
      </c>
      <c r="BY57">
        <v>5.2376999999999996E-3</v>
      </c>
      <c r="BZ57">
        <v>2.0740999999999999E-2</v>
      </c>
      <c r="CA57">
        <v>2.0684000000000002E-3</v>
      </c>
      <c r="CB57">
        <v>-1.9346000000000001E-3</v>
      </c>
      <c r="CC57">
        <v>1.5539000000000001E-2</v>
      </c>
      <c r="CD57">
        <v>3.6646999999999999E-3</v>
      </c>
      <c r="CE57">
        <v>8.5103999999999996E-3</v>
      </c>
      <c r="CF57">
        <v>-5.9379000000000003E-3</v>
      </c>
      <c r="CG57">
        <v>-6.2348000000000004E-3</v>
      </c>
      <c r="CH57">
        <v>3.2552999999999999E-2</v>
      </c>
      <c r="CI57">
        <v>0</v>
      </c>
      <c r="CJ57">
        <v>-5.0874999999999997E-2</v>
      </c>
      <c r="CK57">
        <v>-4.5741999999999998E-2</v>
      </c>
      <c r="CL57">
        <v>1.0992999999999999E-2</v>
      </c>
      <c r="CM57">
        <v>4.8066000000000003E-3</v>
      </c>
      <c r="CN57">
        <v>-3.8240000000000001E-3</v>
      </c>
      <c r="CO57">
        <v>-3.8788000000000003E-2</v>
      </c>
      <c r="CP57">
        <v>0</v>
      </c>
      <c r="CQ57">
        <v>3.5890000000000002E-3</v>
      </c>
      <c r="CR57">
        <v>-4.0156999999999998E-2</v>
      </c>
      <c r="CS57">
        <v>-2.8405E-2</v>
      </c>
      <c r="CT57">
        <v>-2.3254E-2</v>
      </c>
      <c r="CU57">
        <v>-5.3918000000000001E-2</v>
      </c>
      <c r="CV57">
        <v>-5.1750999999999998E-2</v>
      </c>
      <c r="CW57">
        <v>-4.8357999999999998E-2</v>
      </c>
      <c r="CX57">
        <v>0</v>
      </c>
      <c r="CY57">
        <v>5.5671000000000002E-3</v>
      </c>
      <c r="CZ57">
        <v>-2.4028999999999999E-3</v>
      </c>
      <c r="DA57">
        <v>0</v>
      </c>
      <c r="DB57">
        <v>2.7689999999999999E-2</v>
      </c>
      <c r="DC57">
        <v>1.4187999999999999E-2</v>
      </c>
      <c r="DD57">
        <v>0</v>
      </c>
      <c r="DE57">
        <v>2.2867999999999999E-2</v>
      </c>
      <c r="DF57">
        <v>0</v>
      </c>
      <c r="DG57">
        <v>4.62E-3</v>
      </c>
      <c r="DH57">
        <v>-2.0541E-2</v>
      </c>
      <c r="DI57">
        <v>-1.7076000000000001E-3</v>
      </c>
      <c r="DJ57">
        <v>1.8157E-2</v>
      </c>
      <c r="DK57">
        <v>1.0303E-2</v>
      </c>
      <c r="DL57">
        <v>-1.5387E-2</v>
      </c>
      <c r="DM57">
        <v>1.1358E-2</v>
      </c>
      <c r="DN57">
        <v>-5.6743999999999996E-3</v>
      </c>
      <c r="DO57">
        <v>-7.5599999999999999E-3</v>
      </c>
      <c r="DP57">
        <v>1.4742999999999999E-2</v>
      </c>
      <c r="DQ57">
        <v>3.5246E-2</v>
      </c>
      <c r="DR57">
        <v>0</v>
      </c>
      <c r="DS57">
        <v>-5.2856E-2</v>
      </c>
      <c r="DT57">
        <v>3.6567000000000002E-2</v>
      </c>
      <c r="DU57">
        <v>-2.3463999999999999E-2</v>
      </c>
      <c r="DV57">
        <v>-4.0843999999999998E-2</v>
      </c>
      <c r="DW57">
        <v>0</v>
      </c>
      <c r="DX57">
        <v>4.7799000000000001E-3</v>
      </c>
      <c r="DY57">
        <v>0</v>
      </c>
      <c r="DZ57">
        <v>0</v>
      </c>
      <c r="EA57">
        <v>1.538E-2</v>
      </c>
      <c r="EB57">
        <v>0</v>
      </c>
      <c r="EC57">
        <v>2.7547000000000001E-3</v>
      </c>
      <c r="ED57">
        <v>3.2014999999999999E-3</v>
      </c>
      <c r="EE57">
        <v>-1.9654000000000001E-2</v>
      </c>
      <c r="EF57">
        <v>-4.1933999999999999E-3</v>
      </c>
      <c r="EG57">
        <v>1.4616000000000001E-2</v>
      </c>
      <c r="EH57">
        <v>1.0296999999999999E-3</v>
      </c>
      <c r="EI57">
        <v>3.0325999999999999E-2</v>
      </c>
      <c r="EJ57">
        <v>-1.8675000000000001E-2</v>
      </c>
      <c r="EK57">
        <v>-2.8004999999999999E-2</v>
      </c>
      <c r="EL57">
        <v>1.3899E-2</v>
      </c>
      <c r="EM57">
        <v>-3.3923000000000002E-2</v>
      </c>
      <c r="EN57">
        <v>-1.2736000000000001E-2</v>
      </c>
      <c r="EO57">
        <v>-1.3499000000000001E-2</v>
      </c>
      <c r="EP57">
        <v>-1.2735E-2</v>
      </c>
      <c r="EQ57">
        <v>-1.265E-2</v>
      </c>
      <c r="ER57">
        <v>-1.2513E-2</v>
      </c>
      <c r="ES57">
        <v>-3.0915000000000002E-2</v>
      </c>
      <c r="ET57">
        <v>-3.0543000000000001E-2</v>
      </c>
      <c r="EU57">
        <v>4.1631999999999997E-3</v>
      </c>
      <c r="EV57">
        <v>3.2396999999999999E-3</v>
      </c>
      <c r="EW57">
        <v>1.0395999999999999E-3</v>
      </c>
      <c r="EX57">
        <v>4.333E-2</v>
      </c>
      <c r="EY57">
        <v>6.5772999999999998E-2</v>
      </c>
      <c r="EZ57">
        <v>-3.3963E-2</v>
      </c>
      <c r="FA57">
        <v>-1.0042000000000001E-2</v>
      </c>
      <c r="FB57">
        <v>-3.1862000000000001E-2</v>
      </c>
      <c r="FC57">
        <v>-2.7542000000000001E-2</v>
      </c>
      <c r="FD57">
        <v>-1.5317000000000001E-2</v>
      </c>
      <c r="FE57">
        <v>-3.2476999999999999E-2</v>
      </c>
      <c r="FF57">
        <v>-2.8164000000000002E-2</v>
      </c>
      <c r="FG57">
        <v>-2.7555E-2</v>
      </c>
      <c r="FH57">
        <v>1.3547999999999999E-2</v>
      </c>
      <c r="FI57">
        <v>-5.3948000000000003E-2</v>
      </c>
      <c r="FJ57">
        <v>4.6307000000000001E-2</v>
      </c>
      <c r="FK57">
        <v>-2.6245999999999998E-2</v>
      </c>
      <c r="FL57">
        <v>-3.7533999999999998E-2</v>
      </c>
      <c r="FM57">
        <v>-6.6458000000000003E-2</v>
      </c>
      <c r="FN57">
        <v>-4.9123E-2</v>
      </c>
      <c r="FO57">
        <v>-5.3366999999999998E-2</v>
      </c>
      <c r="FP57">
        <v>0</v>
      </c>
      <c r="FQ57">
        <v>6.7454000000000004E-3</v>
      </c>
      <c r="FR57">
        <v>0</v>
      </c>
      <c r="FS57">
        <v>0</v>
      </c>
      <c r="FT57">
        <v>0</v>
      </c>
      <c r="FU57">
        <v>4.1313000000000001E-3</v>
      </c>
      <c r="FV57">
        <v>4.0349000000000001E-3</v>
      </c>
      <c r="FW57">
        <v>2.3289999999999999E-3</v>
      </c>
      <c r="FX57">
        <v>2.5956E-3</v>
      </c>
      <c r="FY57">
        <v>1.8768999999999999E-3</v>
      </c>
      <c r="FZ57">
        <v>6.4367000000000001E-3</v>
      </c>
      <c r="GA57">
        <v>7.1355999999999998E-3</v>
      </c>
      <c r="GB57">
        <v>1.0255999999999999E-2</v>
      </c>
      <c r="GC57">
        <v>3.3787999999999999E-3</v>
      </c>
      <c r="GD57">
        <v>0</v>
      </c>
      <c r="GE57">
        <v>2.6037000000000001E-2</v>
      </c>
      <c r="GF57">
        <v>-1.0335E-2</v>
      </c>
      <c r="GG57">
        <v>3.1261000000000001E-3</v>
      </c>
      <c r="GH57">
        <v>3.7650999999999997E-2</v>
      </c>
      <c r="GI57">
        <v>3.3197999999999998E-2</v>
      </c>
      <c r="GJ57">
        <v>0</v>
      </c>
      <c r="GK57">
        <v>-1.8051999999999999E-2</v>
      </c>
      <c r="GL57">
        <v>-9.2927000000000005E-4</v>
      </c>
      <c r="GM57">
        <v>-2.3990999999999999E-3</v>
      </c>
      <c r="GN57">
        <v>5.4197999999999998E-3</v>
      </c>
      <c r="GO57">
        <v>-1.609E-2</v>
      </c>
      <c r="GP57">
        <v>-5.8082000000000003E-3</v>
      </c>
    </row>
    <row r="58" spans="2:198" x14ac:dyDescent="0.25">
      <c r="B58" s="120">
        <v>42704</v>
      </c>
      <c r="C58">
        <v>-3.3541000000000001E-3</v>
      </c>
      <c r="D58">
        <v>-6.8972E-3</v>
      </c>
      <c r="E58">
        <v>-2.0077000000000001E-2</v>
      </c>
      <c r="F58">
        <v>4.7743999999999998E-3</v>
      </c>
      <c r="G58">
        <v>7.9404000000000002E-3</v>
      </c>
      <c r="H58">
        <v>5.2795999999999995E-4</v>
      </c>
      <c r="I58">
        <v>-4.4041999999999996E-3</v>
      </c>
      <c r="J58">
        <v>2.5385999999999998E-3</v>
      </c>
      <c r="K58">
        <v>-4.3270000000000003E-2</v>
      </c>
      <c r="L58">
        <v>-3.2164999999999999E-2</v>
      </c>
      <c r="M58">
        <v>-5.0594E-2</v>
      </c>
      <c r="N58">
        <v>7.3709000000000003E-4</v>
      </c>
      <c r="O58">
        <v>-1.9435999999999998E-2</v>
      </c>
      <c r="P58">
        <v>-1.7499000000000001E-2</v>
      </c>
      <c r="Q58">
        <v>2.2498000000000001E-2</v>
      </c>
      <c r="R58">
        <v>-6.2408999999999999E-2</v>
      </c>
      <c r="S58">
        <v>-5.3388999999999997E-3</v>
      </c>
      <c r="T58">
        <v>2.6884000000000002E-2</v>
      </c>
      <c r="U58">
        <v>1.034E-2</v>
      </c>
      <c r="V58">
        <v>1.0123E-2</v>
      </c>
      <c r="W58">
        <v>7.5804000000000002E-3</v>
      </c>
      <c r="X58">
        <v>9.6620999999999999E-3</v>
      </c>
      <c r="Y58">
        <v>1.5478E-2</v>
      </c>
      <c r="Z58">
        <v>-8.2401999999999996E-4</v>
      </c>
      <c r="AA58">
        <v>-1.4829E-2</v>
      </c>
      <c r="AB58">
        <v>-6.0404999999999999E-3</v>
      </c>
      <c r="AC58">
        <v>1.8686000000000001E-2</v>
      </c>
      <c r="AD58">
        <v>-1.1497E-3</v>
      </c>
      <c r="AE58">
        <v>3.1017000000000002E-3</v>
      </c>
      <c r="AF58">
        <v>-1.34E-2</v>
      </c>
      <c r="AG58">
        <v>-3.4139999999999999E-3</v>
      </c>
      <c r="AH58">
        <v>1.2394000000000001E-2</v>
      </c>
      <c r="AI58">
        <v>4.0308999999999998E-2</v>
      </c>
      <c r="AJ58">
        <v>-2.7027000000000002E-3</v>
      </c>
      <c r="AK58">
        <v>-2.1801000000000001E-2</v>
      </c>
      <c r="AL58">
        <v>-4.5271E-3</v>
      </c>
      <c r="AM58">
        <v>-1.231E-2</v>
      </c>
      <c r="AN58">
        <v>-1.4836E-2</v>
      </c>
      <c r="AO58">
        <v>8.6458999999999998E-3</v>
      </c>
      <c r="AP58">
        <v>-2.3241999999999999E-2</v>
      </c>
      <c r="AQ58">
        <v>-8.9738999999999999E-3</v>
      </c>
      <c r="AR58">
        <v>-3.0053E-2</v>
      </c>
      <c r="AS58">
        <v>2.3616000000000002E-3</v>
      </c>
      <c r="AT58">
        <v>-4.7702000000000001E-2</v>
      </c>
      <c r="AU58">
        <v>-5.1922000000000003E-2</v>
      </c>
      <c r="AV58">
        <v>-1.2421E-2</v>
      </c>
      <c r="AW58">
        <v>2.3106000000000002E-2</v>
      </c>
      <c r="AX58">
        <v>1.9175000000000001E-2</v>
      </c>
      <c r="AY58">
        <v>-9.8621000000000004E-3</v>
      </c>
      <c r="AZ58">
        <v>1.5544999999999999E-3</v>
      </c>
      <c r="BA58">
        <v>-4.7118000000000004E-3</v>
      </c>
      <c r="BB58">
        <v>4.8572999999999998E-2</v>
      </c>
      <c r="BC58" s="106">
        <v>-6.8194000000000002E-4</v>
      </c>
      <c r="BD58">
        <v>7.1104000000000001E-2</v>
      </c>
      <c r="BE58">
        <v>-1.1261E-2</v>
      </c>
      <c r="BF58">
        <v>-3.0103000000000001E-2</v>
      </c>
      <c r="BG58">
        <v>3.7178999999999997E-2</v>
      </c>
      <c r="BH58">
        <v>6.4392000000000005E-2</v>
      </c>
      <c r="BI58">
        <v>3.9386999999999999E-4</v>
      </c>
      <c r="BJ58">
        <v>6.8583000000000005E-2</v>
      </c>
      <c r="BK58">
        <v>-2.0695000000000002E-3</v>
      </c>
      <c r="BL58">
        <v>1.3195E-2</v>
      </c>
      <c r="BM58">
        <v>-8.7116999999999993E-3</v>
      </c>
      <c r="BN58">
        <v>-2.2399E-3</v>
      </c>
      <c r="BO58">
        <v>-2.5132000000000002E-2</v>
      </c>
      <c r="BP58">
        <v>-7.3765999999999997E-3</v>
      </c>
      <c r="BQ58">
        <v>2.8289999999999999E-3</v>
      </c>
      <c r="BR58">
        <v>-6.3788999999999998E-3</v>
      </c>
      <c r="BS58">
        <v>-4.2752999999999999E-2</v>
      </c>
      <c r="BT58">
        <v>7.5613E-2</v>
      </c>
      <c r="BU58">
        <v>1.1169999999999999E-2</v>
      </c>
      <c r="BV58">
        <v>2.3800000000000002E-2</v>
      </c>
      <c r="BW58">
        <v>1.214E-2</v>
      </c>
      <c r="BX58">
        <v>1.3883000000000001E-3</v>
      </c>
      <c r="BY58">
        <v>1.269E-2</v>
      </c>
      <c r="BZ58">
        <v>1.4465E-2</v>
      </c>
      <c r="CA58">
        <v>4.3990000000000001E-2</v>
      </c>
      <c r="CB58">
        <v>4.2083000000000002E-2</v>
      </c>
      <c r="CC58">
        <v>4.3274000000000003E-3</v>
      </c>
      <c r="CD58">
        <v>-1.3745E-2</v>
      </c>
      <c r="CE58">
        <v>-1.1749E-3</v>
      </c>
      <c r="CF58">
        <v>-1.4577000000000001E-4</v>
      </c>
      <c r="CG58">
        <v>-5.1174999999999997E-3</v>
      </c>
      <c r="CH58">
        <v>-3.0723E-3</v>
      </c>
      <c r="CI58">
        <v>0</v>
      </c>
      <c r="CJ58">
        <v>6.6043000000000004E-2</v>
      </c>
      <c r="CK58">
        <v>6.0180999999999998E-2</v>
      </c>
      <c r="CL58">
        <v>2.179E-2</v>
      </c>
      <c r="CM58">
        <v>-6.0258000000000002E-4</v>
      </c>
      <c r="CN58">
        <v>2.0813999999999999E-2</v>
      </c>
      <c r="CO58">
        <v>6.4097000000000001E-2</v>
      </c>
      <c r="CP58">
        <v>0</v>
      </c>
      <c r="CQ58">
        <v>3.1218999999999999E-3</v>
      </c>
      <c r="CR58">
        <v>4.5259000000000001E-2</v>
      </c>
      <c r="CS58">
        <v>1.1946E-2</v>
      </c>
      <c r="CT58">
        <v>2.3255000000000001E-2</v>
      </c>
      <c r="CU58">
        <v>5.4346999999999999E-2</v>
      </c>
      <c r="CV58">
        <v>5.8750999999999998E-2</v>
      </c>
      <c r="CW58">
        <v>6.6239999999999993E-2</v>
      </c>
      <c r="CX58">
        <v>0</v>
      </c>
      <c r="CY58">
        <v>-2.3635000000000001E-3</v>
      </c>
      <c r="CZ58">
        <v>1.1292E-2</v>
      </c>
      <c r="DA58">
        <v>0</v>
      </c>
      <c r="DB58">
        <v>-1.3893E-3</v>
      </c>
      <c r="DC58">
        <v>-5.1794E-2</v>
      </c>
      <c r="DD58">
        <v>0</v>
      </c>
      <c r="DE58">
        <v>7.5422000000000003E-2</v>
      </c>
      <c r="DF58">
        <v>0</v>
      </c>
      <c r="DG58">
        <v>1.6723999999999999E-2</v>
      </c>
      <c r="DH58">
        <v>-1.4936000000000001E-3</v>
      </c>
      <c r="DI58">
        <v>2.7435999999999999E-2</v>
      </c>
      <c r="DJ58">
        <v>6.9099000000000001E-3</v>
      </c>
      <c r="DK58">
        <v>1.7224E-2</v>
      </c>
      <c r="DL58">
        <v>-2.5329000000000001E-2</v>
      </c>
      <c r="DM58">
        <v>6.0347999999999999E-3</v>
      </c>
      <c r="DN58">
        <v>1.0462000000000001E-2</v>
      </c>
      <c r="DO58">
        <v>-8.4924000000000006E-3</v>
      </c>
      <c r="DP58">
        <v>-1.6705999999999999E-2</v>
      </c>
      <c r="DQ58">
        <v>-1.9791E-2</v>
      </c>
      <c r="DR58">
        <v>3.2629999999999999E-2</v>
      </c>
      <c r="DS58">
        <v>-1.9772000000000001E-2</v>
      </c>
      <c r="DT58">
        <v>-2.6797000000000001E-2</v>
      </c>
      <c r="DU58">
        <v>2.3466999999999998E-2</v>
      </c>
      <c r="DV58">
        <v>1.7219000000000002E-2</v>
      </c>
      <c r="DW58">
        <v>0</v>
      </c>
      <c r="DX58">
        <v>6.5145000000000003E-3</v>
      </c>
      <c r="DY58">
        <v>0</v>
      </c>
      <c r="DZ58">
        <v>5.2313000000000004E-3</v>
      </c>
      <c r="EA58">
        <v>9.9098999999999993E-3</v>
      </c>
      <c r="EB58">
        <v>2.9468000000000001E-2</v>
      </c>
      <c r="EC58">
        <v>-5.7733999999999997E-4</v>
      </c>
      <c r="ED58">
        <v>1.1908E-2</v>
      </c>
      <c r="EE58">
        <v>-2.6094999999999998E-3</v>
      </c>
      <c r="EF58">
        <v>1.7648E-3</v>
      </c>
      <c r="EG58">
        <v>5.1463000000000004E-3</v>
      </c>
      <c r="EH58">
        <v>6.9286E-3</v>
      </c>
      <c r="EI58">
        <v>-8.6164999999999992E-3</v>
      </c>
      <c r="EJ58">
        <v>3.9780000000000003E-2</v>
      </c>
      <c r="EK58">
        <v>8.2550999999999999E-2</v>
      </c>
      <c r="EL58">
        <v>-2.3782E-3</v>
      </c>
      <c r="EM58">
        <v>6.5972000000000003E-2</v>
      </c>
      <c r="EN58">
        <v>6.8744E-2</v>
      </c>
      <c r="EO58">
        <v>6.8100999999999995E-2</v>
      </c>
      <c r="EP58">
        <v>6.8997000000000003E-2</v>
      </c>
      <c r="EQ58">
        <v>6.8905999999999995E-2</v>
      </c>
      <c r="ER58">
        <v>6.905E-2</v>
      </c>
      <c r="ES58">
        <v>-7.8376000000000001E-3</v>
      </c>
      <c r="ET58">
        <v>-8.7372999999999999E-3</v>
      </c>
      <c r="EU58">
        <v>4.5596999999999999E-3</v>
      </c>
      <c r="EV58">
        <v>4.6162E-3</v>
      </c>
      <c r="EW58">
        <v>1.4716E-3</v>
      </c>
      <c r="EX58">
        <v>-5.0940000000000002E-4</v>
      </c>
      <c r="EY58">
        <v>-1.0039000000000001E-3</v>
      </c>
      <c r="EZ58">
        <v>1.5835999999999999E-2</v>
      </c>
      <c r="FA58">
        <v>7.5835E-3</v>
      </c>
      <c r="FB58">
        <v>2.0171999999999999E-2</v>
      </c>
      <c r="FC58">
        <v>3.1851999999999998E-2</v>
      </c>
      <c r="FD58">
        <v>3.8182000000000001E-2</v>
      </c>
      <c r="FE58">
        <v>1.9525000000000001E-2</v>
      </c>
      <c r="FF58">
        <v>3.1369000000000001E-2</v>
      </c>
      <c r="FG58">
        <v>3.1891999999999997E-2</v>
      </c>
      <c r="FH58">
        <v>-1.5553000000000001E-2</v>
      </c>
      <c r="FI58">
        <v>5.4954000000000003E-2</v>
      </c>
      <c r="FJ58">
        <v>3.0672999999999999E-2</v>
      </c>
      <c r="FK58">
        <v>1.9564999999999999E-2</v>
      </c>
      <c r="FL58">
        <v>2.7982E-2</v>
      </c>
      <c r="FM58">
        <v>2.5405E-2</v>
      </c>
      <c r="FN58">
        <v>2.4490999999999999E-2</v>
      </c>
      <c r="FO58">
        <v>4.9595E-2</v>
      </c>
      <c r="FP58">
        <v>0</v>
      </c>
      <c r="FQ58">
        <v>-1.7815000000000001E-2</v>
      </c>
      <c r="FR58">
        <v>0</v>
      </c>
      <c r="FS58">
        <v>0</v>
      </c>
      <c r="FT58">
        <v>0</v>
      </c>
      <c r="FU58">
        <v>6.0987999999999997E-3</v>
      </c>
      <c r="FV58">
        <v>5.9870000000000001E-3</v>
      </c>
      <c r="FW58">
        <v>-3.1262E-3</v>
      </c>
      <c r="FX58">
        <v>-2.9992E-3</v>
      </c>
      <c r="FY58">
        <v>-3.6296000000000002E-3</v>
      </c>
      <c r="FZ58">
        <v>-2.0149E-2</v>
      </c>
      <c r="GA58">
        <v>-3.2687000000000001E-2</v>
      </c>
      <c r="GB58">
        <v>-5.3864999999999998E-3</v>
      </c>
      <c r="GC58">
        <v>2.0194E-2</v>
      </c>
      <c r="GD58">
        <v>0</v>
      </c>
      <c r="GE58">
        <v>-2.4021000000000001E-2</v>
      </c>
      <c r="GF58">
        <v>1.7416E-3</v>
      </c>
      <c r="GG58">
        <v>-2.8452999999999998E-3</v>
      </c>
      <c r="GH58">
        <v>-1.4572999999999999E-2</v>
      </c>
      <c r="GI58">
        <v>-2.2255E-2</v>
      </c>
      <c r="GJ58">
        <v>0</v>
      </c>
      <c r="GK58">
        <v>2.3583E-2</v>
      </c>
      <c r="GL58">
        <v>3.1478999999999999E-3</v>
      </c>
      <c r="GM58">
        <v>-2.6068E-4</v>
      </c>
      <c r="GN58">
        <v>9.8148999999999997E-3</v>
      </c>
      <c r="GO58">
        <v>8.7195999999999992E-3</v>
      </c>
      <c r="GP58">
        <v>-5.8801000000000001E-3</v>
      </c>
    </row>
    <row r="59" spans="2:198" x14ac:dyDescent="0.25">
      <c r="B59" s="120">
        <v>42735</v>
      </c>
      <c r="C59">
        <v>3.8008E-3</v>
      </c>
      <c r="D59">
        <v>7.8995999999999997E-3</v>
      </c>
      <c r="E59">
        <v>1.2048E-2</v>
      </c>
      <c r="F59" s="106">
        <v>2.4323000000000001E-5</v>
      </c>
      <c r="G59" s="106">
        <v>-7.3739999999999995E-5</v>
      </c>
      <c r="H59">
        <v>9.6062000000000005E-3</v>
      </c>
      <c r="I59">
        <v>7.1066999999999996E-3</v>
      </c>
      <c r="J59">
        <v>3.7533999999999998E-2</v>
      </c>
      <c r="K59">
        <v>2.3942999999999999E-2</v>
      </c>
      <c r="L59">
        <v>4.0293000000000004E-3</v>
      </c>
      <c r="M59">
        <v>2.5361999999999999E-2</v>
      </c>
      <c r="N59">
        <v>2.5498E-2</v>
      </c>
      <c r="O59">
        <v>-9.1366999999999993E-3</v>
      </c>
      <c r="P59">
        <v>4.3589999999999997E-2</v>
      </c>
      <c r="Q59">
        <v>-1.3657000000000001E-3</v>
      </c>
      <c r="R59">
        <v>1.9828999999999999E-2</v>
      </c>
      <c r="S59">
        <v>1.6012999999999999E-2</v>
      </c>
      <c r="T59">
        <v>-2.2481999999999999E-2</v>
      </c>
      <c r="U59">
        <v>7.1558000000000004E-3</v>
      </c>
      <c r="V59">
        <v>-5.7105000000000003E-3</v>
      </c>
      <c r="W59">
        <v>5.2972999999999996E-3</v>
      </c>
      <c r="X59">
        <v>-7.7108999999999999E-4</v>
      </c>
      <c r="Y59">
        <v>7.3355000000000002E-4</v>
      </c>
      <c r="Z59">
        <v>9.6433000000000005E-3</v>
      </c>
      <c r="AA59">
        <v>1.5096E-2</v>
      </c>
      <c r="AB59">
        <v>1.9982E-2</v>
      </c>
      <c r="AC59">
        <v>5.6404999999999997E-3</v>
      </c>
      <c r="AD59">
        <v>-6.7784999999999998E-3</v>
      </c>
      <c r="AE59">
        <v>-1.5713999999999999E-2</v>
      </c>
      <c r="AF59">
        <v>1.0491E-2</v>
      </c>
      <c r="AG59">
        <v>1.6907999999999999E-2</v>
      </c>
      <c r="AH59">
        <v>1.0556999999999999E-3</v>
      </c>
      <c r="AI59">
        <v>3.2120000000000003E-2</v>
      </c>
      <c r="AJ59">
        <v>-2.8597999999999998E-2</v>
      </c>
      <c r="AK59">
        <v>1.1448E-2</v>
      </c>
      <c r="AL59">
        <v>-4.3639999999999998E-3</v>
      </c>
      <c r="AM59">
        <v>1.5126000000000001E-2</v>
      </c>
      <c r="AN59">
        <v>3.4624000000000002E-2</v>
      </c>
      <c r="AO59">
        <v>1.4138E-2</v>
      </c>
      <c r="AP59">
        <v>2.2968000000000001E-4</v>
      </c>
      <c r="AQ59">
        <v>2.7505000000000002E-2</v>
      </c>
      <c r="AR59">
        <v>-3.6850000000000001E-2</v>
      </c>
      <c r="AS59">
        <v>3.1628000000000003E-2</v>
      </c>
      <c r="AT59">
        <v>-2.2629E-2</v>
      </c>
      <c r="AU59">
        <v>2.8028000000000001E-2</v>
      </c>
      <c r="AV59">
        <v>-3.9338999999999999E-2</v>
      </c>
      <c r="AW59">
        <v>6.2043000000000003E-3</v>
      </c>
      <c r="AX59">
        <v>-6.429E-2</v>
      </c>
      <c r="AY59">
        <v>-1.8415000000000001E-2</v>
      </c>
      <c r="AZ59">
        <v>1.6169000000000001E-3</v>
      </c>
      <c r="BA59">
        <v>-1.9518000000000001E-2</v>
      </c>
      <c r="BB59">
        <v>-3.4060000000000002E-3</v>
      </c>
      <c r="BC59">
        <v>4.3417999999999998E-3</v>
      </c>
      <c r="BD59">
        <v>2.8974999999999999E-3</v>
      </c>
      <c r="BE59">
        <v>-1.9809E-2</v>
      </c>
      <c r="BF59">
        <v>-1.5927E-2</v>
      </c>
      <c r="BG59">
        <v>2.4128E-2</v>
      </c>
      <c r="BH59">
        <v>-3.9800000000000002E-2</v>
      </c>
      <c r="BI59">
        <v>5.0095000000000001E-3</v>
      </c>
      <c r="BJ59">
        <v>-2.3469E-2</v>
      </c>
      <c r="BK59">
        <v>3.5260000000000001E-3</v>
      </c>
      <c r="BL59">
        <v>1.281E-3</v>
      </c>
      <c r="BM59">
        <v>2.1798000000000001E-2</v>
      </c>
      <c r="BN59">
        <v>8.3543999999999997E-3</v>
      </c>
      <c r="BO59">
        <v>3.1391000000000002E-2</v>
      </c>
      <c r="BP59">
        <v>2.7813000000000001E-2</v>
      </c>
      <c r="BQ59">
        <v>2.3309E-2</v>
      </c>
      <c r="BR59">
        <v>2.9516000000000001E-2</v>
      </c>
      <c r="BS59">
        <v>6.3106999999999998E-3</v>
      </c>
      <c r="BT59">
        <v>-4.4256999999999998E-2</v>
      </c>
      <c r="BU59">
        <v>2.8069E-2</v>
      </c>
      <c r="BV59">
        <v>2.5169E-2</v>
      </c>
      <c r="BW59">
        <v>3.9162000000000002E-2</v>
      </c>
      <c r="BX59">
        <v>-3.3673000000000002E-3</v>
      </c>
      <c r="BY59">
        <v>1.2354E-2</v>
      </c>
      <c r="BZ59">
        <v>-8.1158000000000001E-4</v>
      </c>
      <c r="CA59">
        <v>-3.9174E-2</v>
      </c>
      <c r="CB59">
        <v>-6.3441000000000001E-3</v>
      </c>
      <c r="CC59">
        <v>-6.9423000000000002E-3</v>
      </c>
      <c r="CD59">
        <v>1.1162E-2</v>
      </c>
      <c r="CE59" s="106">
        <v>-8.0619999999999997E-5</v>
      </c>
      <c r="CF59">
        <v>-4.1520000000000003E-3</v>
      </c>
      <c r="CG59">
        <v>-1.0977000000000001E-2</v>
      </c>
      <c r="CH59">
        <v>-1.6778999999999999E-2</v>
      </c>
      <c r="CI59">
        <v>0</v>
      </c>
      <c r="CJ59">
        <v>2.1835E-2</v>
      </c>
      <c r="CK59">
        <v>2.8717E-3</v>
      </c>
      <c r="CL59">
        <v>2.8257000000000001E-2</v>
      </c>
      <c r="CM59">
        <v>-4.4037E-3</v>
      </c>
      <c r="CN59">
        <v>4.2176000000000002E-3</v>
      </c>
      <c r="CO59">
        <v>1.1224E-2</v>
      </c>
      <c r="CP59">
        <v>0</v>
      </c>
      <c r="CQ59">
        <v>-4.2679000000000003E-4</v>
      </c>
      <c r="CR59">
        <v>2.5201999999999999E-2</v>
      </c>
      <c r="CS59">
        <v>4.7165999999999996E-3</v>
      </c>
      <c r="CT59">
        <v>-1.3880999999999999E-2</v>
      </c>
      <c r="CU59">
        <v>2.5541999999999999E-2</v>
      </c>
      <c r="CV59">
        <v>7.0553999999999999E-3</v>
      </c>
      <c r="CW59">
        <v>2.3823E-2</v>
      </c>
      <c r="CX59">
        <v>0</v>
      </c>
      <c r="CY59">
        <v>7.0974000000000002E-3</v>
      </c>
      <c r="CZ59">
        <v>7.8937999999999994E-3</v>
      </c>
      <c r="DA59">
        <v>0</v>
      </c>
      <c r="DB59">
        <v>-5.2970000000000003E-2</v>
      </c>
      <c r="DC59">
        <v>3.6572E-2</v>
      </c>
      <c r="DD59">
        <v>0</v>
      </c>
      <c r="DE59">
        <v>1.0936E-2</v>
      </c>
      <c r="DF59">
        <v>0</v>
      </c>
      <c r="DG59">
        <v>1.9807000000000002E-3</v>
      </c>
      <c r="DH59">
        <v>-1.5942000000000001E-2</v>
      </c>
      <c r="DI59">
        <v>-5.4653000000000002E-3</v>
      </c>
      <c r="DJ59">
        <v>1.4003E-2</v>
      </c>
      <c r="DK59">
        <v>1.9238E-3</v>
      </c>
      <c r="DL59">
        <v>1.7635000000000001E-2</v>
      </c>
      <c r="DM59">
        <v>5.4172999999999999E-3</v>
      </c>
      <c r="DN59">
        <v>-5.9096000000000001E-3</v>
      </c>
      <c r="DO59">
        <v>2.0084000000000001E-2</v>
      </c>
      <c r="DP59">
        <v>-2.1957000000000001E-2</v>
      </c>
      <c r="DQ59">
        <v>-5.8733E-2</v>
      </c>
      <c r="DR59">
        <v>2.3261000000000002E-3</v>
      </c>
      <c r="DS59">
        <v>-6.3698000000000001E-3</v>
      </c>
      <c r="DT59">
        <v>-9.7020000000000006E-3</v>
      </c>
      <c r="DU59">
        <v>6.5034999999999997E-3</v>
      </c>
      <c r="DV59">
        <v>9.2262999999999998E-3</v>
      </c>
      <c r="DW59">
        <v>0</v>
      </c>
      <c r="DX59">
        <v>6.2072000000000004E-3</v>
      </c>
      <c r="DY59">
        <v>0</v>
      </c>
      <c r="DZ59">
        <v>-1.9060000000000001E-2</v>
      </c>
      <c r="EA59">
        <v>7.3099999999999997E-3</v>
      </c>
      <c r="EB59">
        <v>1.093E-2</v>
      </c>
      <c r="EC59">
        <v>1.7791999999999999E-2</v>
      </c>
      <c r="ED59">
        <v>9.3612000000000001E-3</v>
      </c>
      <c r="EE59">
        <v>1.0942E-2</v>
      </c>
      <c r="EF59">
        <v>7.5641E-4</v>
      </c>
      <c r="EG59">
        <v>1.0019999999999999E-2</v>
      </c>
      <c r="EH59">
        <v>7.2547000000000002E-3</v>
      </c>
      <c r="EI59">
        <v>-3.8051999999999999E-3</v>
      </c>
      <c r="EJ59">
        <v>-3.0671000000000001E-3</v>
      </c>
      <c r="EK59">
        <v>3.5070000000000001E-3</v>
      </c>
      <c r="EL59">
        <v>2.3931999999999998E-2</v>
      </c>
      <c r="EM59">
        <v>3.8532999999999998E-2</v>
      </c>
      <c r="EN59">
        <v>1.7984E-2</v>
      </c>
      <c r="EO59">
        <v>1.7247999999999999E-2</v>
      </c>
      <c r="EP59">
        <v>1.7557E-2</v>
      </c>
      <c r="EQ59">
        <v>1.7788000000000002E-2</v>
      </c>
      <c r="ER59">
        <v>1.7624000000000001E-2</v>
      </c>
      <c r="ES59">
        <v>5.7872000000000002E-3</v>
      </c>
      <c r="ET59">
        <v>4.5376000000000001E-3</v>
      </c>
      <c r="EU59">
        <v>-3.0617000000000001E-3</v>
      </c>
      <c r="EV59">
        <v>-2.8630999999999999E-3</v>
      </c>
      <c r="EW59">
        <v>8.2290000000000002E-3</v>
      </c>
      <c r="EX59">
        <v>8.3009999999999994E-3</v>
      </c>
      <c r="EY59">
        <v>1.2824E-2</v>
      </c>
      <c r="EZ59">
        <v>7.2468000000000001E-4</v>
      </c>
      <c r="FA59">
        <v>1.4903E-2</v>
      </c>
      <c r="FB59">
        <v>5.6303000000000004E-3</v>
      </c>
      <c r="FC59">
        <v>1.2389000000000001E-2</v>
      </c>
      <c r="FD59">
        <v>1.6369999999999999E-2</v>
      </c>
      <c r="FE59">
        <v>4.9126999999999999E-3</v>
      </c>
      <c r="FF59">
        <v>1.17E-2</v>
      </c>
      <c r="FG59">
        <v>1.2388E-2</v>
      </c>
      <c r="FH59">
        <v>1.0914E-3</v>
      </c>
      <c r="FI59">
        <v>2.5415E-2</v>
      </c>
      <c r="FJ59">
        <v>-1.5429E-2</v>
      </c>
      <c r="FK59">
        <v>-1.4456E-2</v>
      </c>
      <c r="FL59">
        <v>-1.9552E-2</v>
      </c>
      <c r="FM59">
        <v>-1.9505999999999999E-2</v>
      </c>
      <c r="FN59">
        <v>-1.0071E-2</v>
      </c>
      <c r="FO59">
        <v>2.6489E-3</v>
      </c>
      <c r="FP59">
        <v>0</v>
      </c>
      <c r="FQ59">
        <v>-8.1016999999999999E-3</v>
      </c>
      <c r="FR59">
        <v>0</v>
      </c>
      <c r="FS59">
        <v>0</v>
      </c>
      <c r="FT59">
        <v>0</v>
      </c>
      <c r="FU59">
        <v>1.5087E-3</v>
      </c>
      <c r="FV59">
        <v>2.8297999999999999E-3</v>
      </c>
      <c r="FW59">
        <v>2.1139000000000002E-3</v>
      </c>
      <c r="FX59">
        <v>2.4932000000000001E-3</v>
      </c>
      <c r="FY59">
        <v>1.8048999999999999E-3</v>
      </c>
      <c r="FZ59">
        <v>-3.6018000000000001E-3</v>
      </c>
      <c r="GA59">
        <v>-1.2296E-2</v>
      </c>
      <c r="GB59">
        <v>2.0062999999999999E-3</v>
      </c>
      <c r="GC59">
        <v>-2.5808999999999999E-2</v>
      </c>
      <c r="GD59">
        <v>0</v>
      </c>
      <c r="GE59">
        <v>4.0275999999999999E-2</v>
      </c>
      <c r="GF59">
        <v>2.1527E-3</v>
      </c>
      <c r="GG59">
        <v>-3.3075000000000001E-3</v>
      </c>
      <c r="GH59">
        <v>-9.0266999999999995E-4</v>
      </c>
      <c r="GI59">
        <v>1.1593E-3</v>
      </c>
      <c r="GJ59">
        <v>0</v>
      </c>
      <c r="GK59">
        <v>2.8024E-2</v>
      </c>
      <c r="GL59">
        <v>3.0658E-3</v>
      </c>
      <c r="GM59">
        <v>-6.4393000000000002E-3</v>
      </c>
      <c r="GN59">
        <v>1.0433E-2</v>
      </c>
      <c r="GO59">
        <v>5.7406999999999996E-3</v>
      </c>
      <c r="GP59">
        <v>-1.0255999999999999E-2</v>
      </c>
    </row>
    <row r="60" spans="2:198" x14ac:dyDescent="0.25">
      <c r="B60" s="120">
        <v>42766</v>
      </c>
      <c r="C60">
        <v>-2.0035999999999999E-3</v>
      </c>
      <c r="D60">
        <v>2.3728E-3</v>
      </c>
      <c r="E60">
        <v>5.6584000000000001E-3</v>
      </c>
      <c r="F60">
        <v>1.3733E-3</v>
      </c>
      <c r="G60">
        <v>2.4680000000000001E-3</v>
      </c>
      <c r="H60">
        <v>4.1225999999999997E-3</v>
      </c>
      <c r="I60">
        <v>1.1152E-2</v>
      </c>
      <c r="J60">
        <v>1.3894999999999999E-2</v>
      </c>
      <c r="K60">
        <v>3.2347000000000001E-2</v>
      </c>
      <c r="L60">
        <v>-4.4358000000000002E-3</v>
      </c>
      <c r="M60">
        <v>1.9463000000000001E-2</v>
      </c>
      <c r="N60">
        <v>-1.0744E-2</v>
      </c>
      <c r="O60">
        <v>5.8390999999999998E-3</v>
      </c>
      <c r="P60">
        <v>2.0279999999999999E-2</v>
      </c>
      <c r="Q60">
        <v>1.4674E-2</v>
      </c>
      <c r="R60">
        <v>-1.5733E-2</v>
      </c>
      <c r="S60">
        <v>-2.588E-2</v>
      </c>
      <c r="T60">
        <v>1.0055999999999999E-3</v>
      </c>
      <c r="U60">
        <v>2.7143E-2</v>
      </c>
      <c r="V60">
        <v>-1.9417E-3</v>
      </c>
      <c r="W60">
        <v>8.8629999999999994E-3</v>
      </c>
      <c r="X60">
        <v>1.3812E-2</v>
      </c>
      <c r="Y60">
        <v>1.3328E-2</v>
      </c>
      <c r="Z60">
        <v>-1.9130999999999999E-2</v>
      </c>
      <c r="AA60">
        <v>-9.3153999999999997E-3</v>
      </c>
      <c r="AB60">
        <v>-1.7146999999999999E-2</v>
      </c>
      <c r="AC60">
        <v>-7.1154E-3</v>
      </c>
      <c r="AD60">
        <v>-1.2218E-2</v>
      </c>
      <c r="AE60">
        <v>5.4497E-3</v>
      </c>
      <c r="AF60">
        <v>-4.8119999999999999E-4</v>
      </c>
      <c r="AG60">
        <v>-4.2180000000000004E-3</v>
      </c>
      <c r="AH60">
        <v>-7.7345000000000001E-3</v>
      </c>
      <c r="AI60">
        <v>-1.1936E-2</v>
      </c>
      <c r="AJ60">
        <v>4.7587999999999997E-3</v>
      </c>
      <c r="AK60">
        <v>-6.3347999999999998E-3</v>
      </c>
      <c r="AL60">
        <v>1.1937E-2</v>
      </c>
      <c r="AM60">
        <v>4.7023000000000004E-3</v>
      </c>
      <c r="AN60">
        <v>1.8891000000000002E-2</v>
      </c>
      <c r="AO60">
        <v>-2.2319000000000002E-3</v>
      </c>
      <c r="AP60">
        <v>2.2610000000000002E-2</v>
      </c>
      <c r="AQ60">
        <v>5.2344999999999996E-3</v>
      </c>
      <c r="AR60">
        <v>-6.4197000000000004E-3</v>
      </c>
      <c r="AS60">
        <v>1.3231E-2</v>
      </c>
      <c r="AT60">
        <v>-2.8205000000000001E-2</v>
      </c>
      <c r="AU60">
        <v>-7.6042000000000002E-3</v>
      </c>
      <c r="AV60">
        <v>-3.3237999999999997E-2</v>
      </c>
      <c r="AW60">
        <v>-1.9854E-2</v>
      </c>
      <c r="AX60">
        <v>2.2373000000000001E-2</v>
      </c>
      <c r="AY60">
        <v>-6.1101999999999997E-3</v>
      </c>
      <c r="AZ60">
        <v>3.153E-3</v>
      </c>
      <c r="BA60">
        <v>3.8779000000000001E-3</v>
      </c>
      <c r="BB60">
        <v>-0.13533000000000001</v>
      </c>
      <c r="BC60">
        <v>1.3429E-2</v>
      </c>
      <c r="BD60">
        <v>-2.0604000000000001E-2</v>
      </c>
      <c r="BE60">
        <v>3.7720999999999998E-2</v>
      </c>
      <c r="BF60">
        <v>-1.7122999999999999E-2</v>
      </c>
      <c r="BG60">
        <v>4.7291E-2</v>
      </c>
      <c r="BH60">
        <v>-1.281E-2</v>
      </c>
      <c r="BI60">
        <v>-1.9764000000000001E-3</v>
      </c>
      <c r="BJ60">
        <v>-1.449E-3</v>
      </c>
      <c r="BK60">
        <v>-5.8620000000000005E-4</v>
      </c>
      <c r="BL60">
        <v>-8.6447999999999994E-3</v>
      </c>
      <c r="BM60">
        <v>2.6679999999999999E-2</v>
      </c>
      <c r="BN60">
        <v>1.3639999999999999E-2</v>
      </c>
      <c r="BO60">
        <v>9.1690000000000001E-3</v>
      </c>
      <c r="BP60">
        <v>7.5131E-3</v>
      </c>
      <c r="BQ60">
        <v>8.2710000000000006E-3</v>
      </c>
      <c r="BR60">
        <v>4.7086999999999997E-3</v>
      </c>
      <c r="BS60">
        <v>1.0655E-2</v>
      </c>
      <c r="BT60">
        <v>-1.2829E-2</v>
      </c>
      <c r="BU60">
        <v>1.7257999999999999E-2</v>
      </c>
      <c r="BV60">
        <v>1.0598E-2</v>
      </c>
      <c r="BW60">
        <v>-1.0907E-3</v>
      </c>
      <c r="BX60">
        <v>2.1159000000000001E-2</v>
      </c>
      <c r="BY60">
        <v>3.9281999999999997E-2</v>
      </c>
      <c r="BZ60">
        <v>2.1190000000000001E-2</v>
      </c>
      <c r="CA60">
        <v>3.2488000000000003E-2</v>
      </c>
      <c r="CB60">
        <v>6.6486000000000002E-3</v>
      </c>
      <c r="CC60">
        <v>-2.1145000000000001E-3</v>
      </c>
      <c r="CD60">
        <v>-2.8188999999999999E-2</v>
      </c>
      <c r="CE60">
        <v>1.4744999999999999E-3</v>
      </c>
      <c r="CF60">
        <v>-1.3108E-2</v>
      </c>
      <c r="CG60">
        <v>-2.1267000000000001E-2</v>
      </c>
      <c r="CH60">
        <v>6.0514999999999996E-3</v>
      </c>
      <c r="CI60">
        <v>0</v>
      </c>
      <c r="CJ60">
        <v>-1.0363000000000001E-2</v>
      </c>
      <c r="CK60">
        <v>-1.7507999999999999E-2</v>
      </c>
      <c r="CL60">
        <v>8.9274999999999997E-3</v>
      </c>
      <c r="CM60">
        <v>1.3266E-2</v>
      </c>
      <c r="CN60">
        <v>-4.5532E-4</v>
      </c>
      <c r="CO60">
        <v>-9.195E-3</v>
      </c>
      <c r="CP60">
        <v>0</v>
      </c>
      <c r="CQ60">
        <v>3.3963000000000001E-3</v>
      </c>
      <c r="CR60">
        <v>-2.0410999999999999E-2</v>
      </c>
      <c r="CS60">
        <v>-1.2567999999999999E-2</v>
      </c>
      <c r="CT60">
        <v>9.4666999999999998E-3</v>
      </c>
      <c r="CU60">
        <v>-3.1419999999999997E-2</v>
      </c>
      <c r="CV60">
        <v>-1.5028E-2</v>
      </c>
      <c r="CW60">
        <v>-1.2578000000000001E-2</v>
      </c>
      <c r="CX60">
        <v>0</v>
      </c>
      <c r="CY60">
        <v>1.3549E-2</v>
      </c>
      <c r="CZ60">
        <v>-1.3709000000000001E-2</v>
      </c>
      <c r="DA60">
        <v>0</v>
      </c>
      <c r="DB60">
        <v>-4.0644E-2</v>
      </c>
      <c r="DC60">
        <v>-1.1967999999999999E-2</v>
      </c>
      <c r="DD60">
        <v>0</v>
      </c>
      <c r="DE60">
        <v>-3.6339999999999997E-2</v>
      </c>
      <c r="DF60">
        <v>0</v>
      </c>
      <c r="DG60">
        <v>-3.0176999999999999E-3</v>
      </c>
      <c r="DH60">
        <v>9.3162999999999996E-3</v>
      </c>
      <c r="DI60">
        <v>4.0613999999999997E-3</v>
      </c>
      <c r="DJ60">
        <v>1.8253999999999999E-2</v>
      </c>
      <c r="DK60">
        <v>-3.6549999999999999E-4</v>
      </c>
      <c r="DL60">
        <v>1.3207E-2</v>
      </c>
      <c r="DM60">
        <v>-7.7840000000000001E-3</v>
      </c>
      <c r="DN60">
        <v>3.1968999999999999E-3</v>
      </c>
      <c r="DO60">
        <v>-9.1704999999999998E-4</v>
      </c>
      <c r="DP60">
        <v>2.1343999999999998E-2</v>
      </c>
      <c r="DQ60">
        <v>2.1194999999999999E-2</v>
      </c>
      <c r="DR60">
        <v>-1.8793000000000001E-2</v>
      </c>
      <c r="DS60">
        <v>4.9036000000000003E-2</v>
      </c>
      <c r="DT60">
        <v>2.7992E-2</v>
      </c>
      <c r="DU60">
        <v>-6.9414999999999998E-3</v>
      </c>
      <c r="DV60">
        <v>1.3148E-2</v>
      </c>
      <c r="DW60">
        <v>0</v>
      </c>
      <c r="DX60">
        <v>-5.9306999999999997E-3</v>
      </c>
      <c r="DY60">
        <v>0</v>
      </c>
      <c r="DZ60">
        <v>-6.3361000000000001E-2</v>
      </c>
      <c r="EA60">
        <v>2.2869E-2</v>
      </c>
      <c r="EB60">
        <v>-1.2593999999999999E-2</v>
      </c>
      <c r="EC60">
        <v>4.8821999999999997E-3</v>
      </c>
      <c r="ED60">
        <v>-7.0470000000000005E-4</v>
      </c>
      <c r="EE60">
        <v>1.9786999999999999E-2</v>
      </c>
      <c r="EF60">
        <v>-1.073E-2</v>
      </c>
      <c r="EG60">
        <v>8.1788999999999994E-3</v>
      </c>
      <c r="EH60">
        <v>7.175E-3</v>
      </c>
      <c r="EI60">
        <v>2.9591999999999999E-3</v>
      </c>
      <c r="EJ60">
        <v>-1.7892999999999999E-2</v>
      </c>
      <c r="EK60">
        <v>-2.9353000000000001E-2</v>
      </c>
      <c r="EL60">
        <v>2.6446E-3</v>
      </c>
      <c r="EM60">
        <v>-3.6830000000000002E-2</v>
      </c>
      <c r="EN60">
        <v>-9.3325999999999999E-3</v>
      </c>
      <c r="EO60">
        <v>-9.7464000000000005E-3</v>
      </c>
      <c r="EP60">
        <v>-8.9280999999999996E-3</v>
      </c>
      <c r="EQ60">
        <v>-9.3209E-3</v>
      </c>
      <c r="ER60">
        <v>-8.9730000000000001E-3</v>
      </c>
      <c r="ES60">
        <v>2.0026000000000002E-3</v>
      </c>
      <c r="ET60">
        <v>2.2171999999999999E-3</v>
      </c>
      <c r="EU60">
        <v>6.3328000000000004E-3</v>
      </c>
      <c r="EV60">
        <v>5.2861999999999996E-3</v>
      </c>
      <c r="EW60">
        <v>-6.8083E-4</v>
      </c>
      <c r="EX60">
        <v>-4.3813999999999997E-3</v>
      </c>
      <c r="EY60">
        <v>-6.6042000000000002E-3</v>
      </c>
      <c r="EZ60">
        <v>-2.2374000000000002E-2</v>
      </c>
      <c r="FA60">
        <v>-1.0936E-2</v>
      </c>
      <c r="FB60">
        <v>-6.1339999999999997E-3</v>
      </c>
      <c r="FC60">
        <v>-7.6280000000000002E-3</v>
      </c>
      <c r="FD60">
        <v>-9.3053000000000007E-3</v>
      </c>
      <c r="FE60">
        <v>-6.8238999999999999E-3</v>
      </c>
      <c r="FF60">
        <v>-8.3642000000000005E-3</v>
      </c>
      <c r="FG60">
        <v>-7.7543000000000004E-3</v>
      </c>
      <c r="FH60">
        <v>8.6534999999999997E-3</v>
      </c>
      <c r="FI60">
        <v>-3.1045E-2</v>
      </c>
      <c r="FJ60">
        <v>1.3113E-2</v>
      </c>
      <c r="FK60">
        <v>-1.8627000000000001E-2</v>
      </c>
      <c r="FL60">
        <v>-2.7050000000000001E-2</v>
      </c>
      <c r="FM60">
        <v>-3.4014999999999997E-2</v>
      </c>
      <c r="FN60">
        <v>-1.7902000000000001E-2</v>
      </c>
      <c r="FO60">
        <v>-4.9008999999999997E-3</v>
      </c>
      <c r="FP60">
        <v>0</v>
      </c>
      <c r="FQ60">
        <v>-2.0888999999999999E-3</v>
      </c>
      <c r="FR60">
        <v>0</v>
      </c>
      <c r="FS60">
        <v>0</v>
      </c>
      <c r="FT60">
        <v>-7.5231999999999999E-3</v>
      </c>
      <c r="FU60">
        <v>-1.0789999999999999E-2</v>
      </c>
      <c r="FV60">
        <v>-1.0599000000000001E-2</v>
      </c>
      <c r="FW60">
        <v>5.8815999999999998E-3</v>
      </c>
      <c r="FX60">
        <v>5.9414999999999997E-3</v>
      </c>
      <c r="FY60">
        <v>5.3359000000000002E-3</v>
      </c>
      <c r="FZ60">
        <v>-7.2226E-3</v>
      </c>
      <c r="GA60">
        <v>-1.0959E-2</v>
      </c>
      <c r="GB60">
        <v>2.2642000000000001E-3</v>
      </c>
      <c r="GC60">
        <v>-3.4370999999999999E-2</v>
      </c>
      <c r="GD60">
        <v>0</v>
      </c>
      <c r="GE60">
        <v>7.6981000000000003E-3</v>
      </c>
      <c r="GF60">
        <v>-1.8669000000000002E-2</v>
      </c>
      <c r="GG60">
        <v>-1.5422E-2</v>
      </c>
      <c r="GH60">
        <v>-5.9403999999999998E-2</v>
      </c>
      <c r="GI60">
        <v>-1.8723E-2</v>
      </c>
      <c r="GJ60">
        <v>0</v>
      </c>
      <c r="GK60">
        <v>1.9844000000000001E-2</v>
      </c>
      <c r="GL60">
        <v>-7.1688000000000003E-3</v>
      </c>
      <c r="GM60">
        <v>-6.8209000000000004E-3</v>
      </c>
      <c r="GN60">
        <v>-7.6842999999999998E-3</v>
      </c>
      <c r="GO60">
        <v>-1.2581E-2</v>
      </c>
      <c r="GP60">
        <v>5.1755000000000004E-3</v>
      </c>
    </row>
    <row r="61" spans="2:198" x14ac:dyDescent="0.25">
      <c r="B61" s="120">
        <v>42794</v>
      </c>
      <c r="C61">
        <v>5.1194999999999999E-3</v>
      </c>
      <c r="D61">
        <v>2.5766999999999999E-3</v>
      </c>
      <c r="E61">
        <v>6.1888000000000004E-3</v>
      </c>
      <c r="F61">
        <v>2.1981000000000001E-3</v>
      </c>
      <c r="G61">
        <v>-2.6264000000000001E-3</v>
      </c>
      <c r="H61">
        <v>-7.2433000000000003E-3</v>
      </c>
      <c r="I61">
        <v>1.8835999999999999E-4</v>
      </c>
      <c r="J61">
        <v>3.5548999999999997E-2</v>
      </c>
      <c r="K61">
        <v>1.7762E-2</v>
      </c>
      <c r="L61">
        <v>-1.9941E-2</v>
      </c>
      <c r="M61">
        <v>2.8666E-3</v>
      </c>
      <c r="N61">
        <v>1.0460000000000001E-2</v>
      </c>
      <c r="O61">
        <v>-9.4286999999999999E-3</v>
      </c>
      <c r="P61">
        <v>2.8639999999999999E-2</v>
      </c>
      <c r="Q61">
        <v>1.4825E-2</v>
      </c>
      <c r="R61">
        <v>8.0186000000000007E-3</v>
      </c>
      <c r="S61">
        <v>-1.3075E-2</v>
      </c>
      <c r="T61">
        <v>1.3176999999999999E-2</v>
      </c>
      <c r="U61">
        <v>-1.882E-2</v>
      </c>
      <c r="V61">
        <v>-2.9830999999999998E-3</v>
      </c>
      <c r="W61">
        <v>2.6853999999999999E-2</v>
      </c>
      <c r="X61">
        <v>1.3885E-2</v>
      </c>
      <c r="Y61">
        <v>1.0883E-2</v>
      </c>
      <c r="Z61">
        <v>8.8593000000000005E-4</v>
      </c>
      <c r="AA61">
        <v>1.7586999999999998E-2</v>
      </c>
      <c r="AB61">
        <v>9.8240999999999997E-4</v>
      </c>
      <c r="AC61">
        <v>4.1679000000000004E-3</v>
      </c>
      <c r="AD61">
        <v>-8.5576000000000003E-3</v>
      </c>
      <c r="AE61">
        <v>-2.8794E-2</v>
      </c>
      <c r="AF61">
        <v>1.4529E-3</v>
      </c>
      <c r="AG61">
        <v>2.2596999999999999E-2</v>
      </c>
      <c r="AH61">
        <v>1.4602E-2</v>
      </c>
      <c r="AI61">
        <v>-8.2441000000000007E-3</v>
      </c>
      <c r="AJ61">
        <v>1.0089000000000001E-2</v>
      </c>
      <c r="AK61">
        <v>-1.4744E-2</v>
      </c>
      <c r="AL61">
        <v>7.8491000000000005E-2</v>
      </c>
      <c r="AM61">
        <v>3.6188999999999999E-2</v>
      </c>
      <c r="AN61">
        <v>8.6216000000000001E-3</v>
      </c>
      <c r="AO61">
        <v>-1.2007E-2</v>
      </c>
      <c r="AP61">
        <v>3.3797000000000001E-2</v>
      </c>
      <c r="AQ61">
        <v>1.2973E-2</v>
      </c>
      <c r="AR61">
        <v>-2.8705999999999999E-2</v>
      </c>
      <c r="AS61">
        <v>-2.6898999999999999E-2</v>
      </c>
      <c r="AT61">
        <v>2.0549000000000001E-2</v>
      </c>
      <c r="AU61">
        <v>-1.5727000000000001E-2</v>
      </c>
      <c r="AV61">
        <v>1.9716E-3</v>
      </c>
      <c r="AW61">
        <v>2.5909000000000001E-2</v>
      </c>
      <c r="AX61">
        <v>1.6993000000000001E-2</v>
      </c>
      <c r="AY61">
        <v>-1.1759E-2</v>
      </c>
      <c r="AZ61">
        <v>6.5338000000000002E-3</v>
      </c>
      <c r="BA61">
        <v>-1.1235999999999999E-2</v>
      </c>
      <c r="BB61">
        <v>-1.3354E-2</v>
      </c>
      <c r="BC61">
        <v>-2.8371E-3</v>
      </c>
      <c r="BD61">
        <v>3.5259000000000002E-3</v>
      </c>
      <c r="BE61">
        <v>2.9392000000000001E-2</v>
      </c>
      <c r="BF61">
        <v>4.7489000000000003E-3</v>
      </c>
      <c r="BG61">
        <v>3.2371000000000001E-3</v>
      </c>
      <c r="BH61">
        <v>-1.6796999999999999E-2</v>
      </c>
      <c r="BI61">
        <v>-4.1323999999999999E-4</v>
      </c>
      <c r="BJ61">
        <v>-2.7792000000000001E-2</v>
      </c>
      <c r="BK61">
        <v>-4.5206999999999999E-3</v>
      </c>
      <c r="BL61">
        <v>3.8474E-3</v>
      </c>
      <c r="BM61">
        <v>1.2198000000000001E-2</v>
      </c>
      <c r="BN61">
        <v>8.3663000000000001E-3</v>
      </c>
      <c r="BO61">
        <v>3.0355999999999998E-3</v>
      </c>
      <c r="BP61">
        <v>4.6267000000000001E-3</v>
      </c>
      <c r="BQ61">
        <v>-4.0371000000000001E-3</v>
      </c>
      <c r="BR61">
        <v>-7.0879000000000003E-3</v>
      </c>
      <c r="BS61">
        <v>1.5507E-2</v>
      </c>
      <c r="BT61">
        <v>-5.6604000000000002E-2</v>
      </c>
      <c r="BU61">
        <v>5.5224999999999996E-3</v>
      </c>
      <c r="BV61">
        <v>1.1261E-2</v>
      </c>
      <c r="BW61">
        <v>2.4001000000000001E-2</v>
      </c>
      <c r="BX61">
        <v>-2.3761999999999998E-2</v>
      </c>
      <c r="BY61">
        <v>1.8643E-2</v>
      </c>
      <c r="BZ61">
        <v>2.1217E-2</v>
      </c>
      <c r="CA61">
        <v>3.2891999999999999E-3</v>
      </c>
      <c r="CB61">
        <v>1.3317000000000001E-2</v>
      </c>
      <c r="CC61">
        <v>5.2601999999999996E-3</v>
      </c>
      <c r="CD61">
        <v>-1.0678E-2</v>
      </c>
      <c r="CE61">
        <v>4.8942999999999999E-3</v>
      </c>
      <c r="CF61">
        <v>-4.4787999999999998E-3</v>
      </c>
      <c r="CG61">
        <v>-1.2009000000000001E-2</v>
      </c>
      <c r="CH61">
        <v>-7.1381999999999999E-3</v>
      </c>
      <c r="CI61">
        <v>0</v>
      </c>
      <c r="CJ61">
        <v>1.3499000000000001E-2</v>
      </c>
      <c r="CK61">
        <v>-3.9091000000000004E-3</v>
      </c>
      <c r="CL61">
        <v>1.1133000000000001E-2</v>
      </c>
      <c r="CM61">
        <v>1.5348000000000001E-2</v>
      </c>
      <c r="CN61">
        <v>1.6234999999999999E-3</v>
      </c>
      <c r="CO61">
        <v>-2.3156000000000001E-3</v>
      </c>
      <c r="CP61">
        <v>0</v>
      </c>
      <c r="CQ61">
        <v>6.7800999999999998E-3</v>
      </c>
      <c r="CR61">
        <v>3.0622E-2</v>
      </c>
      <c r="CS61">
        <v>2.5361999999999999E-2</v>
      </c>
      <c r="CT61">
        <v>-1.6501999999999999E-2</v>
      </c>
      <c r="CU61">
        <v>4.7920999999999998E-2</v>
      </c>
      <c r="CV61">
        <v>1.7520999999999998E-2</v>
      </c>
      <c r="CW61">
        <v>1.3646E-2</v>
      </c>
      <c r="CX61">
        <v>0</v>
      </c>
      <c r="CY61">
        <v>1.0056000000000001E-2</v>
      </c>
      <c r="CZ61">
        <v>8.6910000000000008E-3</v>
      </c>
      <c r="DA61">
        <v>0</v>
      </c>
      <c r="DB61">
        <v>-6.4057000000000003E-3</v>
      </c>
      <c r="DC61">
        <v>-2.9420999999999999E-2</v>
      </c>
      <c r="DD61">
        <v>0</v>
      </c>
      <c r="DE61">
        <v>1.9649E-2</v>
      </c>
      <c r="DF61">
        <v>0</v>
      </c>
      <c r="DG61">
        <v>-2.3559000000000001E-4</v>
      </c>
      <c r="DH61">
        <v>1.8176000000000001E-2</v>
      </c>
      <c r="DI61">
        <v>7.8922999999999997E-3</v>
      </c>
      <c r="DJ61">
        <v>1.3495999999999999E-2</v>
      </c>
      <c r="DK61">
        <v>4.2522000000000003E-4</v>
      </c>
      <c r="DL61">
        <v>1.8334E-2</v>
      </c>
      <c r="DM61">
        <v>-7.9620999999999997E-3</v>
      </c>
      <c r="DN61">
        <v>-5.0298000000000001E-3</v>
      </c>
      <c r="DO61">
        <v>-1.0448000000000001E-2</v>
      </c>
      <c r="DP61">
        <v>-1.3065999999999999E-2</v>
      </c>
      <c r="DQ61">
        <v>-5.8041000000000004E-3</v>
      </c>
      <c r="DR61">
        <v>-1.5245999999999999E-2</v>
      </c>
      <c r="DS61">
        <v>1.7274999999999999E-2</v>
      </c>
      <c r="DT61">
        <v>6.9543000000000001E-3</v>
      </c>
      <c r="DU61">
        <v>1.9522000000000001E-2</v>
      </c>
      <c r="DV61">
        <v>3.2381E-2</v>
      </c>
      <c r="DW61">
        <v>0</v>
      </c>
      <c r="DX61">
        <v>4.8925000000000001E-3</v>
      </c>
      <c r="DY61">
        <v>0</v>
      </c>
      <c r="DZ61">
        <v>-8.9584E-3</v>
      </c>
      <c r="EA61">
        <v>2.7959999999999999E-2</v>
      </c>
      <c r="EB61">
        <v>4.3500999999999998E-2</v>
      </c>
      <c r="EC61">
        <v>-6.9607999999999996E-4</v>
      </c>
      <c r="ED61">
        <v>-1.5430000000000001E-3</v>
      </c>
      <c r="EE61">
        <v>1.6733000000000001E-2</v>
      </c>
      <c r="EF61">
        <v>-1.1209999999999999E-2</v>
      </c>
      <c r="EG61">
        <v>-9.8662000000000003E-3</v>
      </c>
      <c r="EH61">
        <v>4.6217999999999997E-3</v>
      </c>
      <c r="EI61">
        <v>-2.6695E-2</v>
      </c>
      <c r="EJ61">
        <v>-1.0129000000000001E-2</v>
      </c>
      <c r="EK61">
        <v>-3.1600999999999997E-2</v>
      </c>
      <c r="EL61">
        <v>1.2163999999999999E-2</v>
      </c>
      <c r="EM61">
        <v>-5.6452000000000002E-2</v>
      </c>
      <c r="EN61">
        <v>2.0301E-2</v>
      </c>
      <c r="EO61">
        <v>1.9859000000000002E-2</v>
      </c>
      <c r="EP61">
        <v>2.1774000000000002E-2</v>
      </c>
      <c r="EQ61">
        <v>2.1215999999999999E-2</v>
      </c>
      <c r="ER61">
        <v>2.0854000000000001E-2</v>
      </c>
      <c r="ES61">
        <v>6.1596000000000003E-3</v>
      </c>
      <c r="ET61">
        <v>6.2804999999999996E-3</v>
      </c>
      <c r="EU61">
        <v>2.2525E-2</v>
      </c>
      <c r="EV61">
        <v>2.3528E-2</v>
      </c>
      <c r="EW61">
        <v>6.1964999999999998E-3</v>
      </c>
      <c r="EX61">
        <v>4.5856999999999998E-3</v>
      </c>
      <c r="EY61">
        <v>7.1405000000000001E-3</v>
      </c>
      <c r="EZ61">
        <v>2.5662000000000001E-2</v>
      </c>
      <c r="FA61">
        <v>5.5744000000000002E-3</v>
      </c>
      <c r="FB61">
        <v>8.0520000000000001E-3</v>
      </c>
      <c r="FC61">
        <v>1.5903E-2</v>
      </c>
      <c r="FD61">
        <v>1.8366E-2</v>
      </c>
      <c r="FE61">
        <v>7.4669999999999997E-3</v>
      </c>
      <c r="FF61">
        <v>1.5245E-2</v>
      </c>
      <c r="FG61">
        <v>1.5918999999999999E-2</v>
      </c>
      <c r="FH61">
        <v>6.6093000000000002E-3</v>
      </c>
      <c r="FI61">
        <v>4.7719999999999999E-2</v>
      </c>
      <c r="FJ61">
        <v>8.9677999999999997E-3</v>
      </c>
      <c r="FK61">
        <v>2.8666000000000001E-2</v>
      </c>
      <c r="FL61">
        <v>4.4685999999999997E-2</v>
      </c>
      <c r="FM61">
        <v>-1.5270000000000001E-2</v>
      </c>
      <c r="FN61">
        <v>2.9749000000000001E-2</v>
      </c>
      <c r="FO61">
        <v>1.7174999999999999E-2</v>
      </c>
      <c r="FP61">
        <v>0</v>
      </c>
      <c r="FQ61">
        <v>2.6307000000000001E-2</v>
      </c>
      <c r="FR61">
        <v>0</v>
      </c>
      <c r="FS61">
        <v>0</v>
      </c>
      <c r="FT61">
        <v>2.8767999999999998E-2</v>
      </c>
      <c r="FU61">
        <v>4.8075000000000001E-3</v>
      </c>
      <c r="FV61">
        <v>5.2434999999999999E-3</v>
      </c>
      <c r="FW61" s="106">
        <v>2.7997E-5</v>
      </c>
      <c r="FX61">
        <v>3.4986000000000001E-4</v>
      </c>
      <c r="FY61">
        <v>-1.3778E-4</v>
      </c>
      <c r="FZ61">
        <v>-7.0181999999999996E-3</v>
      </c>
      <c r="GA61">
        <v>-7.4396000000000002E-3</v>
      </c>
      <c r="GB61">
        <v>1.5709999999999998E-2</v>
      </c>
      <c r="GC61">
        <v>7.4375999999999999E-3</v>
      </c>
      <c r="GD61">
        <v>0</v>
      </c>
      <c r="GE61">
        <v>2.7482000000000001E-3</v>
      </c>
      <c r="GF61">
        <v>-2.9428000000000002E-3</v>
      </c>
      <c r="GG61">
        <v>4.6641E-3</v>
      </c>
      <c r="GH61">
        <v>1.8558000000000002E-2</v>
      </c>
      <c r="GI61">
        <v>5.8421999999999997E-3</v>
      </c>
      <c r="GJ61" s="108">
        <v>6.0504999999999999E-4</v>
      </c>
      <c r="GK61">
        <v>2.6894999999999999E-2</v>
      </c>
      <c r="GL61">
        <v>4.2804000000000002E-3</v>
      </c>
      <c r="GM61">
        <v>1.4249E-3</v>
      </c>
      <c r="GN61">
        <v>8.6738000000000006E-3</v>
      </c>
      <c r="GO61">
        <v>6.2005000000000003E-3</v>
      </c>
      <c r="GP61">
        <v>-1.8676999999999999E-3</v>
      </c>
    </row>
    <row r="62" spans="2:198" x14ac:dyDescent="0.25">
      <c r="B62" s="120">
        <v>42825</v>
      </c>
      <c r="C62">
        <v>3.2547000000000001E-3</v>
      </c>
      <c r="D62">
        <v>1.0937000000000001E-2</v>
      </c>
      <c r="E62">
        <v>1.494E-2</v>
      </c>
      <c r="F62">
        <v>1.1983E-3</v>
      </c>
      <c r="G62">
        <v>5.4800999999999999E-3</v>
      </c>
      <c r="H62">
        <v>1.5241E-3</v>
      </c>
      <c r="I62">
        <v>1.7395999999999998E-2</v>
      </c>
      <c r="J62">
        <v>-9.0355000000000001E-3</v>
      </c>
      <c r="K62">
        <v>6.8376000000000001E-3</v>
      </c>
      <c r="L62">
        <v>3.7659999999999999E-2</v>
      </c>
      <c r="M62">
        <v>3.0105E-2</v>
      </c>
      <c r="N62">
        <v>3.9624999999999999E-3</v>
      </c>
      <c r="O62">
        <v>1.4963000000000001E-2</v>
      </c>
      <c r="P62">
        <v>5.7679000000000001E-2</v>
      </c>
      <c r="Q62">
        <v>1.4581999999999999E-2</v>
      </c>
      <c r="R62">
        <v>2.0322E-2</v>
      </c>
      <c r="S62">
        <v>1.3105E-2</v>
      </c>
      <c r="T62">
        <v>-7.4219000000000004E-3</v>
      </c>
      <c r="U62">
        <v>1.4858E-2</v>
      </c>
      <c r="V62">
        <v>1.1562E-3</v>
      </c>
      <c r="W62">
        <v>1.3649999999999999E-3</v>
      </c>
      <c r="X62">
        <v>1.4371999999999999E-2</v>
      </c>
      <c r="Y62">
        <v>6.5081999999999996E-3</v>
      </c>
      <c r="Z62">
        <v>1.409E-2</v>
      </c>
      <c r="AA62">
        <v>1.2529999999999999E-2</v>
      </c>
      <c r="AB62">
        <v>2.4140999999999999E-2</v>
      </c>
      <c r="AC62">
        <v>-6.0523E-4</v>
      </c>
      <c r="AD62">
        <v>1.2219000000000001E-2</v>
      </c>
      <c r="AE62">
        <v>1.1726E-2</v>
      </c>
      <c r="AF62">
        <v>1.545E-2</v>
      </c>
      <c r="AG62">
        <v>-7.1303E-3</v>
      </c>
      <c r="AH62">
        <v>-6.4134999999999999E-3</v>
      </c>
      <c r="AI62">
        <v>-2.0945999999999999E-2</v>
      </c>
      <c r="AJ62">
        <v>-4.2594E-3</v>
      </c>
      <c r="AK62">
        <v>1.9835999999999999E-2</v>
      </c>
      <c r="AL62">
        <v>-1.2511E-2</v>
      </c>
      <c r="AM62">
        <v>7.8364999999999997E-3</v>
      </c>
      <c r="AN62">
        <v>3.5657000000000001E-2</v>
      </c>
      <c r="AO62">
        <v>6.4597000000000002E-2</v>
      </c>
      <c r="AP62">
        <v>2.9165E-2</v>
      </c>
      <c r="AQ62">
        <v>1.8797000000000001E-2</v>
      </c>
      <c r="AR62">
        <v>-8.6812E-3</v>
      </c>
      <c r="AS62">
        <v>-9.0608000000000008E-3</v>
      </c>
      <c r="AT62">
        <v>2.5486999999999999E-2</v>
      </c>
      <c r="AU62">
        <v>-6.1758000000000004E-3</v>
      </c>
      <c r="AV62">
        <v>-5.3327000000000001E-3</v>
      </c>
      <c r="AW62">
        <v>1.2004000000000001E-2</v>
      </c>
      <c r="AX62">
        <v>-2.29E-2</v>
      </c>
      <c r="AY62">
        <v>8.8646000000000003E-3</v>
      </c>
      <c r="AZ62">
        <v>-1.2137E-2</v>
      </c>
      <c r="BA62">
        <v>-6.8380999999999997E-3</v>
      </c>
      <c r="BB62">
        <v>-3.4894000000000001E-3</v>
      </c>
      <c r="BC62">
        <v>1.8415E-3</v>
      </c>
      <c r="BD62">
        <v>-2.9994E-2</v>
      </c>
      <c r="BE62">
        <v>-3.8787000000000002E-2</v>
      </c>
      <c r="BF62">
        <v>1.9810000000000001E-2</v>
      </c>
      <c r="BG62">
        <v>3.6242999999999997E-2</v>
      </c>
      <c r="BH62">
        <v>-4.2183999999999999E-2</v>
      </c>
      <c r="BI62">
        <v>-8.7091999999999996E-4</v>
      </c>
      <c r="BJ62">
        <v>-2.6785E-2</v>
      </c>
      <c r="BK62">
        <v>1.5458E-2</v>
      </c>
      <c r="BL62">
        <v>6.2230000000000002E-3</v>
      </c>
      <c r="BM62">
        <v>-6.4034000000000001E-3</v>
      </c>
      <c r="BN62">
        <v>-1.3077E-3</v>
      </c>
      <c r="BO62">
        <v>-1.0244E-2</v>
      </c>
      <c r="BP62">
        <v>-6.6167999999999999E-3</v>
      </c>
      <c r="BQ62">
        <v>6.1996999999999998E-3</v>
      </c>
      <c r="BR62">
        <v>-1.5317000000000001E-2</v>
      </c>
      <c r="BS62">
        <v>-6.1466E-2</v>
      </c>
      <c r="BT62">
        <v>4.6093999999999996E-3</v>
      </c>
      <c r="BU62">
        <v>9.7178999999999998E-3</v>
      </c>
      <c r="BV62">
        <v>2.3817999999999999E-2</v>
      </c>
      <c r="BW62">
        <v>2.1169E-2</v>
      </c>
      <c r="BX62">
        <v>-2.2106999999999999E-3</v>
      </c>
      <c r="BY62">
        <v>-2.0403999999999999E-2</v>
      </c>
      <c r="BZ62">
        <v>2.2190999999999999E-2</v>
      </c>
      <c r="CA62">
        <v>-2.5930999999999999E-2</v>
      </c>
      <c r="CB62">
        <v>1.2770999999999999E-2</v>
      </c>
      <c r="CC62">
        <v>1.3835999999999999E-2</v>
      </c>
      <c r="CD62">
        <v>1.5007E-3</v>
      </c>
      <c r="CE62">
        <v>6.3739000000000001E-3</v>
      </c>
      <c r="CF62">
        <v>-7.1983000000000004E-3</v>
      </c>
      <c r="CG62">
        <v>-1.3573E-2</v>
      </c>
      <c r="CH62">
        <v>-8.6282000000000008E-3</v>
      </c>
      <c r="CI62">
        <v>-5.9186000000000004E-3</v>
      </c>
      <c r="CJ62">
        <v>-2.7744000000000001E-2</v>
      </c>
      <c r="CK62">
        <v>-1.9443999999999999E-2</v>
      </c>
      <c r="CL62">
        <v>-6.0114000000000001E-3</v>
      </c>
      <c r="CM62">
        <v>1.5610000000000001E-2</v>
      </c>
      <c r="CN62">
        <v>-1.1048000000000001E-2</v>
      </c>
      <c r="CO62">
        <v>-8.6685000000000009E-3</v>
      </c>
      <c r="CP62">
        <v>0</v>
      </c>
      <c r="CQ62">
        <v>7.2769000000000002E-3</v>
      </c>
      <c r="CR62">
        <v>-2.4261000000000001E-2</v>
      </c>
      <c r="CS62">
        <v>-9.8125E-3</v>
      </c>
      <c r="CT62">
        <v>7.4917999999999998E-3</v>
      </c>
      <c r="CU62">
        <v>-2.7675000000000002E-2</v>
      </c>
      <c r="CV62">
        <v>-1.3805E-2</v>
      </c>
      <c r="CW62">
        <v>-2.9286E-2</v>
      </c>
      <c r="CX62">
        <v>0</v>
      </c>
      <c r="CY62">
        <v>2.5798000000000001E-3</v>
      </c>
      <c r="CZ62">
        <v>-1.0682000000000001E-2</v>
      </c>
      <c r="DA62">
        <v>6.7371000000000002E-3</v>
      </c>
      <c r="DB62">
        <v>-5.1728000000000003E-2</v>
      </c>
      <c r="DC62">
        <v>-3.3989999999999999E-2</v>
      </c>
      <c r="DD62">
        <v>0</v>
      </c>
      <c r="DE62">
        <v>5.1477000000000002E-2</v>
      </c>
      <c r="DF62">
        <v>0</v>
      </c>
      <c r="DG62">
        <v>1.201E-2</v>
      </c>
      <c r="DH62">
        <v>-1.9743999999999999E-3</v>
      </c>
      <c r="DI62">
        <v>7.8670000000000007E-3</v>
      </c>
      <c r="DJ62">
        <v>1.0593E-2</v>
      </c>
      <c r="DK62">
        <v>2.2962999999999998E-3</v>
      </c>
      <c r="DL62">
        <v>1.3022000000000001E-2</v>
      </c>
      <c r="DM62">
        <v>1.0068000000000001E-2</v>
      </c>
      <c r="DN62">
        <v>1.3381000000000001E-2</v>
      </c>
      <c r="DO62">
        <v>-1.9359999999999999E-2</v>
      </c>
      <c r="DP62">
        <v>1.2678E-2</v>
      </c>
      <c r="DQ62">
        <v>1.6334000000000001E-2</v>
      </c>
      <c r="DR62">
        <v>8.3375000000000005E-2</v>
      </c>
      <c r="DS62">
        <v>2.8554E-2</v>
      </c>
      <c r="DT62">
        <v>2.0731999999999999E-3</v>
      </c>
      <c r="DU62">
        <v>2.0117999999999998E-3</v>
      </c>
      <c r="DV62">
        <v>9.0366000000000005E-3</v>
      </c>
      <c r="DW62">
        <v>0</v>
      </c>
      <c r="DX62">
        <v>-9.3784999999999997E-3</v>
      </c>
      <c r="DY62">
        <v>0</v>
      </c>
      <c r="DZ62">
        <v>-4.1394E-2</v>
      </c>
      <c r="EA62">
        <v>1.0935E-2</v>
      </c>
      <c r="EB62">
        <v>-1.588E-3</v>
      </c>
      <c r="EC62">
        <v>-4.7113999999999999E-4</v>
      </c>
      <c r="ED62">
        <v>5.3765999999999996E-3</v>
      </c>
      <c r="EE62">
        <v>1.8142999999999999E-2</v>
      </c>
      <c r="EF62">
        <v>1.7857999999999999E-2</v>
      </c>
      <c r="EG62">
        <v>2.206E-2</v>
      </c>
      <c r="EH62">
        <v>4.7713999999999998E-4</v>
      </c>
      <c r="EI62">
        <v>1.721E-2</v>
      </c>
      <c r="EJ62">
        <v>-2.3547999999999999E-2</v>
      </c>
      <c r="EK62">
        <v>-1.5209E-2</v>
      </c>
      <c r="EL62">
        <v>3.0779000000000001E-2</v>
      </c>
      <c r="EM62">
        <v>-1.1329000000000001E-3</v>
      </c>
      <c r="EN62">
        <v>7.3826999999999999E-3</v>
      </c>
      <c r="EO62">
        <v>7.2262000000000003E-3</v>
      </c>
      <c r="EP62">
        <v>7.3726E-3</v>
      </c>
      <c r="EQ62">
        <v>7.4221000000000001E-3</v>
      </c>
      <c r="ER62">
        <v>8.2328000000000002E-3</v>
      </c>
      <c r="ES62">
        <v>-2.7996E-2</v>
      </c>
      <c r="ET62">
        <v>-2.8306999999999999E-2</v>
      </c>
      <c r="EU62">
        <v>-1.7763999999999999E-2</v>
      </c>
      <c r="EV62">
        <v>-1.8671E-2</v>
      </c>
      <c r="EW62">
        <v>4.8405999999999996E-3</v>
      </c>
      <c r="EX62">
        <v>1.4289E-2</v>
      </c>
      <c r="EY62">
        <v>2.1964999999999998E-2</v>
      </c>
      <c r="EZ62">
        <v>-1.8305999999999999E-2</v>
      </c>
      <c r="FA62">
        <v>-2.2825000000000002E-2</v>
      </c>
      <c r="FB62">
        <v>-9.4567999999999996E-4</v>
      </c>
      <c r="FC62">
        <v>2.8703999999999999E-3</v>
      </c>
      <c r="FD62">
        <v>1.8029000000000001E-3</v>
      </c>
      <c r="FE62">
        <v>-1.5081999999999999E-3</v>
      </c>
      <c r="FF62">
        <v>2.1943000000000002E-3</v>
      </c>
      <c r="FG62">
        <v>2.9139000000000001E-3</v>
      </c>
      <c r="FH62" s="106">
        <v>3.4414000000000002E-6</v>
      </c>
      <c r="FI62">
        <v>-2.7712000000000001E-2</v>
      </c>
      <c r="FJ62">
        <v>-2.3373999999999999E-2</v>
      </c>
      <c r="FK62">
        <v>-3.5881000000000003E-2</v>
      </c>
      <c r="FL62">
        <v>-5.3051000000000001E-2</v>
      </c>
      <c r="FM62">
        <v>-6.2676999999999997E-2</v>
      </c>
      <c r="FN62">
        <v>-3.6178000000000002E-2</v>
      </c>
      <c r="FO62">
        <v>-2.3137000000000001E-2</v>
      </c>
      <c r="FP62">
        <v>0</v>
      </c>
      <c r="FQ62">
        <v>1.5191E-2</v>
      </c>
      <c r="FR62">
        <v>0</v>
      </c>
      <c r="FS62">
        <v>0</v>
      </c>
      <c r="FT62">
        <v>1.2793000000000001E-2</v>
      </c>
      <c r="FU62">
        <v>-8.5536999999999992E-3</v>
      </c>
      <c r="FV62">
        <v>-8.0645999999999999E-3</v>
      </c>
      <c r="FW62">
        <v>4.5017E-3</v>
      </c>
      <c r="FX62">
        <v>4.5618000000000004E-3</v>
      </c>
      <c r="FY62">
        <v>3.9747999999999997E-3</v>
      </c>
      <c r="FZ62">
        <v>2.2666000000000001E-3</v>
      </c>
      <c r="GA62">
        <v>3.8944000000000001E-3</v>
      </c>
      <c r="GB62">
        <v>6.7850999999999996E-3</v>
      </c>
      <c r="GC62">
        <v>-1.4277E-2</v>
      </c>
      <c r="GD62">
        <v>-5.9186000000000004E-3</v>
      </c>
      <c r="GE62">
        <v>8.8012000000000003E-3</v>
      </c>
      <c r="GF62">
        <v>2.0438999999999999E-2</v>
      </c>
      <c r="GG62">
        <v>1.2102E-2</v>
      </c>
      <c r="GH62">
        <v>5.4274000000000003E-2</v>
      </c>
      <c r="GI62">
        <v>3.7405000000000001E-2</v>
      </c>
      <c r="GJ62" s="108">
        <v>8.4702000000000006E-3</v>
      </c>
      <c r="GK62">
        <v>4.3115999999999996E-3</v>
      </c>
      <c r="GL62">
        <v>-2.1418000000000001E-3</v>
      </c>
      <c r="GM62">
        <v>1.7569E-3</v>
      </c>
      <c r="GN62">
        <v>2.8035E-3</v>
      </c>
      <c r="GO62">
        <v>-9.1988999999999994E-3</v>
      </c>
      <c r="GP62">
        <v>7.2107999999999998E-3</v>
      </c>
    </row>
    <row r="63" spans="2:198" x14ac:dyDescent="0.25">
      <c r="B63" s="120">
        <v>42855</v>
      </c>
      <c r="C63">
        <v>7.6373999999999999E-3</v>
      </c>
      <c r="D63">
        <v>6.3131000000000003E-3</v>
      </c>
      <c r="E63">
        <v>1.1561E-2</v>
      </c>
      <c r="F63">
        <v>-6.9143999999999998E-4</v>
      </c>
      <c r="G63">
        <v>6.3660000000000001E-3</v>
      </c>
      <c r="H63">
        <v>9.8049999999999995E-3</v>
      </c>
      <c r="I63">
        <v>2.1978000000000001E-2</v>
      </c>
      <c r="J63">
        <v>1.5001E-2</v>
      </c>
      <c r="K63">
        <v>-9.8374000000000009E-4</v>
      </c>
      <c r="L63">
        <v>3.6490000000000002E-2</v>
      </c>
      <c r="M63">
        <v>-1.4512000000000001E-2</v>
      </c>
      <c r="N63">
        <v>2.3071999999999999E-2</v>
      </c>
      <c r="O63">
        <v>-5.0733000000000002E-3</v>
      </c>
      <c r="P63">
        <v>4.9493000000000002E-2</v>
      </c>
      <c r="Q63">
        <v>1.9706000000000001E-2</v>
      </c>
      <c r="R63">
        <v>3.2335999999999997E-2</v>
      </c>
      <c r="S63">
        <v>2.7777E-2</v>
      </c>
      <c r="T63">
        <v>4.1866000000000004E-3</v>
      </c>
      <c r="U63">
        <v>-1.6812000000000001E-2</v>
      </c>
      <c r="V63">
        <v>-1.7053999999999999E-3</v>
      </c>
      <c r="W63">
        <v>1.5154000000000001E-2</v>
      </c>
      <c r="X63">
        <v>1.4792E-2</v>
      </c>
      <c r="Y63">
        <v>1.0104999999999999E-2</v>
      </c>
      <c r="Z63">
        <v>1.0749999999999999E-2</v>
      </c>
      <c r="AA63">
        <v>-5.3619000000000002E-3</v>
      </c>
      <c r="AB63">
        <v>-3.7622999999999997E-2</v>
      </c>
      <c r="AC63">
        <v>-2.2110000000000001E-2</v>
      </c>
      <c r="AD63">
        <v>-4.9910000000000004E-4</v>
      </c>
      <c r="AE63">
        <v>5.6106000000000003E-3</v>
      </c>
      <c r="AF63">
        <v>2.1169E-2</v>
      </c>
      <c r="AG63">
        <v>2.4653000000000001E-2</v>
      </c>
      <c r="AH63">
        <v>-8.4107999999999995E-3</v>
      </c>
      <c r="AI63">
        <v>7.0014999999999999E-3</v>
      </c>
      <c r="AJ63">
        <v>-1.0050999999999999E-2</v>
      </c>
      <c r="AK63">
        <v>-5.0157999999999999E-3</v>
      </c>
      <c r="AL63">
        <v>2.1000000000000001E-2</v>
      </c>
      <c r="AM63">
        <v>1.6687E-2</v>
      </c>
      <c r="AN63">
        <v>3.1233E-2</v>
      </c>
      <c r="AO63">
        <v>5.9117999999999997E-2</v>
      </c>
      <c r="AP63">
        <v>2.1464E-2</v>
      </c>
      <c r="AQ63">
        <v>1.3301E-2</v>
      </c>
      <c r="AR63">
        <v>-4.7622000000000003E-3</v>
      </c>
      <c r="AS63">
        <v>-5.5975999999999998E-2</v>
      </c>
      <c r="AT63">
        <v>2.2449E-2</v>
      </c>
      <c r="AU63">
        <v>-3.5115E-2</v>
      </c>
      <c r="AV63">
        <v>-5.1795000000000001E-2</v>
      </c>
      <c r="AW63">
        <v>1.5789000000000001E-2</v>
      </c>
      <c r="AX63">
        <v>9.7149999999999997E-3</v>
      </c>
      <c r="AY63">
        <v>5.4418000000000001E-3</v>
      </c>
      <c r="AZ63">
        <v>1.2579999999999999E-2</v>
      </c>
      <c r="BA63">
        <v>-1.3037999999999999E-2</v>
      </c>
      <c r="BB63">
        <v>1.8440000000000002E-2</v>
      </c>
      <c r="BC63">
        <v>1.5365999999999999E-2</v>
      </c>
      <c r="BD63">
        <v>3.9264E-2</v>
      </c>
      <c r="BE63">
        <v>1.11E-2</v>
      </c>
      <c r="BF63">
        <v>7.5252000000000001E-3</v>
      </c>
      <c r="BG63">
        <v>1.9307999999999999E-2</v>
      </c>
      <c r="BH63">
        <v>-9.1698000000000005E-3</v>
      </c>
      <c r="BI63">
        <v>-3.2670000000000003E-4</v>
      </c>
      <c r="BJ63">
        <v>-1.1547E-2</v>
      </c>
      <c r="BK63">
        <v>-1.0090999999999999E-2</v>
      </c>
      <c r="BL63">
        <v>9.7576E-3</v>
      </c>
      <c r="BM63">
        <v>-6.8415000000000001E-4</v>
      </c>
      <c r="BN63">
        <v>6.0733999999999996E-3</v>
      </c>
      <c r="BO63">
        <v>1.6559999999999998E-2</v>
      </c>
      <c r="BP63">
        <v>1.1147000000000001E-2</v>
      </c>
      <c r="BQ63">
        <v>-6.2259999999999998E-3</v>
      </c>
      <c r="BR63">
        <v>-8.7048000000000004E-3</v>
      </c>
      <c r="BS63">
        <v>2.3193999999999999E-2</v>
      </c>
      <c r="BT63">
        <v>-3.5464999999999997E-4</v>
      </c>
      <c r="BU63">
        <v>8.4548000000000002E-3</v>
      </c>
      <c r="BV63">
        <v>1.5402000000000001E-2</v>
      </c>
      <c r="BW63">
        <v>1.2581E-2</v>
      </c>
      <c r="BX63">
        <v>-3.9601000000000003E-3</v>
      </c>
      <c r="BY63">
        <v>7.9927000000000002E-3</v>
      </c>
      <c r="BZ63">
        <v>2.2862E-2</v>
      </c>
      <c r="CA63">
        <v>-2.572E-2</v>
      </c>
      <c r="CB63">
        <v>-6.0957999999999997E-4</v>
      </c>
      <c r="CC63">
        <v>1.4097999999999999E-2</v>
      </c>
      <c r="CD63">
        <v>-4.0768999999999996E-3</v>
      </c>
      <c r="CE63">
        <v>6.9792999999999999E-3</v>
      </c>
      <c r="CF63">
        <v>-5.7792E-3</v>
      </c>
      <c r="CG63">
        <v>-1.208E-2</v>
      </c>
      <c r="CH63">
        <v>-2.4689999999999998E-3</v>
      </c>
      <c r="CI63">
        <v>5.4485000000000002E-3</v>
      </c>
      <c r="CJ63">
        <v>-1.4244E-2</v>
      </c>
      <c r="CK63">
        <v>-1.6324999999999999E-2</v>
      </c>
      <c r="CL63">
        <v>-4.1187999999999997E-3</v>
      </c>
      <c r="CM63">
        <v>-8.1415999999999997E-4</v>
      </c>
      <c r="CN63">
        <v>-6.3213000000000002E-3</v>
      </c>
      <c r="CO63">
        <v>-1.8211000000000001E-2</v>
      </c>
      <c r="CP63">
        <v>-2.3979E-2</v>
      </c>
      <c r="CQ63">
        <v>-7.2601999999999996E-3</v>
      </c>
      <c r="CR63">
        <v>5.2362999999999997E-4</v>
      </c>
      <c r="CS63">
        <v>-9.8975999999999995E-3</v>
      </c>
      <c r="CT63">
        <v>1.8572000000000002E-2</v>
      </c>
      <c r="CU63">
        <v>9.4647999999999998E-4</v>
      </c>
      <c r="CV63">
        <v>8.6706999999999999E-3</v>
      </c>
      <c r="CW63">
        <v>-1.5362000000000001E-2</v>
      </c>
      <c r="CX63">
        <v>0</v>
      </c>
      <c r="CY63">
        <v>-8.9044000000000005E-4</v>
      </c>
      <c r="CZ63">
        <v>-6.5447999999999999E-3</v>
      </c>
      <c r="DA63">
        <v>-2.0258999999999999E-2</v>
      </c>
      <c r="DB63">
        <v>-1.2324E-2</v>
      </c>
      <c r="DC63">
        <v>2.4468E-2</v>
      </c>
      <c r="DD63">
        <v>0</v>
      </c>
      <c r="DE63">
        <v>-4.7121999999999997E-2</v>
      </c>
      <c r="DF63">
        <v>0</v>
      </c>
      <c r="DG63">
        <v>1.5834999999999998E-2</v>
      </c>
      <c r="DH63">
        <v>5.0099999999999997E-3</v>
      </c>
      <c r="DI63">
        <v>-1.2029E-3</v>
      </c>
      <c r="DJ63">
        <v>1.3594999999999999E-2</v>
      </c>
      <c r="DK63">
        <v>-6.5126000000000003E-3</v>
      </c>
      <c r="DL63">
        <v>1.9955000000000001E-2</v>
      </c>
      <c r="DM63">
        <v>-1.2803999999999999E-2</v>
      </c>
      <c r="DN63">
        <v>-2.9198000000000002E-3</v>
      </c>
      <c r="DO63">
        <v>-1.0074000000000001E-3</v>
      </c>
      <c r="DP63">
        <v>4.9119000000000003E-3</v>
      </c>
      <c r="DQ63">
        <v>-2.0041E-2</v>
      </c>
      <c r="DR63">
        <v>-5.7244000000000001E-3</v>
      </c>
      <c r="DS63">
        <v>1.799E-3</v>
      </c>
      <c r="DT63">
        <v>3.9167999999999999E-4</v>
      </c>
      <c r="DU63">
        <v>1.5384E-2</v>
      </c>
      <c r="DV63">
        <v>1.8307E-2</v>
      </c>
      <c r="DW63">
        <v>0</v>
      </c>
      <c r="DX63">
        <v>2.8004000000000002E-3</v>
      </c>
      <c r="DY63">
        <v>0</v>
      </c>
      <c r="DZ63">
        <v>-2.1878999999999999E-2</v>
      </c>
      <c r="EA63">
        <v>-5.5477E-3</v>
      </c>
      <c r="EB63">
        <v>-1.7699E-3</v>
      </c>
      <c r="EC63">
        <v>6.5369E-3</v>
      </c>
      <c r="ED63">
        <v>1.1011E-2</v>
      </c>
      <c r="EE63">
        <v>1.2007E-2</v>
      </c>
      <c r="EF63">
        <v>4.1907999999999997E-3</v>
      </c>
      <c r="EG63">
        <v>-3.4277999999999999E-3</v>
      </c>
      <c r="EH63">
        <v>3.4313999999999998E-3</v>
      </c>
      <c r="EI63">
        <v>-1.3323E-2</v>
      </c>
      <c r="EJ63">
        <v>-3.7907000000000001E-3</v>
      </c>
      <c r="EK63">
        <v>-1.0260999999999999E-2</v>
      </c>
      <c r="EL63">
        <v>1.9009999999999999E-2</v>
      </c>
      <c r="EM63">
        <v>-1.0977000000000001E-2</v>
      </c>
      <c r="EN63">
        <v>-1.5285E-2</v>
      </c>
      <c r="EO63">
        <v>-1.7443E-2</v>
      </c>
      <c r="EP63">
        <v>-1.6400999999999999E-2</v>
      </c>
      <c r="EQ63">
        <v>-1.6338999999999999E-2</v>
      </c>
      <c r="ER63">
        <v>-1.6455000000000001E-2</v>
      </c>
      <c r="ES63">
        <v>-2.8124E-2</v>
      </c>
      <c r="ET63">
        <v>-2.8327000000000001E-2</v>
      </c>
      <c r="EU63">
        <v>-5.3058000000000003E-3</v>
      </c>
      <c r="EV63">
        <v>-5.3102999999999996E-3</v>
      </c>
      <c r="EW63">
        <v>6.0825999999999996E-3</v>
      </c>
      <c r="EX63">
        <v>-1.3698999999999999E-2</v>
      </c>
      <c r="EY63">
        <v>-2.0035000000000001E-2</v>
      </c>
      <c r="EZ63">
        <v>-2.2255999999999999E-3</v>
      </c>
      <c r="FA63">
        <v>-3.8297000000000001E-3</v>
      </c>
      <c r="FB63">
        <v>-2.0763E-2</v>
      </c>
      <c r="FC63">
        <v>-1.5428000000000001E-2</v>
      </c>
      <c r="FD63">
        <v>-1.3997000000000001E-2</v>
      </c>
      <c r="FE63">
        <v>-2.1436E-2</v>
      </c>
      <c r="FF63">
        <v>-1.6070999999999998E-2</v>
      </c>
      <c r="FG63">
        <v>-1.5396999999999999E-2</v>
      </c>
      <c r="FH63">
        <v>8.1936000000000005E-3</v>
      </c>
      <c r="FI63">
        <v>8.0763999999999999E-4</v>
      </c>
      <c r="FJ63">
        <v>-4.0746000000000003E-3</v>
      </c>
      <c r="FK63">
        <v>-2.469E-2</v>
      </c>
      <c r="FL63">
        <v>-3.5527000000000003E-2</v>
      </c>
      <c r="FM63">
        <v>-3.8094999999999997E-2</v>
      </c>
      <c r="FN63">
        <v>-2.4764000000000001E-2</v>
      </c>
      <c r="FO63">
        <v>-4.2797000000000002E-2</v>
      </c>
      <c r="FP63">
        <v>0</v>
      </c>
      <c r="FQ63">
        <v>-1.5826E-2</v>
      </c>
      <c r="FR63">
        <v>0</v>
      </c>
      <c r="FS63">
        <v>-6.4986000000000002E-3</v>
      </c>
      <c r="FT63">
        <v>-1.5228999999999999E-2</v>
      </c>
      <c r="FU63">
        <v>8.0467999999999998E-3</v>
      </c>
      <c r="FV63">
        <v>8.2792000000000004E-3</v>
      </c>
      <c r="FW63">
        <v>1.1403999999999999E-2</v>
      </c>
      <c r="FX63">
        <v>1.1434E-2</v>
      </c>
      <c r="FY63">
        <v>1.102E-2</v>
      </c>
      <c r="FZ63">
        <v>-1.8932E-3</v>
      </c>
      <c r="GA63">
        <v>1.0562E-3</v>
      </c>
      <c r="GB63">
        <v>9.5384000000000007E-3</v>
      </c>
      <c r="GC63">
        <v>-4.5574999999999997E-2</v>
      </c>
      <c r="GD63">
        <v>5.4485000000000002E-3</v>
      </c>
      <c r="GE63">
        <v>3.3988E-3</v>
      </c>
      <c r="GF63">
        <v>-2.8571E-4</v>
      </c>
      <c r="GG63">
        <v>2.3305000000000001E-3</v>
      </c>
      <c r="GH63">
        <v>2.3120000000000002E-2</v>
      </c>
      <c r="GI63">
        <v>1.7543E-2</v>
      </c>
      <c r="GJ63" s="108">
        <v>-2.6075999999999998E-3</v>
      </c>
      <c r="GK63">
        <v>2.4979000000000001E-2</v>
      </c>
      <c r="GL63">
        <v>9.1385000000000001E-4</v>
      </c>
      <c r="GM63">
        <v>2.5931999999999999E-3</v>
      </c>
      <c r="GN63">
        <v>5.7459E-3</v>
      </c>
      <c r="GO63">
        <v>-5.9113000000000004E-3</v>
      </c>
      <c r="GP63">
        <v>1.6689E-4</v>
      </c>
    </row>
    <row r="64" spans="2:198" x14ac:dyDescent="0.25">
      <c r="B64" s="120">
        <v>42886</v>
      </c>
      <c r="C64">
        <v>1.1892999999999999E-3</v>
      </c>
      <c r="D64">
        <v>3.5996000000000001E-3</v>
      </c>
      <c r="E64">
        <v>1.2318000000000001E-2</v>
      </c>
      <c r="F64">
        <v>-3.2981999999999998E-3</v>
      </c>
      <c r="G64">
        <v>7.6081E-4</v>
      </c>
      <c r="H64">
        <v>-1.291E-2</v>
      </c>
      <c r="I64">
        <v>3.372E-2</v>
      </c>
      <c r="J64">
        <v>8.7028000000000001E-3</v>
      </c>
      <c r="K64">
        <v>1.0527999999999999E-2</v>
      </c>
      <c r="L64">
        <v>1.8266000000000001E-2</v>
      </c>
      <c r="M64">
        <v>2.7231000000000002E-2</v>
      </c>
      <c r="N64">
        <v>1.7181999999999999E-2</v>
      </c>
      <c r="O64">
        <v>7.7543999999999998E-3</v>
      </c>
      <c r="P64">
        <v>7.1063000000000001E-2</v>
      </c>
      <c r="Q64">
        <v>2.9604000000000002E-3</v>
      </c>
      <c r="R64">
        <v>-7.2824999999999999E-3</v>
      </c>
      <c r="S64">
        <v>-1.0421E-2</v>
      </c>
      <c r="T64">
        <v>-2.8177000000000001E-2</v>
      </c>
      <c r="U64">
        <v>1.5266999999999999E-2</v>
      </c>
      <c r="V64">
        <v>1.2864E-2</v>
      </c>
      <c r="W64">
        <v>1.7384E-2</v>
      </c>
      <c r="X64">
        <v>5.7147999999999999E-3</v>
      </c>
      <c r="Y64">
        <v>-2.4491000000000001E-3</v>
      </c>
      <c r="Z64">
        <v>1.9462E-2</v>
      </c>
      <c r="AA64">
        <v>-4.5430000000000002E-3</v>
      </c>
      <c r="AB64">
        <v>-2.1984E-2</v>
      </c>
      <c r="AC64">
        <v>-2.2685E-2</v>
      </c>
      <c r="AD64">
        <v>-1.6347E-2</v>
      </c>
      <c r="AE64">
        <v>6.9968999999999999E-4</v>
      </c>
      <c r="AF64">
        <v>-2.5316999999999999E-2</v>
      </c>
      <c r="AG64">
        <v>2.4527E-2</v>
      </c>
      <c r="AH64">
        <v>1.4626999999999999E-2</v>
      </c>
      <c r="AI64">
        <v>7.1139000000000003E-3</v>
      </c>
      <c r="AJ64">
        <v>-3.0553E-2</v>
      </c>
      <c r="AK64">
        <v>-5.4361000000000001E-3</v>
      </c>
      <c r="AL64">
        <v>-4.3470000000000002E-2</v>
      </c>
      <c r="AM64">
        <v>2.3587E-2</v>
      </c>
      <c r="AN64">
        <v>8.1623000000000008E-3</v>
      </c>
      <c r="AO64">
        <v>1.5618999999999999E-2</v>
      </c>
      <c r="AP64">
        <v>7.6118000000000005E-2</v>
      </c>
      <c r="AQ64">
        <v>1.1571E-2</v>
      </c>
      <c r="AR64">
        <v>-4.5551000000000001E-2</v>
      </c>
      <c r="AS64">
        <v>1.3422E-2</v>
      </c>
      <c r="AT64">
        <v>-6.3822000000000002E-3</v>
      </c>
      <c r="AU64">
        <v>-5.2721000000000001E-3</v>
      </c>
      <c r="AV64">
        <v>1.2777999999999999E-2</v>
      </c>
      <c r="AW64">
        <v>4.3996E-2</v>
      </c>
      <c r="AX64">
        <v>-1.3773000000000001E-2</v>
      </c>
      <c r="AY64">
        <v>-2.9916999999999999E-3</v>
      </c>
      <c r="AZ64">
        <v>-6.1754000000000002E-3</v>
      </c>
      <c r="BA64">
        <v>-2.9106E-2</v>
      </c>
      <c r="BB64">
        <v>-4.3651000000000002E-2</v>
      </c>
      <c r="BC64">
        <v>-2.1535999999999999E-3</v>
      </c>
      <c r="BD64">
        <v>2.4833000000000001E-2</v>
      </c>
      <c r="BE64">
        <v>8.1696000000000008E-3</v>
      </c>
      <c r="BF64">
        <v>-3.0148999999999999E-2</v>
      </c>
      <c r="BG64">
        <v>6.5833999999999997E-3</v>
      </c>
      <c r="BH64">
        <v>4.0140999999999996E-3</v>
      </c>
      <c r="BI64">
        <v>2.4378E-2</v>
      </c>
      <c r="BJ64">
        <v>-5.5728E-2</v>
      </c>
      <c r="BK64">
        <v>-1.6625000000000001E-2</v>
      </c>
      <c r="BL64">
        <v>-7.0908000000000004E-3</v>
      </c>
      <c r="BM64">
        <v>-1.6490000000000001E-3</v>
      </c>
      <c r="BN64">
        <v>-1.5272E-3</v>
      </c>
      <c r="BO64">
        <v>6.4501999999999997E-3</v>
      </c>
      <c r="BP64">
        <v>1.0303E-2</v>
      </c>
      <c r="BQ64">
        <v>-1.0182999999999999E-2</v>
      </c>
      <c r="BR64">
        <v>-6.8760000000000002E-3</v>
      </c>
      <c r="BS64">
        <v>2.0747000000000002E-2</v>
      </c>
      <c r="BT64">
        <v>-2.3708E-2</v>
      </c>
      <c r="BU64">
        <v>1.3757E-2</v>
      </c>
      <c r="BV64">
        <v>2.3632E-2</v>
      </c>
      <c r="BW64">
        <v>2.2953999999999999E-2</v>
      </c>
      <c r="BX64">
        <v>3.6384E-3</v>
      </c>
      <c r="BY64">
        <v>-2.4929000000000002E-3</v>
      </c>
      <c r="BZ64">
        <v>9.0693000000000006E-3</v>
      </c>
      <c r="CA64">
        <v>-2.7556000000000001E-2</v>
      </c>
      <c r="CB64">
        <v>-1.9824000000000001E-2</v>
      </c>
      <c r="CC64">
        <v>1.4501E-2</v>
      </c>
      <c r="CD64">
        <v>-7.4085000000000002E-3</v>
      </c>
      <c r="CE64">
        <v>1.2834999999999999E-2</v>
      </c>
      <c r="CF64">
        <v>-1.7904E-2</v>
      </c>
      <c r="CG64">
        <v>-3.0197000000000002E-2</v>
      </c>
      <c r="CH64">
        <v>-3.9078000000000002E-2</v>
      </c>
      <c r="CI64">
        <v>-2.8341000000000002E-2</v>
      </c>
      <c r="CJ64">
        <v>-2.4589E-2</v>
      </c>
      <c r="CK64">
        <v>-4.4648E-2</v>
      </c>
      <c r="CL64">
        <v>1.0564000000000001E-3</v>
      </c>
      <c r="CM64">
        <v>-5.5893000000000002E-4</v>
      </c>
      <c r="CN64">
        <v>-2.4827999999999999E-2</v>
      </c>
      <c r="CO64">
        <v>-2.1853999999999998E-2</v>
      </c>
      <c r="CP64">
        <v>-4.9863999999999999E-2</v>
      </c>
      <c r="CQ64">
        <v>-4.8624999999999996E-3</v>
      </c>
      <c r="CR64">
        <v>-2.6280000000000001E-2</v>
      </c>
      <c r="CS64">
        <v>-1.8967000000000001E-2</v>
      </c>
      <c r="CT64">
        <v>-4.6898000000000003E-4</v>
      </c>
      <c r="CU64">
        <v>-3.3459000000000003E-2</v>
      </c>
      <c r="CV64">
        <v>-2.5985999999999999E-2</v>
      </c>
      <c r="CW64">
        <v>-2.5194999999999999E-2</v>
      </c>
      <c r="CX64">
        <v>0</v>
      </c>
      <c r="CY64">
        <v>-2.6401000000000001E-2</v>
      </c>
      <c r="CZ64">
        <v>5.8995000000000002E-3</v>
      </c>
      <c r="DA64">
        <v>-8.3228999999999994E-3</v>
      </c>
      <c r="DB64">
        <v>-1.9609999999999999E-2</v>
      </c>
      <c r="DC64">
        <v>4.6653E-2</v>
      </c>
      <c r="DD64">
        <v>0</v>
      </c>
      <c r="DE64">
        <v>-1.3159000000000001E-2</v>
      </c>
      <c r="DF64">
        <v>0</v>
      </c>
      <c r="DG64">
        <v>-1.0532E-2</v>
      </c>
      <c r="DH64">
        <v>1.2527E-2</v>
      </c>
      <c r="DI64">
        <v>-1.4149999999999999E-2</v>
      </c>
      <c r="DJ64">
        <v>5.6696999999999997E-3</v>
      </c>
      <c r="DK64" s="106">
        <v>-6.1315999999999994E-5</v>
      </c>
      <c r="DL64">
        <v>-1.2924E-3</v>
      </c>
      <c r="DM64">
        <v>-6.1526999999999997E-3</v>
      </c>
      <c r="DN64">
        <v>-2.7806000000000001E-2</v>
      </c>
      <c r="DO64">
        <v>-3.7351000000000002E-2</v>
      </c>
      <c r="DP64">
        <v>-1.1521999999999999E-2</v>
      </c>
      <c r="DQ64">
        <v>-1.5032999999999999E-2</v>
      </c>
      <c r="DR64">
        <v>-5.1237999999999999E-2</v>
      </c>
      <c r="DS64">
        <v>1.2056000000000001E-2</v>
      </c>
      <c r="DT64">
        <v>3.9040999999999999E-2</v>
      </c>
      <c r="DU64">
        <v>5.5516000000000003E-3</v>
      </c>
      <c r="DV64">
        <v>1.1214E-2</v>
      </c>
      <c r="DW64">
        <v>0</v>
      </c>
      <c r="DX64">
        <v>-4.1973000000000002E-3</v>
      </c>
      <c r="DY64">
        <v>0</v>
      </c>
      <c r="DZ64">
        <v>-2.3338000000000001E-2</v>
      </c>
      <c r="EA64">
        <v>-4.8228000000000004E-3</v>
      </c>
      <c r="EB64">
        <v>-2.0433E-2</v>
      </c>
      <c r="EC64">
        <v>1.0482999999999999E-2</v>
      </c>
      <c r="ED64">
        <v>8.3905999999999998E-3</v>
      </c>
      <c r="EE64">
        <v>4.4806999999999998E-3</v>
      </c>
      <c r="EF64">
        <v>-8.2390999999999992E-3</v>
      </c>
      <c r="EG64">
        <v>-1.4083999999999999E-2</v>
      </c>
      <c r="EH64">
        <v>-8.5194000000000003E-4</v>
      </c>
      <c r="EI64">
        <v>-7.7930999999999999E-3</v>
      </c>
      <c r="EJ64">
        <v>-5.8401E-3</v>
      </c>
      <c r="EK64">
        <v>-3.0252000000000001E-2</v>
      </c>
      <c r="EL64">
        <v>4.1954000000000002E-3</v>
      </c>
      <c r="EM64">
        <v>-5.6189999999999997E-2</v>
      </c>
      <c r="EN64">
        <v>-8.3225999999999994E-3</v>
      </c>
      <c r="EO64">
        <v>-8.267E-3</v>
      </c>
      <c r="EP64">
        <v>-6.8485999999999998E-3</v>
      </c>
      <c r="EQ64">
        <v>-7.5234999999999998E-3</v>
      </c>
      <c r="ER64">
        <v>-7.6758E-3</v>
      </c>
      <c r="ES64">
        <v>-2.4518999999999999E-2</v>
      </c>
      <c r="ET64">
        <v>-2.4583000000000001E-2</v>
      </c>
      <c r="EU64">
        <v>-5.0476000000000002E-3</v>
      </c>
      <c r="EV64">
        <v>-5.1330000000000004E-3</v>
      </c>
      <c r="EW64">
        <v>2.5974000000000001E-3</v>
      </c>
      <c r="EX64">
        <v>-1.4165000000000001E-2</v>
      </c>
      <c r="EY64">
        <v>-2.1073000000000001E-2</v>
      </c>
      <c r="EZ64">
        <v>-3.0204000000000002E-2</v>
      </c>
      <c r="FA64">
        <v>2.0617000000000001E-3</v>
      </c>
      <c r="FB64">
        <v>-1.9682999999999999E-2</v>
      </c>
      <c r="FC64">
        <v>-1.3117999999999999E-2</v>
      </c>
      <c r="FD64">
        <v>-1.2298999999999999E-2</v>
      </c>
      <c r="FE64">
        <v>-2.0344000000000001E-2</v>
      </c>
      <c r="FF64">
        <v>-1.3972999999999999E-2</v>
      </c>
      <c r="FG64">
        <v>-1.3188999999999999E-2</v>
      </c>
      <c r="FH64">
        <v>-7.1352000000000004E-3</v>
      </c>
      <c r="FI64">
        <v>-3.3783000000000001E-2</v>
      </c>
      <c r="FJ64">
        <v>-1.0054E-2</v>
      </c>
      <c r="FK64">
        <v>-1.8792E-2</v>
      </c>
      <c r="FL64">
        <v>-2.6780000000000002E-2</v>
      </c>
      <c r="FM64">
        <v>-1.2978999999999999E-2</v>
      </c>
      <c r="FN64">
        <v>-7.1472999999999997E-3</v>
      </c>
      <c r="FO64">
        <v>-5.4119E-2</v>
      </c>
      <c r="FP64">
        <v>-1.9047000000000001E-3</v>
      </c>
      <c r="FQ64">
        <v>-1.6757999999999999E-2</v>
      </c>
      <c r="FR64">
        <v>0</v>
      </c>
      <c r="FS64">
        <v>-2.9399999999999999E-3</v>
      </c>
      <c r="FT64">
        <v>-9.4196000000000002E-3</v>
      </c>
      <c r="FU64">
        <v>-1.8548E-3</v>
      </c>
      <c r="FV64">
        <v>-1.3083000000000001E-3</v>
      </c>
      <c r="FW64">
        <v>5.9559000000000001E-3</v>
      </c>
      <c r="FX64">
        <v>6.2865999999999998E-3</v>
      </c>
      <c r="FY64">
        <v>5.6141000000000003E-3</v>
      </c>
      <c r="FZ64">
        <v>4.0997999999999998E-3</v>
      </c>
      <c r="GA64">
        <v>4.1203999999999998E-3</v>
      </c>
      <c r="GB64">
        <v>2.0115000000000001E-2</v>
      </c>
      <c r="GC64">
        <v>-5.4439000000000001E-2</v>
      </c>
      <c r="GD64">
        <v>-2.8341000000000002E-2</v>
      </c>
      <c r="GE64">
        <v>-1.7458999999999999E-2</v>
      </c>
      <c r="GF64">
        <v>2.2114999999999999E-2</v>
      </c>
      <c r="GG64">
        <v>5.2757000000000004E-3</v>
      </c>
      <c r="GH64">
        <v>3.9365999999999998E-2</v>
      </c>
      <c r="GI64">
        <v>1.7333999999999999E-2</v>
      </c>
      <c r="GJ64" s="108">
        <v>1.7572999999999998E-2</v>
      </c>
      <c r="GK64">
        <v>2.3015000000000001E-2</v>
      </c>
      <c r="GL64">
        <v>-2.5511000000000002E-3</v>
      </c>
      <c r="GM64">
        <v>-1.3213000000000001E-2</v>
      </c>
      <c r="GN64">
        <v>8.0294000000000008E-3</v>
      </c>
      <c r="GO64">
        <v>-4.9998000000000004E-3</v>
      </c>
      <c r="GP64">
        <v>-1.8578000000000001E-2</v>
      </c>
    </row>
    <row r="65" spans="2:198" x14ac:dyDescent="0.25">
      <c r="B65" s="120">
        <v>42916</v>
      </c>
      <c r="C65">
        <v>6.4044000000000002E-3</v>
      </c>
      <c r="D65">
        <v>1.2152E-2</v>
      </c>
      <c r="E65">
        <v>1.307E-2</v>
      </c>
      <c r="F65">
        <v>-3.7604000000000001E-3</v>
      </c>
      <c r="G65">
        <v>1.8235000000000001E-2</v>
      </c>
      <c r="H65">
        <v>3.1331999999999999E-2</v>
      </c>
      <c r="I65">
        <v>7.0545E-3</v>
      </c>
      <c r="J65">
        <v>2.1628999999999999E-2</v>
      </c>
      <c r="K65">
        <v>2.8808E-2</v>
      </c>
      <c r="L65">
        <v>-4.6755E-3</v>
      </c>
      <c r="M65">
        <v>1.1742E-3</v>
      </c>
      <c r="N65">
        <v>7.2795999999999998E-3</v>
      </c>
      <c r="O65">
        <v>5.3229000000000002E-3</v>
      </c>
      <c r="P65">
        <v>1.3102000000000001E-2</v>
      </c>
      <c r="Q65">
        <v>1.8631999999999999E-2</v>
      </c>
      <c r="R65">
        <v>3.8913000000000003E-2</v>
      </c>
      <c r="S65">
        <v>2.3390999999999999E-2</v>
      </c>
      <c r="T65">
        <v>2.6256000000000002E-2</v>
      </c>
      <c r="U65">
        <v>1.4819000000000001E-2</v>
      </c>
      <c r="V65">
        <v>1.3283E-2</v>
      </c>
      <c r="W65">
        <v>3.6804000000000003E-2</v>
      </c>
      <c r="X65">
        <v>-1.0482999999999999E-2</v>
      </c>
      <c r="Y65">
        <v>-5.3442999999999997E-3</v>
      </c>
      <c r="Z65">
        <v>1.2756E-2</v>
      </c>
      <c r="AA65">
        <v>8.4907999999999997E-3</v>
      </c>
      <c r="AB65">
        <v>-2.7699999999999999E-2</v>
      </c>
      <c r="AC65">
        <v>-1.6129999999999999E-2</v>
      </c>
      <c r="AD65">
        <v>2.2055000000000002E-2</v>
      </c>
      <c r="AE65">
        <v>1.1315E-2</v>
      </c>
      <c r="AF65">
        <v>1.8506000000000002E-2</v>
      </c>
      <c r="AG65">
        <v>1.5016E-2</v>
      </c>
      <c r="AH65">
        <v>1.3032999999999999E-2</v>
      </c>
      <c r="AI65">
        <v>-1.8350000000000002E-2</v>
      </c>
      <c r="AJ65">
        <v>-1.2718999999999999E-2</v>
      </c>
      <c r="AK65">
        <v>5.1622999999999999E-3</v>
      </c>
      <c r="AL65">
        <v>0.10111000000000001</v>
      </c>
      <c r="AM65">
        <v>1.1511E-3</v>
      </c>
      <c r="AN65">
        <v>9.9913999999999992E-3</v>
      </c>
      <c r="AO65">
        <v>8.8318000000000008E-3</v>
      </c>
      <c r="AP65">
        <v>1.6934000000000001E-2</v>
      </c>
      <c r="AQ65">
        <v>3.7425000000000002E-3</v>
      </c>
      <c r="AR65">
        <v>2.3141999999999999E-2</v>
      </c>
      <c r="AS65">
        <v>-1.3724999999999999E-2</v>
      </c>
      <c r="AT65">
        <v>1.6702999999999999E-2</v>
      </c>
      <c r="AU65">
        <v>3.143E-2</v>
      </c>
      <c r="AV65">
        <v>-1.9595999999999999E-2</v>
      </c>
      <c r="AW65">
        <v>2.0303000000000002E-2</v>
      </c>
      <c r="AX65">
        <v>1.7765E-2</v>
      </c>
      <c r="AY65">
        <v>4.4206000000000002E-3</v>
      </c>
      <c r="AZ65">
        <v>1.5238E-2</v>
      </c>
      <c r="BA65">
        <v>-1.4862999999999999E-2</v>
      </c>
      <c r="BB65">
        <v>3.7744E-2</v>
      </c>
      <c r="BC65">
        <v>1.7998999999999999E-3</v>
      </c>
      <c r="BD65">
        <v>-3.7166999999999999E-2</v>
      </c>
      <c r="BE65">
        <v>1.3846000000000001E-2</v>
      </c>
      <c r="BF65">
        <v>1.0659E-2</v>
      </c>
      <c r="BG65">
        <v>1.3102000000000001E-2</v>
      </c>
      <c r="BH65">
        <v>-4.5381999999999999E-2</v>
      </c>
      <c r="BI65">
        <v>3.4112999999999997E-2</v>
      </c>
      <c r="BJ65">
        <v>1.2361E-2</v>
      </c>
      <c r="BK65">
        <v>-8.7950000000000007E-3</v>
      </c>
      <c r="BL65">
        <v>-4.5875999999999998E-3</v>
      </c>
      <c r="BM65">
        <v>-4.5509000000000001E-3</v>
      </c>
      <c r="BN65">
        <v>-7.9821000000000007E-3</v>
      </c>
      <c r="BO65">
        <v>9.4275999999999995E-3</v>
      </c>
      <c r="BP65">
        <v>3.4905000000000001E-3</v>
      </c>
      <c r="BQ65">
        <v>-1.4916E-2</v>
      </c>
      <c r="BR65">
        <v>1.9712E-2</v>
      </c>
      <c r="BS65">
        <v>-1.8932000000000001E-2</v>
      </c>
      <c r="BT65">
        <v>0.12712999999999999</v>
      </c>
      <c r="BU65">
        <v>-4.1027000000000001E-2</v>
      </c>
      <c r="BV65">
        <v>-3.9143999999999998E-2</v>
      </c>
      <c r="BW65">
        <v>-4.6032999999999998E-2</v>
      </c>
      <c r="BX65">
        <v>-2.4216000000000001E-2</v>
      </c>
      <c r="BY65">
        <v>1.8571000000000001E-2</v>
      </c>
      <c r="BZ65">
        <v>-1.5862999999999999E-2</v>
      </c>
      <c r="CA65">
        <v>-7.0960999999999996E-2</v>
      </c>
      <c r="CB65">
        <v>-1.1672E-2</v>
      </c>
      <c r="CC65">
        <v>1.5851999999999999E-3</v>
      </c>
      <c r="CD65">
        <v>-1.4836E-2</v>
      </c>
      <c r="CE65">
        <v>5.7749999999999998E-3</v>
      </c>
      <c r="CF65">
        <v>-1.3220000000000001E-2</v>
      </c>
      <c r="CG65">
        <v>-2.3120000000000002E-2</v>
      </c>
      <c r="CH65">
        <v>2.4011999999999999E-2</v>
      </c>
      <c r="CI65">
        <v>-3.1639999999999999E-4</v>
      </c>
      <c r="CJ65">
        <v>-1.2222999999999999E-2</v>
      </c>
      <c r="CK65">
        <v>-4.5594000000000003E-2</v>
      </c>
      <c r="CL65">
        <v>-8.5015000000000004E-3</v>
      </c>
      <c r="CM65">
        <v>-2.5946E-2</v>
      </c>
      <c r="CN65">
        <v>-1.3465E-2</v>
      </c>
      <c r="CO65">
        <v>-1.9276999999999999E-2</v>
      </c>
      <c r="CP65">
        <v>1.6376999999999999E-2</v>
      </c>
      <c r="CQ65">
        <v>-2.2526999999999998E-3</v>
      </c>
      <c r="CR65">
        <v>-3.6062999999999998E-2</v>
      </c>
      <c r="CS65">
        <v>-2.8521999999999999E-2</v>
      </c>
      <c r="CT65">
        <v>1.6768000000000002E-2</v>
      </c>
      <c r="CU65">
        <v>-5.1542999999999999E-2</v>
      </c>
      <c r="CV65">
        <v>-2.1964000000000001E-2</v>
      </c>
      <c r="CW65">
        <v>-1.0345E-2</v>
      </c>
      <c r="CX65">
        <v>0</v>
      </c>
      <c r="CY65">
        <v>1.6171999999999999E-2</v>
      </c>
      <c r="CZ65">
        <v>8.5392000000000003E-3</v>
      </c>
      <c r="DA65">
        <v>1.729E-2</v>
      </c>
      <c r="DB65">
        <v>1.2390999999999999E-3</v>
      </c>
      <c r="DC65">
        <v>1.6624E-2</v>
      </c>
      <c r="DD65">
        <v>0</v>
      </c>
      <c r="DE65">
        <v>-5.8583000000000003E-2</v>
      </c>
      <c r="DF65">
        <v>0</v>
      </c>
      <c r="DG65">
        <v>-1.3776E-2</v>
      </c>
      <c r="DH65">
        <v>-3.1063000000000002E-3</v>
      </c>
      <c r="DI65">
        <v>-8.5485000000000005E-3</v>
      </c>
      <c r="DJ65">
        <v>1.4852000000000001E-2</v>
      </c>
      <c r="DK65">
        <v>-3.8671000000000001E-3</v>
      </c>
      <c r="DL65">
        <v>0.10283</v>
      </c>
      <c r="DM65">
        <v>-9.4275000000000001E-3</v>
      </c>
      <c r="DN65">
        <v>-8.4443000000000001E-3</v>
      </c>
      <c r="DO65">
        <v>5.0004E-2</v>
      </c>
      <c r="DP65">
        <v>-2.1477E-2</v>
      </c>
      <c r="DQ65">
        <v>-2.4729000000000001E-2</v>
      </c>
      <c r="DR65">
        <v>2.6127999999999998E-2</v>
      </c>
      <c r="DS65">
        <v>8.4374000000000005E-2</v>
      </c>
      <c r="DT65">
        <v>-2.0449999999999999E-3</v>
      </c>
      <c r="DU65">
        <v>4.5580000000000004E-3</v>
      </c>
      <c r="DV65">
        <v>2.8413999999999998E-2</v>
      </c>
      <c r="DW65">
        <v>0</v>
      </c>
      <c r="DX65">
        <v>1.4752999999999999E-3</v>
      </c>
      <c r="DY65">
        <v>0</v>
      </c>
      <c r="DZ65">
        <v>-1.7378000000000001E-2</v>
      </c>
      <c r="EA65">
        <v>9.7470000000000005E-3</v>
      </c>
      <c r="EB65">
        <v>-1.6154000000000002E-2</v>
      </c>
      <c r="EC65">
        <v>6.0362000000000002E-3</v>
      </c>
      <c r="ED65">
        <v>1.1750999999999999E-2</v>
      </c>
      <c r="EE65">
        <v>5.4253999999999999E-4</v>
      </c>
      <c r="EF65">
        <v>9.4126999999999995E-3</v>
      </c>
      <c r="EG65">
        <v>-1.2921E-3</v>
      </c>
      <c r="EH65">
        <v>5.6857000000000001E-3</v>
      </c>
      <c r="EI65">
        <v>1.5572000000000001E-2</v>
      </c>
      <c r="EJ65">
        <v>-1.0965000000000001E-2</v>
      </c>
      <c r="EK65">
        <v>-3.5596E-3</v>
      </c>
      <c r="EL65">
        <v>-3.1555E-2</v>
      </c>
      <c r="EM65">
        <v>-5.9941999999999999E-3</v>
      </c>
      <c r="EN65">
        <v>-4.4514000000000003E-3</v>
      </c>
      <c r="EO65">
        <v>-4.8500000000000001E-3</v>
      </c>
      <c r="EP65">
        <v>-4.5234000000000003E-3</v>
      </c>
      <c r="EQ65">
        <v>-5.5459000000000003E-3</v>
      </c>
      <c r="ER65">
        <v>-4.6127E-3</v>
      </c>
      <c r="ES65">
        <v>-1.2597000000000001E-2</v>
      </c>
      <c r="ET65">
        <v>-1.3023E-2</v>
      </c>
      <c r="EU65">
        <v>-5.6940999999999997E-3</v>
      </c>
      <c r="EV65">
        <v>-5.5829E-3</v>
      </c>
      <c r="EW65">
        <v>6.2026E-3</v>
      </c>
      <c r="EX65">
        <v>-6.2946E-3</v>
      </c>
      <c r="EY65">
        <v>-9.1068999999999994E-3</v>
      </c>
      <c r="EZ65">
        <v>-4.1102E-2</v>
      </c>
      <c r="FA65">
        <v>-6.4278E-3</v>
      </c>
      <c r="FB65">
        <v>-1.6518000000000001E-2</v>
      </c>
      <c r="FC65">
        <v>-1.0057999999999999E-2</v>
      </c>
      <c r="FD65">
        <v>-8.6426999999999997E-3</v>
      </c>
      <c r="FE65">
        <v>-1.7007999999999999E-2</v>
      </c>
      <c r="FF65">
        <v>-1.0607E-2</v>
      </c>
      <c r="FG65">
        <v>-1.0038999999999999E-2</v>
      </c>
      <c r="FH65">
        <v>-1.8763E-3</v>
      </c>
      <c r="FI65">
        <v>-5.1677000000000001E-2</v>
      </c>
      <c r="FJ65">
        <v>-4.1425999999999998E-3</v>
      </c>
      <c r="FK65">
        <v>-3.1241999999999999E-2</v>
      </c>
      <c r="FL65">
        <v>-4.5977999999999998E-2</v>
      </c>
      <c r="FM65">
        <v>-2.5662999999999998E-2</v>
      </c>
      <c r="FN65">
        <v>-2.4542999999999999E-2</v>
      </c>
      <c r="FO65">
        <v>-1.5502999999999999E-2</v>
      </c>
      <c r="FP65">
        <v>-1.0371999999999999E-2</v>
      </c>
      <c r="FQ65">
        <v>-1.1754000000000001E-2</v>
      </c>
      <c r="FR65">
        <v>0</v>
      </c>
      <c r="FS65">
        <v>-8.6855999999999999E-3</v>
      </c>
      <c r="FT65">
        <v>-1.6691000000000001E-2</v>
      </c>
      <c r="FU65">
        <v>-2.5866999999999999E-3</v>
      </c>
      <c r="FV65">
        <v>-2.2552000000000002E-3</v>
      </c>
      <c r="FW65">
        <v>6.1749999999999999E-3</v>
      </c>
      <c r="FX65">
        <v>6.4194999999999999E-3</v>
      </c>
      <c r="FY65">
        <v>5.6794999999999997E-3</v>
      </c>
      <c r="FZ65">
        <v>8.6032999999999995E-3</v>
      </c>
      <c r="GA65">
        <v>1.1841000000000001E-2</v>
      </c>
      <c r="GB65">
        <v>5.4286999999999998E-3</v>
      </c>
      <c r="GC65">
        <v>-3.1391000000000001E-3</v>
      </c>
      <c r="GD65">
        <v>-3.1639999999999999E-4</v>
      </c>
      <c r="GE65">
        <v>-1.8471000000000001E-2</v>
      </c>
      <c r="GF65">
        <v>1.0071999999999999E-2</v>
      </c>
      <c r="GG65">
        <v>6.9074999999999996E-3</v>
      </c>
      <c r="GH65">
        <v>1.1620999999999999E-2</v>
      </c>
      <c r="GI65">
        <v>7.9892999999999995E-3</v>
      </c>
      <c r="GJ65" s="108">
        <v>1.9442000000000001E-2</v>
      </c>
      <c r="GK65">
        <v>3.6021999999999998E-3</v>
      </c>
      <c r="GL65">
        <v>3.1603999999999998E-3</v>
      </c>
      <c r="GM65">
        <v>7.8103000000000001E-3</v>
      </c>
      <c r="GN65">
        <v>3.7750000000000001E-4</v>
      </c>
      <c r="GO65">
        <v>1.8596999999999999E-3</v>
      </c>
      <c r="GP65">
        <v>4.6052999999999997E-3</v>
      </c>
    </row>
    <row r="66" spans="2:198" x14ac:dyDescent="0.25">
      <c r="B66" s="120">
        <v>42947</v>
      </c>
      <c r="C66">
        <v>6.1354000000000001E-3</v>
      </c>
      <c r="D66">
        <v>1.2300999999999999E-2</v>
      </c>
      <c r="E66">
        <v>1.9257E-2</v>
      </c>
      <c r="F66">
        <v>-6.1731999999999998E-4</v>
      </c>
      <c r="G66">
        <v>1.2229E-2</v>
      </c>
      <c r="H66">
        <v>1.5468999999999999E-3</v>
      </c>
      <c r="I66">
        <v>1.059E-2</v>
      </c>
      <c r="J66">
        <v>5.2079E-2</v>
      </c>
      <c r="K66">
        <v>6.1310999999999996E-3</v>
      </c>
      <c r="L66">
        <v>-3.4496000000000001E-3</v>
      </c>
      <c r="M66">
        <v>1.6893999999999999E-2</v>
      </c>
      <c r="N66">
        <v>1.2428E-2</v>
      </c>
      <c r="O66">
        <v>8.3879000000000002E-3</v>
      </c>
      <c r="P66">
        <v>3.4812000000000003E-2</v>
      </c>
      <c r="Q66">
        <v>1.9355000000000001E-2</v>
      </c>
      <c r="R66">
        <v>7.4503E-2</v>
      </c>
      <c r="S66">
        <v>5.6523999999999998E-2</v>
      </c>
      <c r="T66">
        <v>-6.6927000000000002E-3</v>
      </c>
      <c r="U66">
        <v>-1.1745E-2</v>
      </c>
      <c r="V66">
        <v>2.7621999999999998E-3</v>
      </c>
      <c r="W66">
        <v>2.3127999999999999E-2</v>
      </c>
      <c r="X66">
        <v>1.4352999999999999E-2</v>
      </c>
      <c r="Y66">
        <v>4.3151999999999999E-3</v>
      </c>
      <c r="Z66">
        <v>3.7661E-2</v>
      </c>
      <c r="AA66">
        <v>1.6203999999999999E-3</v>
      </c>
      <c r="AB66">
        <v>-1.4619E-2</v>
      </c>
      <c r="AC66">
        <v>-9.6390999999999994E-3</v>
      </c>
      <c r="AD66">
        <v>6.5853999999999999E-3</v>
      </c>
      <c r="AE66">
        <v>-9.5014000000000001E-3</v>
      </c>
      <c r="AF66">
        <v>2.4039999999999999E-2</v>
      </c>
      <c r="AG66">
        <v>5.1108000000000001E-2</v>
      </c>
      <c r="AH66">
        <v>-6.1237000000000002E-3</v>
      </c>
      <c r="AI66">
        <v>2.8192999999999999E-2</v>
      </c>
      <c r="AJ66">
        <v>4.7720000000000002E-3</v>
      </c>
      <c r="AK66">
        <v>-7.4319E-3</v>
      </c>
      <c r="AL66">
        <v>-5.7350000000000001E-4</v>
      </c>
      <c r="AM66">
        <v>4.4521999999999999E-2</v>
      </c>
      <c r="AN66">
        <v>3.9994000000000002E-2</v>
      </c>
      <c r="AO66">
        <v>2.0971000000000002E-3</v>
      </c>
      <c r="AP66">
        <v>1.9799000000000001E-2</v>
      </c>
      <c r="AQ66">
        <v>1.6382000000000001E-2</v>
      </c>
      <c r="AR66">
        <v>-1.4928E-2</v>
      </c>
      <c r="AS66">
        <v>6.3816000000000003E-3</v>
      </c>
      <c r="AT66">
        <v>2.8792999999999999E-2</v>
      </c>
      <c r="AU66">
        <v>-1.9768000000000001E-2</v>
      </c>
      <c r="AV66">
        <v>-5.9576000000000004E-3</v>
      </c>
      <c r="AW66">
        <v>1.1243E-2</v>
      </c>
      <c r="AX66">
        <v>9.9638999999999995E-3</v>
      </c>
      <c r="AY66">
        <v>3.5398999999999999E-3</v>
      </c>
      <c r="AZ66">
        <v>5.7089999999999997E-3</v>
      </c>
      <c r="BA66">
        <v>-1.316E-2</v>
      </c>
      <c r="BB66">
        <v>-1.5754E-3</v>
      </c>
      <c r="BC66">
        <v>-7.3350999999999998E-3</v>
      </c>
      <c r="BD66">
        <v>2.2522E-2</v>
      </c>
      <c r="BE66">
        <v>7.6866E-3</v>
      </c>
      <c r="BF66">
        <v>2.1516E-2</v>
      </c>
      <c r="BG66">
        <v>5.2113999999999997E-3</v>
      </c>
      <c r="BH66">
        <v>-2.3827999999999998E-2</v>
      </c>
      <c r="BI66">
        <v>-5.1227E-3</v>
      </c>
      <c r="BJ66">
        <v>3.1888E-2</v>
      </c>
      <c r="BK66">
        <v>-1.1816E-2</v>
      </c>
      <c r="BL66">
        <v>-3.3414999999999999E-3</v>
      </c>
      <c r="BM66">
        <v>-8.3537000000000004E-3</v>
      </c>
      <c r="BN66">
        <v>-1.8753000000000001E-3</v>
      </c>
      <c r="BO66">
        <v>3.2035000000000002E-3</v>
      </c>
      <c r="BP66">
        <v>7.1900000000000002E-3</v>
      </c>
      <c r="BQ66">
        <v>1.4869E-2</v>
      </c>
      <c r="BR66">
        <v>9.5399000000000005E-4</v>
      </c>
      <c r="BS66">
        <v>-6.1786000000000002E-3</v>
      </c>
      <c r="BT66">
        <v>-4.0440999999999998E-2</v>
      </c>
      <c r="BU66">
        <v>2.6499000000000002E-3</v>
      </c>
      <c r="BV66">
        <v>-2.0523E-2</v>
      </c>
      <c r="BW66">
        <v>-2.8920000000000001E-2</v>
      </c>
      <c r="BX66">
        <v>1.6337000000000001E-2</v>
      </c>
      <c r="BY66">
        <v>2.1264999999999999E-2</v>
      </c>
      <c r="BZ66">
        <v>2.2574E-2</v>
      </c>
      <c r="CA66">
        <v>-2.4258999999999999E-2</v>
      </c>
      <c r="CB66">
        <v>-4.7866000000000002E-3</v>
      </c>
      <c r="CC66">
        <v>6.8777999999999999E-3</v>
      </c>
      <c r="CD66" s="106">
        <v>-9.1887999999999998E-5</v>
      </c>
      <c r="CE66">
        <v>3.9519999999999998E-3</v>
      </c>
      <c r="CF66">
        <v>-8.8778999999999993E-3</v>
      </c>
      <c r="CG66">
        <v>-1.6317000000000002E-2</v>
      </c>
      <c r="CH66">
        <v>8.7267000000000004E-3</v>
      </c>
      <c r="CI66">
        <v>-2.8760999999999998E-2</v>
      </c>
      <c r="CJ66">
        <v>2.8405E-2</v>
      </c>
      <c r="CK66">
        <v>-1.8395000000000002E-2</v>
      </c>
      <c r="CL66">
        <v>3.5109000000000001E-2</v>
      </c>
      <c r="CM66">
        <v>2.4854E-3</v>
      </c>
      <c r="CN66">
        <v>1.1395000000000001E-2</v>
      </c>
      <c r="CO66">
        <v>6.3366999999999998E-3</v>
      </c>
      <c r="CP66">
        <v>-1.8197000000000001E-2</v>
      </c>
      <c r="CQ66">
        <v>3.5149000000000001E-3</v>
      </c>
      <c r="CR66">
        <v>-4.1913999999999996E-3</v>
      </c>
      <c r="CS66">
        <v>-6.3090999999999998E-3</v>
      </c>
      <c r="CT66">
        <v>-1.3920999999999999E-2</v>
      </c>
      <c r="CU66">
        <v>-7.3248000000000002E-3</v>
      </c>
      <c r="CV66">
        <v>-1.7718000000000001E-2</v>
      </c>
      <c r="CW66">
        <v>2.8041E-2</v>
      </c>
      <c r="CX66">
        <v>0</v>
      </c>
      <c r="CY66">
        <v>3.1572000000000003E-2</v>
      </c>
      <c r="CZ66">
        <v>-1.5069000000000001E-2</v>
      </c>
      <c r="DA66">
        <v>8.2768999999999995E-2</v>
      </c>
      <c r="DB66">
        <v>3.3263000000000001E-2</v>
      </c>
      <c r="DC66">
        <v>1.6875999999999999E-2</v>
      </c>
      <c r="DD66">
        <v>0</v>
      </c>
      <c r="DE66">
        <v>-1.8268E-2</v>
      </c>
      <c r="DF66">
        <v>0</v>
      </c>
      <c r="DG66">
        <v>3.1012000000000001E-2</v>
      </c>
      <c r="DH66">
        <v>-1.7018999999999999E-2</v>
      </c>
      <c r="DI66">
        <v>-4.3572999999999997E-3</v>
      </c>
      <c r="DJ66">
        <v>1.7510999999999999E-2</v>
      </c>
      <c r="DK66">
        <v>3.3279E-3</v>
      </c>
      <c r="DL66">
        <v>1.7947999999999999E-2</v>
      </c>
      <c r="DM66">
        <v>2.2921E-3</v>
      </c>
      <c r="DN66">
        <v>-2.7497000000000001E-2</v>
      </c>
      <c r="DO66">
        <v>-3.7385000000000002E-2</v>
      </c>
      <c r="DP66">
        <v>-3.2064000000000002E-2</v>
      </c>
      <c r="DQ66">
        <v>-3.7727999999999998E-2</v>
      </c>
      <c r="DR66">
        <v>-2.0201E-2</v>
      </c>
      <c r="DS66">
        <v>-6.3365000000000001E-3</v>
      </c>
      <c r="DT66">
        <v>3.0293E-2</v>
      </c>
      <c r="DU66">
        <v>-2.4207E-3</v>
      </c>
      <c r="DV66">
        <v>1.8557000000000001E-2</v>
      </c>
      <c r="DW66">
        <v>0</v>
      </c>
      <c r="DX66">
        <v>5.7897000000000001E-3</v>
      </c>
      <c r="DY66">
        <v>0</v>
      </c>
      <c r="DZ66">
        <v>-1.0279999999999999E-2</v>
      </c>
      <c r="EA66">
        <v>1.2214999999999999E-3</v>
      </c>
      <c r="EB66">
        <v>7.5681000000000003E-3</v>
      </c>
      <c r="EC66">
        <v>3.9968E-3</v>
      </c>
      <c r="ED66">
        <v>5.0176999999999999E-3</v>
      </c>
      <c r="EE66">
        <v>-2.1166000000000001E-2</v>
      </c>
      <c r="EF66">
        <v>1.8466999999999999E-3</v>
      </c>
      <c r="EG66">
        <v>-4.4276000000000003E-3</v>
      </c>
      <c r="EH66">
        <v>8.1303E-3</v>
      </c>
      <c r="EI66">
        <v>7.1541E-3</v>
      </c>
      <c r="EJ66">
        <v>-5.3985999999999999E-3</v>
      </c>
      <c r="EK66">
        <v>-1.1915E-2</v>
      </c>
      <c r="EL66">
        <v>-1.8072000000000001E-2</v>
      </c>
      <c r="EM66">
        <v>-2.1052000000000001E-2</v>
      </c>
      <c r="EN66">
        <v>2.7682999999999999E-2</v>
      </c>
      <c r="EO66">
        <v>2.7158999999999999E-2</v>
      </c>
      <c r="EP66">
        <v>2.7275000000000001E-2</v>
      </c>
      <c r="EQ66">
        <v>2.8575E-2</v>
      </c>
      <c r="ER66">
        <v>2.8369999999999999E-2</v>
      </c>
      <c r="ES66">
        <v>-7.0907000000000001E-3</v>
      </c>
      <c r="ET66">
        <v>-6.9389999999999999E-3</v>
      </c>
      <c r="EU66">
        <v>2.3619000000000001E-2</v>
      </c>
      <c r="EV66">
        <v>2.2771E-2</v>
      </c>
      <c r="EW66">
        <v>1.0517E-2</v>
      </c>
      <c r="EX66">
        <v>-3.0745E-3</v>
      </c>
      <c r="EY66">
        <v>-4.4571999999999997E-3</v>
      </c>
      <c r="EZ66">
        <v>1.8322999999999999E-2</v>
      </c>
      <c r="FA66">
        <v>-2.3996999999999998E-3</v>
      </c>
      <c r="FB66">
        <v>-7.9737000000000002E-3</v>
      </c>
      <c r="FC66">
        <v>-4.2218000000000004E-3</v>
      </c>
      <c r="FD66">
        <v>-2.2233999999999999E-3</v>
      </c>
      <c r="FE66">
        <v>-8.77E-3</v>
      </c>
      <c r="FF66">
        <v>-5.0204999999999998E-3</v>
      </c>
      <c r="FG66">
        <v>-4.2353E-3</v>
      </c>
      <c r="FH66">
        <v>-4.9464000000000001E-3</v>
      </c>
      <c r="FI66">
        <v>-7.2183000000000004E-3</v>
      </c>
      <c r="FJ66">
        <v>4.8009000000000002E-4</v>
      </c>
      <c r="FK66">
        <v>-1.8839E-3</v>
      </c>
      <c r="FL66">
        <v>-1.2509000000000001E-3</v>
      </c>
      <c r="FM66">
        <v>-2.1201999999999999E-2</v>
      </c>
      <c r="FN66">
        <v>-1.0825E-2</v>
      </c>
      <c r="FO66">
        <v>8.1268999999999994E-3</v>
      </c>
      <c r="FP66" s="106">
        <v>-2.6387999999999997E-4</v>
      </c>
      <c r="FQ66">
        <v>-4.3614999999999999E-3</v>
      </c>
      <c r="FR66">
        <v>0</v>
      </c>
      <c r="FS66">
        <v>-1.5682000000000001E-3</v>
      </c>
      <c r="FT66">
        <v>-3.5496E-3</v>
      </c>
      <c r="FU66" s="106">
        <v>8.3623999999999998E-5</v>
      </c>
      <c r="FV66">
        <v>3.3499000000000002E-4</v>
      </c>
      <c r="FW66">
        <v>4.4378999999999998E-3</v>
      </c>
      <c r="FX66">
        <v>4.5148999999999996E-3</v>
      </c>
      <c r="FY66">
        <v>3.9738999999999998E-3</v>
      </c>
      <c r="FZ66">
        <v>-1.9400000000000001E-3</v>
      </c>
      <c r="GA66" s="106">
        <v>4.7720999999999999E-5</v>
      </c>
      <c r="GB66">
        <v>8.2422999999999993E-3</v>
      </c>
      <c r="GC66">
        <v>-1.4626E-2</v>
      </c>
      <c r="GD66">
        <v>-2.8760999999999998E-2</v>
      </c>
      <c r="GE66">
        <v>3.1302000000000001E-3</v>
      </c>
      <c r="GF66">
        <v>8.7895999999999998E-3</v>
      </c>
      <c r="GG66">
        <v>5.4918000000000002E-4</v>
      </c>
      <c r="GH66">
        <v>1.1049E-2</v>
      </c>
      <c r="GI66">
        <v>2.1359999999999999E-3</v>
      </c>
      <c r="GJ66" s="108">
        <v>1.9081000000000001E-2</v>
      </c>
      <c r="GK66">
        <v>5.4622000000000004E-3</v>
      </c>
      <c r="GL66">
        <v>6.2376E-4</v>
      </c>
      <c r="GM66">
        <v>-1.6416E-3</v>
      </c>
      <c r="GN66">
        <v>-2.9813000000000001E-3</v>
      </c>
      <c r="GO66">
        <v>5.4669999999999996E-3</v>
      </c>
      <c r="GP66">
        <v>3.5368999999999999E-3</v>
      </c>
    </row>
    <row r="67" spans="2:198" x14ac:dyDescent="0.25">
      <c r="B67" s="120">
        <v>42978</v>
      </c>
      <c r="C67">
        <v>2.8971000000000001E-3</v>
      </c>
      <c r="D67">
        <v>3.6814999999999999E-3</v>
      </c>
      <c r="E67">
        <v>-4.1472999999999998E-4</v>
      </c>
      <c r="F67">
        <v>1.7872999999999999E-3</v>
      </c>
      <c r="G67">
        <v>3.8356000000000002E-3</v>
      </c>
      <c r="H67">
        <v>2.2037000000000001E-2</v>
      </c>
      <c r="I67">
        <v>-1.2945E-2</v>
      </c>
      <c r="J67">
        <v>5.8027E-3</v>
      </c>
      <c r="K67">
        <v>-3.6632000000000001E-3</v>
      </c>
      <c r="L67">
        <v>1.2005E-2</v>
      </c>
      <c r="M67">
        <v>-4.6592999999999999E-3</v>
      </c>
      <c r="N67">
        <v>2.3684E-2</v>
      </c>
      <c r="O67">
        <v>-6.4415000000000002E-4</v>
      </c>
      <c r="P67">
        <v>-2.8098999999999999E-2</v>
      </c>
      <c r="Q67">
        <v>8.4998000000000001E-3</v>
      </c>
      <c r="R67">
        <v>-6.6788999999999998E-3</v>
      </c>
      <c r="S67">
        <v>1.4840000000000001E-2</v>
      </c>
      <c r="T67">
        <v>-1.3938000000000001E-2</v>
      </c>
      <c r="U67">
        <v>-4.8273999999999999E-3</v>
      </c>
      <c r="V67">
        <v>1.2944000000000001E-2</v>
      </c>
      <c r="W67">
        <v>1.6206000000000002E-2</v>
      </c>
      <c r="X67">
        <v>1.1334E-2</v>
      </c>
      <c r="Y67">
        <v>1.0184E-2</v>
      </c>
      <c r="Z67">
        <v>4.7857000000000004E-3</v>
      </c>
      <c r="AA67">
        <v>2.3484999999999999E-2</v>
      </c>
      <c r="AB67">
        <v>-1.0331E-2</v>
      </c>
      <c r="AC67">
        <v>4.9570999999999999E-3</v>
      </c>
      <c r="AD67">
        <v>-2.7397000000000001E-2</v>
      </c>
      <c r="AE67">
        <v>-9.1637000000000003E-3</v>
      </c>
      <c r="AF67">
        <v>1.5415999999999999E-2</v>
      </c>
      <c r="AG67">
        <v>-4.9335000000000004E-3</v>
      </c>
      <c r="AH67">
        <v>3.8918000000000001E-2</v>
      </c>
      <c r="AI67">
        <v>-1.1049E-2</v>
      </c>
      <c r="AJ67">
        <v>-1.1560000000000001E-2</v>
      </c>
      <c r="AK67">
        <v>-3.1985999999999998E-3</v>
      </c>
      <c r="AL67">
        <v>3.2001000000000002E-2</v>
      </c>
      <c r="AM67" s="106">
        <v>7.763E-5</v>
      </c>
      <c r="AN67">
        <v>1.4704999999999999E-2</v>
      </c>
      <c r="AO67">
        <v>-1.1719E-2</v>
      </c>
      <c r="AP67">
        <v>8.3969000000000005E-3</v>
      </c>
      <c r="AQ67">
        <v>5.4894999999999999E-2</v>
      </c>
      <c r="AR67">
        <v>-5.4796999999999998E-2</v>
      </c>
      <c r="AS67">
        <v>-4.1648999999999999E-2</v>
      </c>
      <c r="AT67">
        <v>2.2824000000000001E-2</v>
      </c>
      <c r="AU67">
        <v>2.3800000000000002E-2</v>
      </c>
      <c r="AV67">
        <v>-6.9258000000000002E-3</v>
      </c>
      <c r="AW67">
        <v>1.1625E-2</v>
      </c>
      <c r="AX67">
        <v>4.2869999999999998E-2</v>
      </c>
      <c r="AY67">
        <v>-1.6358000000000001E-2</v>
      </c>
      <c r="AZ67">
        <v>-1.3872999999999999E-3</v>
      </c>
      <c r="BA67">
        <v>1.1296E-2</v>
      </c>
      <c r="BB67">
        <v>2.6644999999999999E-2</v>
      </c>
      <c r="BC67">
        <v>1.2548999999999999E-4</v>
      </c>
      <c r="BD67">
        <v>-6.8786E-2</v>
      </c>
      <c r="BE67">
        <v>-1.2092E-2</v>
      </c>
      <c r="BF67">
        <v>-4.5557999999999996E-3</v>
      </c>
      <c r="BG67">
        <v>2.9862E-2</v>
      </c>
      <c r="BH67">
        <v>2.8982999999999998E-2</v>
      </c>
      <c r="BI67">
        <v>-4.5986999999999998E-3</v>
      </c>
      <c r="BJ67">
        <v>-1.3526E-2</v>
      </c>
      <c r="BK67">
        <v>1.0417E-3</v>
      </c>
      <c r="BL67">
        <v>7.3201999999999998E-3</v>
      </c>
      <c r="BM67">
        <v>4.4838999999999999E-3</v>
      </c>
      <c r="BN67">
        <v>-3.2731000000000001E-3</v>
      </c>
      <c r="BO67">
        <v>1.796E-2</v>
      </c>
      <c r="BP67">
        <v>-2.3180000000000002E-3</v>
      </c>
      <c r="BQ67">
        <v>1.6671999999999999E-2</v>
      </c>
      <c r="BR67">
        <v>2.7206000000000001E-3</v>
      </c>
      <c r="BS67">
        <v>-1.1457E-2</v>
      </c>
      <c r="BT67">
        <v>7.1521000000000001E-2</v>
      </c>
      <c r="BU67">
        <v>-5.5832E-3</v>
      </c>
      <c r="BV67">
        <v>-4.7940999999999999E-3</v>
      </c>
      <c r="BW67">
        <v>-2.7696000000000001E-3</v>
      </c>
      <c r="BX67">
        <v>-1.3228999999999999E-2</v>
      </c>
      <c r="BY67">
        <v>-6.0434E-3</v>
      </c>
      <c r="BZ67">
        <v>1.7547E-2</v>
      </c>
      <c r="CA67">
        <v>1.5185000000000001E-2</v>
      </c>
      <c r="CB67">
        <v>2.5437000000000001E-2</v>
      </c>
      <c r="CC67">
        <v>2.5080999999999999E-2</v>
      </c>
      <c r="CD67">
        <v>3.4418999999999998E-2</v>
      </c>
      <c r="CE67">
        <v>2.2339000000000001E-2</v>
      </c>
      <c r="CF67">
        <v>-1.8469999999999999E-3</v>
      </c>
      <c r="CG67">
        <v>-3.8305000000000001E-3</v>
      </c>
      <c r="CH67">
        <v>3.7057000000000001E-3</v>
      </c>
      <c r="CI67">
        <v>9.1933999999999991E-3</v>
      </c>
      <c r="CJ67">
        <v>-2.1652999999999999E-2</v>
      </c>
      <c r="CK67">
        <v>1.6515E-3</v>
      </c>
      <c r="CL67">
        <v>-1.3365999999999999E-2</v>
      </c>
      <c r="CM67">
        <v>1.3668E-3</v>
      </c>
      <c r="CN67">
        <v>-6.0937999999999999E-3</v>
      </c>
      <c r="CO67">
        <v>-2.4844000000000001E-2</v>
      </c>
      <c r="CP67">
        <v>5.4648000000000001E-4</v>
      </c>
      <c r="CQ67">
        <v>9.1004999999999992E-3</v>
      </c>
      <c r="CR67">
        <v>3.9563000000000003E-3</v>
      </c>
      <c r="CS67">
        <v>-2.1140999999999998E-3</v>
      </c>
      <c r="CT67">
        <v>-2.5944999999999999E-4</v>
      </c>
      <c r="CU67">
        <v>8.9867999999999996E-3</v>
      </c>
      <c r="CV67">
        <v>-1.3563E-3</v>
      </c>
      <c r="CW67">
        <v>-2.1838E-2</v>
      </c>
      <c r="CX67">
        <v>0</v>
      </c>
      <c r="CY67">
        <v>3.2572999999999998E-2</v>
      </c>
      <c r="CZ67">
        <v>1.2093E-2</v>
      </c>
      <c r="DA67">
        <v>3.6983000000000002E-2</v>
      </c>
      <c r="DB67">
        <v>1.6330999999999998E-2</v>
      </c>
      <c r="DC67">
        <v>-7.9205999999999999E-3</v>
      </c>
      <c r="DD67">
        <v>0</v>
      </c>
      <c r="DE67">
        <v>9.6562000000000004E-4</v>
      </c>
      <c r="DF67">
        <v>0</v>
      </c>
      <c r="DG67">
        <v>1.4014E-2</v>
      </c>
      <c r="DH67">
        <v>-1.5287E-2</v>
      </c>
      <c r="DI67">
        <v>1.5858000000000001E-2</v>
      </c>
      <c r="DJ67">
        <v>2.6943999999999999E-2</v>
      </c>
      <c r="DK67">
        <v>-2.6359E-3</v>
      </c>
      <c r="DL67">
        <v>-2.8894E-2</v>
      </c>
      <c r="DM67">
        <v>6.6552E-3</v>
      </c>
      <c r="DN67">
        <v>3.8170000000000003E-2</v>
      </c>
      <c r="DO67">
        <v>3.8752000000000002E-2</v>
      </c>
      <c r="DP67">
        <v>1.2692E-2</v>
      </c>
      <c r="DQ67">
        <v>3.4651000000000001E-2</v>
      </c>
      <c r="DR67">
        <v>9.8070000000000004E-2</v>
      </c>
      <c r="DS67">
        <v>-1.2335E-2</v>
      </c>
      <c r="DT67">
        <v>1.4237E-2</v>
      </c>
      <c r="DU67">
        <v>-2.9136000000000001E-3</v>
      </c>
      <c r="DV67">
        <v>3.9348999999999999E-3</v>
      </c>
      <c r="DW67">
        <v>0</v>
      </c>
      <c r="DX67">
        <v>4.8637999999999997E-3</v>
      </c>
      <c r="DY67">
        <v>0</v>
      </c>
      <c r="DZ67">
        <v>3.6091999999999999E-2</v>
      </c>
      <c r="EA67">
        <v>-4.1026999999999999E-3</v>
      </c>
      <c r="EB67">
        <v>-3.1266000000000002E-3</v>
      </c>
      <c r="EC67">
        <v>1.164E-4</v>
      </c>
      <c r="ED67">
        <v>-1.6815000000000001E-3</v>
      </c>
      <c r="EE67">
        <v>-1.9716999999999998E-2</v>
      </c>
      <c r="EF67">
        <v>-3.2071000000000001E-3</v>
      </c>
      <c r="EG67">
        <v>3.0830000000000001E-4</v>
      </c>
      <c r="EH67" s="106">
        <v>-9.8381999999999994E-5</v>
      </c>
      <c r="EI67">
        <v>6.4082999999999996E-3</v>
      </c>
      <c r="EJ67">
        <v>-5.6203999999999998E-4</v>
      </c>
      <c r="EK67">
        <v>-1.7319999999999999E-2</v>
      </c>
      <c r="EL67">
        <v>-1.3540999999999999E-2</v>
      </c>
      <c r="EM67">
        <v>-3.8511999999999998E-2</v>
      </c>
      <c r="EN67">
        <v>5.3081000000000005E-4</v>
      </c>
      <c r="EO67" s="106">
        <v>-4.5592E-5</v>
      </c>
      <c r="EP67">
        <v>1.1546E-3</v>
      </c>
      <c r="EQ67">
        <v>5.7010000000000003E-4</v>
      </c>
      <c r="ER67">
        <v>4.1073999999999999E-4</v>
      </c>
      <c r="ES67">
        <v>-1.6848999999999999E-2</v>
      </c>
      <c r="ET67">
        <v>-1.7926999999999998E-2</v>
      </c>
      <c r="EU67">
        <v>-4.0742E-3</v>
      </c>
      <c r="EV67">
        <v>-4.0749000000000002E-3</v>
      </c>
      <c r="EW67">
        <v>7.5424000000000003E-3</v>
      </c>
      <c r="EX67">
        <v>-3.2548E-3</v>
      </c>
      <c r="EY67">
        <v>-4.6502000000000002E-3</v>
      </c>
      <c r="EZ67">
        <v>-2.0539000000000002E-2</v>
      </c>
      <c r="FA67">
        <v>-8.8668999999999998E-4</v>
      </c>
      <c r="FB67">
        <v>6.5558999999999999E-3</v>
      </c>
      <c r="FC67">
        <v>1.3061E-2</v>
      </c>
      <c r="FD67">
        <v>2.2377999999999999E-2</v>
      </c>
      <c r="FE67">
        <v>5.7879999999999997E-3</v>
      </c>
      <c r="FF67">
        <v>1.2277E-2</v>
      </c>
      <c r="FG67">
        <v>1.2959E-2</v>
      </c>
      <c r="FH67">
        <v>9.1572000000000008E-3</v>
      </c>
      <c r="FI67">
        <v>8.8628000000000005E-3</v>
      </c>
      <c r="FJ67">
        <v>8.9349000000000008E-3</v>
      </c>
      <c r="FK67">
        <v>-7.1842E-3</v>
      </c>
      <c r="FL67">
        <v>-8.0193E-3</v>
      </c>
      <c r="FM67">
        <v>-1.5243E-2</v>
      </c>
      <c r="FN67">
        <v>-1.6674999999999999E-2</v>
      </c>
      <c r="FO67">
        <v>-1.3783999999999999E-2</v>
      </c>
      <c r="FP67">
        <v>1.1942999999999999E-3</v>
      </c>
      <c r="FQ67">
        <v>-4.5504999999999999E-3</v>
      </c>
      <c r="FR67">
        <v>0</v>
      </c>
      <c r="FS67">
        <v>-2.1435000000000001E-4</v>
      </c>
      <c r="FT67">
        <v>-4.8146999999999999E-3</v>
      </c>
      <c r="FU67">
        <v>5.2042E-3</v>
      </c>
      <c r="FV67">
        <v>5.7422999999999997E-3</v>
      </c>
      <c r="FW67">
        <v>1.1582000000000001E-3</v>
      </c>
      <c r="FX67">
        <v>1.3351999999999999E-3</v>
      </c>
      <c r="FY67">
        <v>7.8246999999999995E-4</v>
      </c>
      <c r="FZ67">
        <v>-5.5472999999999998E-3</v>
      </c>
      <c r="GA67">
        <v>-8.7325000000000007E-3</v>
      </c>
      <c r="GB67">
        <v>1.172E-2</v>
      </c>
      <c r="GC67">
        <v>-4.0644E-2</v>
      </c>
      <c r="GD67">
        <v>9.1933999999999991E-3</v>
      </c>
      <c r="GE67">
        <v>9.9068000000000003E-3</v>
      </c>
      <c r="GF67">
        <v>5.2319999999999997E-3</v>
      </c>
      <c r="GG67">
        <v>-6.8627E-4</v>
      </c>
      <c r="GH67">
        <v>2.4067999999999999E-2</v>
      </c>
      <c r="GI67">
        <v>1.0763999999999999E-2</v>
      </c>
      <c r="GJ67" s="108">
        <v>-2.6602000000000002E-3</v>
      </c>
      <c r="GK67">
        <v>3.6840000000000002E-3</v>
      </c>
      <c r="GL67">
        <v>5.8920999999999995E-4</v>
      </c>
      <c r="GM67">
        <v>2.8538999999999999E-3</v>
      </c>
      <c r="GN67">
        <v>7.8613000000000001E-4</v>
      </c>
      <c r="GO67">
        <v>-2.8703000000000001E-3</v>
      </c>
      <c r="GP67">
        <v>1.7581999999999999E-3</v>
      </c>
    </row>
    <row r="68" spans="2:198" x14ac:dyDescent="0.25">
      <c r="B68" s="120">
        <v>43008</v>
      </c>
      <c r="C68">
        <v>-1.8786E-3</v>
      </c>
      <c r="D68">
        <v>-3.1489999999999999E-3</v>
      </c>
      <c r="E68">
        <v>-3.2632999999999998E-3</v>
      </c>
      <c r="F68">
        <v>-2.2693000000000001E-3</v>
      </c>
      <c r="G68">
        <v>-6.2824999999999999E-3</v>
      </c>
      <c r="H68">
        <v>-8.0849000000000008E-3</v>
      </c>
      <c r="I68">
        <v>-5.0715999999999997E-2</v>
      </c>
      <c r="J68">
        <v>-1.8440999999999999E-2</v>
      </c>
      <c r="K68">
        <v>-1.0836E-2</v>
      </c>
      <c r="L68">
        <v>7.7787000000000004E-3</v>
      </c>
      <c r="M68">
        <v>2.7824000000000002E-2</v>
      </c>
      <c r="N68">
        <v>-9.1810999999999993E-3</v>
      </c>
      <c r="O68">
        <v>-1.2753E-2</v>
      </c>
      <c r="P68">
        <v>-1.0076E-2</v>
      </c>
      <c r="Q68">
        <v>2.9312999999999999E-2</v>
      </c>
      <c r="R68">
        <v>-3.5639000000000001E-3</v>
      </c>
      <c r="S68">
        <v>-2.6252000000000001E-2</v>
      </c>
      <c r="T68">
        <v>-8.7617000000000007E-3</v>
      </c>
      <c r="U68">
        <v>2.3323E-2</v>
      </c>
      <c r="V68">
        <v>1.9809999999999999E-4</v>
      </c>
      <c r="W68">
        <v>-1.0918000000000001E-2</v>
      </c>
      <c r="X68">
        <v>-7.5313999999999997E-3</v>
      </c>
      <c r="Y68" s="106">
        <v>6.9036999999999996E-5</v>
      </c>
      <c r="Z68">
        <v>4.0333000000000001E-3</v>
      </c>
      <c r="AA68">
        <v>4.6381E-3</v>
      </c>
      <c r="AB68">
        <v>1.3225000000000001E-2</v>
      </c>
      <c r="AC68">
        <v>-1.4706E-2</v>
      </c>
      <c r="AD68">
        <v>2.0354000000000001E-2</v>
      </c>
      <c r="AE68">
        <v>7.1444000000000004E-3</v>
      </c>
      <c r="AF68">
        <v>-7.2909999999999997E-3</v>
      </c>
      <c r="AG68">
        <v>-1.4241E-2</v>
      </c>
      <c r="AH68">
        <v>-6.7974000000000003E-3</v>
      </c>
      <c r="AI68">
        <v>3.3500000000000002E-2</v>
      </c>
      <c r="AJ68">
        <v>4.7523000000000003E-2</v>
      </c>
      <c r="AK68">
        <v>5.8855000000000001E-3</v>
      </c>
      <c r="AL68">
        <v>2.2096000000000001E-2</v>
      </c>
      <c r="AM68">
        <v>-2.0618000000000001E-2</v>
      </c>
      <c r="AN68">
        <v>-1.4652999999999999E-2</v>
      </c>
      <c r="AO68">
        <v>1.6206000000000002E-2</v>
      </c>
      <c r="AP68">
        <v>1.6619999999999999E-2</v>
      </c>
      <c r="AQ68">
        <v>-3.7636000000000003E-2</v>
      </c>
      <c r="AR68">
        <v>4.0745999999999997E-2</v>
      </c>
      <c r="AS68">
        <v>6.1101000000000003E-2</v>
      </c>
      <c r="AT68">
        <v>-4.5897999999999998E-3</v>
      </c>
      <c r="AU68">
        <v>3.7361999999999999E-3</v>
      </c>
      <c r="AV68">
        <v>-2.3084E-2</v>
      </c>
      <c r="AW68">
        <v>2.6296000000000002E-3</v>
      </c>
      <c r="AX68">
        <v>-1.8831000000000001E-2</v>
      </c>
      <c r="AY68">
        <v>-2.8205000000000001E-2</v>
      </c>
      <c r="AZ68">
        <v>8.7822000000000004E-3</v>
      </c>
      <c r="BA68">
        <v>1.2990000000000001E-4</v>
      </c>
      <c r="BB68">
        <v>2.6290999999999998E-2</v>
      </c>
      <c r="BC68">
        <v>-2.0991999999999999E-3</v>
      </c>
      <c r="BD68">
        <v>-3.6208E-3</v>
      </c>
      <c r="BE68">
        <v>7.9976999999999999E-4</v>
      </c>
      <c r="BF68">
        <v>-2.4115000000000001E-2</v>
      </c>
      <c r="BG68">
        <v>-7.5699000000000001E-3</v>
      </c>
      <c r="BH68">
        <v>-3.4667000000000001E-3</v>
      </c>
      <c r="BI68">
        <v>-1.17E-3</v>
      </c>
      <c r="BJ68">
        <v>-4.3854999999999996E-3</v>
      </c>
      <c r="BK68">
        <v>-1.3421000000000001E-2</v>
      </c>
      <c r="BL68">
        <v>-2.6056999999999999E-3</v>
      </c>
      <c r="BM68">
        <v>1.2612E-2</v>
      </c>
      <c r="BN68">
        <v>1.5254E-2</v>
      </c>
      <c r="BO68">
        <v>-1.0357E-2</v>
      </c>
      <c r="BP68">
        <v>8.6718000000000003E-3</v>
      </c>
      <c r="BQ68">
        <v>-8.7329999999999994E-3</v>
      </c>
      <c r="BR68">
        <v>-2.2239999999999998E-3</v>
      </c>
      <c r="BS68" s="106">
        <v>8.2906000000000004E-3</v>
      </c>
      <c r="BT68">
        <v>-3.0176999999999999E-2</v>
      </c>
      <c r="BU68">
        <v>-7.6879000000000001E-3</v>
      </c>
      <c r="BV68">
        <v>-1.1093E-2</v>
      </c>
      <c r="BW68">
        <v>-1.8033E-2</v>
      </c>
      <c r="BX68">
        <v>1.7299999999999999E-2</v>
      </c>
      <c r="BY68">
        <v>1.3728000000000001E-2</v>
      </c>
      <c r="BZ68">
        <v>-1.1173000000000001E-2</v>
      </c>
      <c r="CA68">
        <v>-4.5226000000000002E-2</v>
      </c>
      <c r="CB68">
        <v>-5.7041999999999998E-4</v>
      </c>
      <c r="CC68">
        <v>1.9172000000000002E-2</v>
      </c>
      <c r="CD68">
        <v>1.7316999999999999E-2</v>
      </c>
      <c r="CE68">
        <v>1.2685E-2</v>
      </c>
      <c r="CF68">
        <v>-9.1736000000000005E-3</v>
      </c>
      <c r="CG68">
        <v>-1.7292999999999999E-2</v>
      </c>
      <c r="CH68">
        <v>2.3251999999999998E-2</v>
      </c>
      <c r="CI68">
        <v>-9.9503000000000005E-3</v>
      </c>
      <c r="CJ68">
        <v>6.8361999999999997E-3</v>
      </c>
      <c r="CK68">
        <v>-3.4088E-2</v>
      </c>
      <c r="CL68">
        <v>1.3124E-2</v>
      </c>
      <c r="CM68">
        <v>-3.7303000000000002E-3</v>
      </c>
      <c r="CN68">
        <v>2.9087000000000002E-3</v>
      </c>
      <c r="CO68">
        <v>-2.3804E-3</v>
      </c>
      <c r="CP68">
        <v>-2.3334000000000001E-2</v>
      </c>
      <c r="CQ68">
        <v>1.0410000000000001E-2</v>
      </c>
      <c r="CR68">
        <v>-1.0995E-2</v>
      </c>
      <c r="CS68">
        <v>-2.5621999999999999E-2</v>
      </c>
      <c r="CT68">
        <v>-1.7847999999999999E-2</v>
      </c>
      <c r="CU68">
        <v>-2.8908E-2</v>
      </c>
      <c r="CV68">
        <v>-3.0610999999999999E-2</v>
      </c>
      <c r="CW68">
        <v>5.7263000000000001E-3</v>
      </c>
      <c r="CX68">
        <v>0</v>
      </c>
      <c r="CY68">
        <v>1.8190999999999999E-2</v>
      </c>
      <c r="CZ68">
        <v>3.5612000000000003E-4</v>
      </c>
      <c r="DA68">
        <v>7.4577999999999997E-3</v>
      </c>
      <c r="DB68">
        <v>2.9748E-2</v>
      </c>
      <c r="DC68">
        <v>2.7963999999999999E-2</v>
      </c>
      <c r="DD68">
        <v>0</v>
      </c>
      <c r="DE68">
        <v>2.0755999999999999E-3</v>
      </c>
      <c r="DF68">
        <v>0</v>
      </c>
      <c r="DG68">
        <v>-3.2975000000000001E-3</v>
      </c>
      <c r="DH68">
        <v>1.3687E-2</v>
      </c>
      <c r="DI68">
        <v>-1.0369000000000001E-3</v>
      </c>
      <c r="DJ68">
        <v>9.3556000000000004E-3</v>
      </c>
      <c r="DK68">
        <v>7.8524000000000007E-3</v>
      </c>
      <c r="DL68">
        <v>-3.6679000000000003E-2</v>
      </c>
      <c r="DM68">
        <v>1.0137E-2</v>
      </c>
      <c r="DN68">
        <v>1.1922E-2</v>
      </c>
      <c r="DO68">
        <v>1.5657999999999998E-2</v>
      </c>
      <c r="DP68">
        <v>1.3138E-2</v>
      </c>
      <c r="DQ68">
        <v>3.2446999999999997E-2</v>
      </c>
      <c r="DR68">
        <v>-1.7843000000000001E-2</v>
      </c>
      <c r="DS68">
        <v>1.7743999999999999E-2</v>
      </c>
      <c r="DT68">
        <v>-1.9741000000000002E-2</v>
      </c>
      <c r="DU68">
        <v>2.8671999999999999E-3</v>
      </c>
      <c r="DV68">
        <v>-4.3353000000000003E-3</v>
      </c>
      <c r="DW68">
        <v>0</v>
      </c>
      <c r="DX68">
        <v>6.1048999999999999E-3</v>
      </c>
      <c r="DY68">
        <v>0</v>
      </c>
      <c r="DZ68">
        <v>-4.9651000000000001E-2</v>
      </c>
      <c r="EA68">
        <v>-2.5791000000000001E-2</v>
      </c>
      <c r="EB68">
        <v>-1.916E-2</v>
      </c>
      <c r="EC68">
        <v>3.7560000000000002E-4</v>
      </c>
      <c r="ED68">
        <v>1.5429E-3</v>
      </c>
      <c r="EE68">
        <v>5.7548E-3</v>
      </c>
      <c r="EF68">
        <v>1.1243E-2</v>
      </c>
      <c r="EG68">
        <v>-2.0977000000000001E-3</v>
      </c>
      <c r="EH68">
        <v>1.3329000000000001E-2</v>
      </c>
      <c r="EI68">
        <v>9.7012000000000001E-3</v>
      </c>
      <c r="EJ68">
        <v>3.7629E-3</v>
      </c>
      <c r="EK68">
        <v>-1.4345999999999999E-2</v>
      </c>
      <c r="EL68">
        <v>1.3929E-2</v>
      </c>
      <c r="EM68">
        <v>2.4275000000000001E-2</v>
      </c>
      <c r="EN68">
        <v>-7.8682000000000005E-3</v>
      </c>
      <c r="EO68">
        <v>-8.3896000000000005E-3</v>
      </c>
      <c r="EP68">
        <v>-7.6184E-3</v>
      </c>
      <c r="EQ68">
        <v>-7.9232E-3</v>
      </c>
      <c r="ER68">
        <v>-7.8613999999999993E-3</v>
      </c>
      <c r="ES68">
        <v>6.1989999999999996E-3</v>
      </c>
      <c r="ET68">
        <v>7.0032999999999996E-3</v>
      </c>
      <c r="EU68">
        <v>9.1777000000000004E-3</v>
      </c>
      <c r="EV68">
        <v>8.2696999999999996E-3</v>
      </c>
      <c r="EW68">
        <v>2.7845999999999999E-2</v>
      </c>
      <c r="EX68">
        <v>-2.4474000000000002E-3</v>
      </c>
      <c r="EY68">
        <v>-3.5496999999999998E-3</v>
      </c>
      <c r="EZ68">
        <v>-1.0274E-2</v>
      </c>
      <c r="FA68">
        <v>4.3521999999999996E-3</v>
      </c>
      <c r="FB68">
        <v>-1.6773E-2</v>
      </c>
      <c r="FC68">
        <v>-7.5912000000000002E-3</v>
      </c>
      <c r="FD68">
        <v>-6.3866000000000001E-3</v>
      </c>
      <c r="FE68">
        <v>-1.7430000000000001E-2</v>
      </c>
      <c r="FF68">
        <v>-8.3131999999999998E-3</v>
      </c>
      <c r="FG68">
        <v>-7.7368000000000003E-3</v>
      </c>
      <c r="FH68">
        <v>5.2598000000000002E-3</v>
      </c>
      <c r="FI68">
        <v>-2.8832E-2</v>
      </c>
      <c r="FJ68">
        <v>5.7200000000000003E-3</v>
      </c>
      <c r="FK68">
        <v>-2.0615999999999999E-2</v>
      </c>
      <c r="FL68">
        <v>-1.9942000000000001E-2</v>
      </c>
      <c r="FM68">
        <v>-1.7080000000000001E-2</v>
      </c>
      <c r="FN68">
        <v>-1.8668000000000001E-2</v>
      </c>
      <c r="FO68">
        <v>1.9254000000000001E-3</v>
      </c>
      <c r="FP68">
        <v>-1.5415E-2</v>
      </c>
      <c r="FQ68">
        <v>-1.0808E-2</v>
      </c>
      <c r="FR68">
        <v>0</v>
      </c>
      <c r="FS68">
        <v>-1.5774E-2</v>
      </c>
      <c r="FT68">
        <v>-1.8533999999999998E-2</v>
      </c>
      <c r="FU68">
        <v>7.8091999999999996E-3</v>
      </c>
      <c r="FV68">
        <v>8.3431000000000009E-3</v>
      </c>
      <c r="FW68">
        <v>1.2338E-2</v>
      </c>
      <c r="FX68">
        <v>1.2607E-2</v>
      </c>
      <c r="FY68">
        <v>1.2123999999999999E-2</v>
      </c>
      <c r="FZ68">
        <v>3.7517000000000002E-3</v>
      </c>
      <c r="GA68">
        <v>9.3270999999999996E-3</v>
      </c>
      <c r="GB68">
        <v>7.5672000000000001E-4</v>
      </c>
      <c r="GC68">
        <v>-1.2272E-2</v>
      </c>
      <c r="GD68">
        <v>-9.9503000000000005E-3</v>
      </c>
      <c r="GE68">
        <v>-8.9747000000000004E-4</v>
      </c>
      <c r="GF68">
        <v>-9.2627999999999999E-3</v>
      </c>
      <c r="GG68">
        <v>1.0537999999999999E-3</v>
      </c>
      <c r="GH68">
        <v>1.5243E-2</v>
      </c>
      <c r="GI68">
        <v>-2.4614E-4</v>
      </c>
      <c r="GJ68" s="108">
        <v>4.3345000000000002E-2</v>
      </c>
      <c r="GK68">
        <v>8.2208000000000003E-3</v>
      </c>
      <c r="GL68">
        <v>7.3698999999999998E-4</v>
      </c>
      <c r="GM68">
        <v>7.3765000000000002E-3</v>
      </c>
      <c r="GN68">
        <v>3.5331E-3</v>
      </c>
      <c r="GO68">
        <v>-6.4038000000000003E-3</v>
      </c>
      <c r="GP68">
        <v>5.1155000000000003E-3</v>
      </c>
    </row>
    <row r="69" spans="2:198" x14ac:dyDescent="0.25">
      <c r="B69" s="120">
        <v>43039</v>
      </c>
      <c r="C69">
        <v>-4.7365999999999997E-3</v>
      </c>
      <c r="D69">
        <v>9.3267999999999997E-4</v>
      </c>
      <c r="E69">
        <v>6.1998000000000001E-4</v>
      </c>
      <c r="F69">
        <v>2.8289999999999999E-3</v>
      </c>
      <c r="G69">
        <v>-6.7913000000000001E-4</v>
      </c>
      <c r="H69">
        <v>-2.3584999999999998E-2</v>
      </c>
      <c r="I69">
        <v>4.8957000000000002E-3</v>
      </c>
      <c r="J69">
        <v>-9.1791000000000008E-3</v>
      </c>
      <c r="K69">
        <v>-1.9609999999999999E-2</v>
      </c>
      <c r="L69">
        <v>-2.5607999999999999E-2</v>
      </c>
      <c r="M69">
        <v>9.6036999999999997E-3</v>
      </c>
      <c r="N69">
        <v>2.2561E-3</v>
      </c>
      <c r="O69">
        <v>-3.1234000000000001E-3</v>
      </c>
      <c r="P69">
        <v>2.5137E-2</v>
      </c>
      <c r="Q69">
        <v>3.9335000000000002E-2</v>
      </c>
      <c r="R69">
        <v>-7.8722000000000004E-4</v>
      </c>
      <c r="S69">
        <v>-2.7644000000000002E-3</v>
      </c>
      <c r="T69">
        <v>2.0646000000000002E-3</v>
      </c>
      <c r="U69">
        <v>3.4321E-3</v>
      </c>
      <c r="V69">
        <v>-1.8612E-2</v>
      </c>
      <c r="W69">
        <v>6.2265000000000003E-3</v>
      </c>
      <c r="X69">
        <v>1.2828E-3</v>
      </c>
      <c r="Y69">
        <v>1.3940999999999999E-3</v>
      </c>
      <c r="Z69">
        <v>2.6051000000000001E-2</v>
      </c>
      <c r="AA69">
        <v>4.8710999999999997E-3</v>
      </c>
      <c r="AB69">
        <v>2.4192999999999999E-2</v>
      </c>
      <c r="AC69">
        <v>2.9701000000000002E-2</v>
      </c>
      <c r="AD69">
        <v>-5.5597000000000003E-4</v>
      </c>
      <c r="AE69">
        <v>-2.9490000000000001E-4</v>
      </c>
      <c r="AF69">
        <v>-2.3636999999999998E-2</v>
      </c>
      <c r="AG69">
        <v>1.2239E-2</v>
      </c>
      <c r="AH69">
        <v>-6.2135000000000003E-3</v>
      </c>
      <c r="AI69">
        <v>1.0340999999999999E-2</v>
      </c>
      <c r="AJ69">
        <v>-1.5592E-2</v>
      </c>
      <c r="AK69">
        <v>-1.4409E-2</v>
      </c>
      <c r="AL69">
        <v>-6.4473000000000003E-2</v>
      </c>
      <c r="AM69">
        <v>1.24E-2</v>
      </c>
      <c r="AN69">
        <v>1.9050999999999998E-2</v>
      </c>
      <c r="AO69">
        <v>-6.3800000000000003E-3</v>
      </c>
      <c r="AP69">
        <v>-7.7912999999999996E-2</v>
      </c>
      <c r="AQ69">
        <v>4.5065000000000001E-3</v>
      </c>
      <c r="AR69">
        <v>-1.388E-2</v>
      </c>
      <c r="AS69">
        <v>-2.1198000000000002E-2</v>
      </c>
      <c r="AT69">
        <v>-1.269E-2</v>
      </c>
      <c r="AU69">
        <v>-1.4111E-2</v>
      </c>
      <c r="AV69">
        <v>-1.2547000000000001E-2</v>
      </c>
      <c r="AW69">
        <v>1.2815E-2</v>
      </c>
      <c r="AX69">
        <v>2.2574000000000001E-3</v>
      </c>
      <c r="AY69">
        <v>2.4019000000000002E-3</v>
      </c>
      <c r="AZ69">
        <v>-1.5129E-3</v>
      </c>
      <c r="BA69" s="106">
        <v>-1.4071E-4</v>
      </c>
      <c r="BB69" s="106">
        <v>6.2139999999999999E-3</v>
      </c>
      <c r="BC69">
        <v>-1.4371999999999999E-2</v>
      </c>
      <c r="BD69">
        <v>6.2068999999999996E-3</v>
      </c>
      <c r="BE69">
        <v>1.3757E-2</v>
      </c>
      <c r="BF69">
        <v>-3.6185000000000002E-2</v>
      </c>
      <c r="BG69">
        <v>2.8312E-2</v>
      </c>
      <c r="BH69">
        <v>-4.2953999999999999E-2</v>
      </c>
      <c r="BI69">
        <v>1.3035E-2</v>
      </c>
      <c r="BJ69">
        <v>1.1469999999999999E-2</v>
      </c>
      <c r="BK69">
        <v>-9.1549999999999999E-3</v>
      </c>
      <c r="BL69">
        <v>3.5376000000000001E-3</v>
      </c>
      <c r="BM69">
        <v>-7.7919E-3</v>
      </c>
      <c r="BN69">
        <v>7.2687000000000003E-3</v>
      </c>
      <c r="BO69">
        <v>-2.0195999999999999E-2</v>
      </c>
      <c r="BP69">
        <v>3.6997000000000002E-3</v>
      </c>
      <c r="BQ69">
        <v>-1.6936E-2</v>
      </c>
      <c r="BR69">
        <v>-3.5953999999999999E-3</v>
      </c>
      <c r="BS69">
        <v>-2.3357999999999999E-3</v>
      </c>
      <c r="BT69">
        <v>-5.6459000000000002E-2</v>
      </c>
      <c r="BU69">
        <v>3.7130999999999997E-2</v>
      </c>
      <c r="BV69">
        <v>3.4028999999999997E-2</v>
      </c>
      <c r="BW69">
        <v>3.9225999999999997E-2</v>
      </c>
      <c r="BX69">
        <v>1.8706E-2</v>
      </c>
      <c r="BY69">
        <v>3.0436999999999999E-2</v>
      </c>
      <c r="BZ69">
        <v>2.3310000000000002E-3</v>
      </c>
      <c r="CA69">
        <v>3.3965000000000002E-2</v>
      </c>
      <c r="CB69">
        <v>-2.3243000000000001E-3</v>
      </c>
      <c r="CC69">
        <v>1.4563E-4</v>
      </c>
      <c r="CD69">
        <v>-6.0476999999999996E-3</v>
      </c>
      <c r="CE69">
        <v>3.6855E-3</v>
      </c>
      <c r="CF69">
        <v>3.6354E-3</v>
      </c>
      <c r="CG69">
        <v>1.3377E-3</v>
      </c>
      <c r="CH69">
        <v>-2.8955999999999999E-3</v>
      </c>
      <c r="CI69">
        <v>1.2461E-2</v>
      </c>
      <c r="CJ69">
        <v>2.5576999999999999E-2</v>
      </c>
      <c r="CK69">
        <v>4.6558000000000002E-2</v>
      </c>
      <c r="CL69">
        <v>2.2542E-2</v>
      </c>
      <c r="CM69">
        <v>2.0137000000000002E-3</v>
      </c>
      <c r="CN69">
        <v>1.6181999999999998E-2</v>
      </c>
      <c r="CO69">
        <v>3.8662000000000002E-2</v>
      </c>
      <c r="CP69">
        <v>-4.9798000000000004E-3</v>
      </c>
      <c r="CQ69">
        <v>2.9302999999999998E-3</v>
      </c>
      <c r="CR69">
        <v>1.5446E-2</v>
      </c>
      <c r="CS69">
        <v>1.5551000000000001E-2</v>
      </c>
      <c r="CT69">
        <v>-1.3766E-2</v>
      </c>
      <c r="CU69">
        <v>2.298E-2</v>
      </c>
      <c r="CV69">
        <v>5.4332E-3</v>
      </c>
      <c r="CW69">
        <v>2.4441000000000001E-2</v>
      </c>
      <c r="CX69">
        <v>0</v>
      </c>
      <c r="CY69">
        <v>7.2515000000000004E-4</v>
      </c>
      <c r="CZ69">
        <v>4.5766000000000001E-3</v>
      </c>
      <c r="DA69">
        <v>2.0004000000000001E-2</v>
      </c>
      <c r="DB69">
        <v>3.1558999999999997E-2</v>
      </c>
      <c r="DC69">
        <v>-1.8866000000000001E-2</v>
      </c>
      <c r="DD69">
        <v>0</v>
      </c>
      <c r="DE69">
        <v>0.15024000000000001</v>
      </c>
      <c r="DF69">
        <v>0</v>
      </c>
      <c r="DG69">
        <v>8.7607999999999991E-3</v>
      </c>
      <c r="DH69">
        <v>-1.3939E-2</v>
      </c>
      <c r="DI69">
        <v>-2.5744000000000001E-3</v>
      </c>
      <c r="DJ69">
        <v>6.4977000000000004E-3</v>
      </c>
      <c r="DK69">
        <v>4.7954E-3</v>
      </c>
      <c r="DL69">
        <v>2.3425000000000001E-2</v>
      </c>
      <c r="DM69">
        <v>5.8066999999999997E-3</v>
      </c>
      <c r="DN69">
        <v>2.3026999999999999E-2</v>
      </c>
      <c r="DO69">
        <v>-3.5869000000000001E-3</v>
      </c>
      <c r="DP69">
        <v>-1.2900999999999999E-2</v>
      </c>
      <c r="DQ69">
        <v>3.9148999999999998E-3</v>
      </c>
      <c r="DR69">
        <v>-3.5268999999999999E-3</v>
      </c>
      <c r="DS69">
        <v>-3.0936999999999999E-2</v>
      </c>
      <c r="DT69">
        <v>-1.7003999999999999E-3</v>
      </c>
      <c r="DU69">
        <v>1.9028000000000001E-3</v>
      </c>
      <c r="DV69">
        <v>3.0787000000000002E-3</v>
      </c>
      <c r="DW69">
        <v>0</v>
      </c>
      <c r="DX69">
        <v>8.3607000000000004E-3</v>
      </c>
      <c r="DY69">
        <v>0</v>
      </c>
      <c r="DZ69">
        <v>-9.6808999999999992E-3</v>
      </c>
      <c r="EA69">
        <v>-4.8349000000000003E-2</v>
      </c>
      <c r="EB69">
        <v>3.9823999999999998E-2</v>
      </c>
      <c r="EC69">
        <v>8.0046000000000006E-3</v>
      </c>
      <c r="ED69">
        <v>1.3878E-2</v>
      </c>
      <c r="EE69">
        <v>1.3799000000000001E-2</v>
      </c>
      <c r="EF69">
        <v>3.9548999999999999E-3</v>
      </c>
      <c r="EG69">
        <v>4.1250999999999999E-4</v>
      </c>
      <c r="EH69">
        <v>2.6987000000000001E-3</v>
      </c>
      <c r="EI69">
        <v>6.5354000000000002E-3</v>
      </c>
      <c r="EJ69">
        <v>6.3568000000000001E-3</v>
      </c>
      <c r="EK69">
        <v>2.8549999999999999E-2</v>
      </c>
      <c r="EL69">
        <v>2.6818000000000002E-2</v>
      </c>
      <c r="EM69">
        <v>7.3272000000000004E-2</v>
      </c>
      <c r="EN69">
        <v>4.6568999999999999E-2</v>
      </c>
      <c r="EO69">
        <v>4.5571E-2</v>
      </c>
      <c r="EP69">
        <v>4.6177000000000003E-2</v>
      </c>
      <c r="EQ69">
        <v>4.5714999999999999E-2</v>
      </c>
      <c r="ER69">
        <v>4.6418000000000001E-2</v>
      </c>
      <c r="ES69">
        <v>1.9668999999999999E-2</v>
      </c>
      <c r="ET69">
        <v>1.8822999999999999E-2</v>
      </c>
      <c r="EU69">
        <v>2.1748E-2</v>
      </c>
      <c r="EV69">
        <v>2.1840999999999999E-2</v>
      </c>
      <c r="EW69">
        <v>3.7567000000000003E-2</v>
      </c>
      <c r="EX69">
        <v>1.1532000000000001E-2</v>
      </c>
      <c r="EY69">
        <v>1.7552999999999999E-2</v>
      </c>
      <c r="EZ69">
        <v>4.6793000000000001E-2</v>
      </c>
      <c r="FA69">
        <v>2.4386E-3</v>
      </c>
      <c r="FB69">
        <v>3.3099000000000003E-2</v>
      </c>
      <c r="FC69">
        <v>3.9878999999999998E-2</v>
      </c>
      <c r="FD69">
        <v>4.5575999999999998E-2</v>
      </c>
      <c r="FE69">
        <v>3.2347000000000001E-2</v>
      </c>
      <c r="FF69">
        <v>3.9161000000000001E-2</v>
      </c>
      <c r="FG69">
        <v>3.9898000000000003E-2</v>
      </c>
      <c r="FH69">
        <v>-3.0377999999999998E-3</v>
      </c>
      <c r="FI69">
        <v>2.2967999999999999E-2</v>
      </c>
      <c r="FJ69">
        <v>3.6017E-2</v>
      </c>
      <c r="FK69">
        <v>2.3713999999999999E-2</v>
      </c>
      <c r="FL69">
        <v>3.7088000000000003E-2</v>
      </c>
      <c r="FM69">
        <v>3.9877999999999997E-3</v>
      </c>
      <c r="FN69">
        <v>1.8606999999999999E-2</v>
      </c>
      <c r="FO69">
        <v>4.7421999999999999E-2</v>
      </c>
      <c r="FP69">
        <v>1.1705999999999999E-2</v>
      </c>
      <c r="FQ69">
        <v>1.5935999999999999E-2</v>
      </c>
      <c r="FR69">
        <v>0</v>
      </c>
      <c r="FS69">
        <v>1.1448E-2</v>
      </c>
      <c r="FT69">
        <v>9.7935000000000001E-3</v>
      </c>
      <c r="FU69">
        <v>4.5849000000000003E-3</v>
      </c>
      <c r="FV69">
        <v>4.7098000000000001E-3</v>
      </c>
      <c r="FW69">
        <v>6.2011999999999996E-3</v>
      </c>
      <c r="FX69">
        <v>6.3745E-3</v>
      </c>
      <c r="FY69">
        <v>5.7514999999999997E-3</v>
      </c>
      <c r="FZ69">
        <v>-4.4705999999999999E-3</v>
      </c>
      <c r="GA69">
        <v>-3.9141999999999996E-3</v>
      </c>
      <c r="GB69">
        <v>-8.3759999999999998E-4</v>
      </c>
      <c r="GC69">
        <v>2.1514999999999999E-2</v>
      </c>
      <c r="GD69">
        <v>1.2461E-2</v>
      </c>
      <c r="GE69">
        <v>1.1324000000000001E-2</v>
      </c>
      <c r="GF69">
        <v>-4.7171000000000001E-3</v>
      </c>
      <c r="GG69">
        <v>9.4886999999999992E-3</v>
      </c>
      <c r="GH69">
        <v>5.5016000000000002E-2</v>
      </c>
      <c r="GI69">
        <v>2.1238E-2</v>
      </c>
      <c r="GJ69" s="108">
        <v>1.8918999999999998E-2</v>
      </c>
      <c r="GK69">
        <v>6.8072999999999996E-3</v>
      </c>
      <c r="GL69">
        <v>-9.4906000000000005E-4</v>
      </c>
      <c r="GM69">
        <v>-4.5868000000000003E-3</v>
      </c>
      <c r="GN69">
        <v>-8.1461999999999993E-3</v>
      </c>
      <c r="GO69">
        <v>1.3379E-2</v>
      </c>
      <c r="GP69">
        <v>-9.9136999999999992E-3</v>
      </c>
    </row>
    <row r="70" spans="2:198" x14ac:dyDescent="0.25">
      <c r="B70" s="120">
        <v>43069</v>
      </c>
      <c r="C70">
        <v>-9.1465000000000003E-4</v>
      </c>
      <c r="D70">
        <v>2.4190000000000001E-3</v>
      </c>
      <c r="E70" s="106">
        <v>6.8352000000000002E-6</v>
      </c>
      <c r="F70">
        <v>4.2630000000000001E-4</v>
      </c>
      <c r="G70">
        <v>9.2601000000000001E-4</v>
      </c>
      <c r="H70">
        <v>1.8619E-2</v>
      </c>
      <c r="I70">
        <v>7.0104E-3</v>
      </c>
      <c r="J70">
        <v>7.4533000000000004E-3</v>
      </c>
      <c r="K70">
        <v>1.3697000000000001E-2</v>
      </c>
      <c r="L70">
        <v>-4.5589999999999997E-3</v>
      </c>
      <c r="M70">
        <v>1.3849999999999999E-2</v>
      </c>
      <c r="N70">
        <v>-1.7392000000000001E-2</v>
      </c>
      <c r="O70">
        <v>4.3724999999999997E-3</v>
      </c>
      <c r="P70">
        <v>-4.0855000000000002E-2</v>
      </c>
      <c r="Q70">
        <v>1.2584E-2</v>
      </c>
      <c r="R70">
        <v>1.9675000000000002E-2</v>
      </c>
      <c r="S70" s="106">
        <v>1.7335000000000001E-4</v>
      </c>
      <c r="T70">
        <v>1.7073000000000001E-2</v>
      </c>
      <c r="U70">
        <v>2.0355E-3</v>
      </c>
      <c r="V70">
        <v>-8.9788000000000003E-3</v>
      </c>
      <c r="W70">
        <v>-1.3875E-2</v>
      </c>
      <c r="X70">
        <v>5.8075000000000002E-3</v>
      </c>
      <c r="Y70">
        <v>6.9391000000000001E-3</v>
      </c>
      <c r="Z70">
        <v>3.5618999999999998E-3</v>
      </c>
      <c r="AA70">
        <v>-4.3020999999999997E-3</v>
      </c>
      <c r="AB70">
        <v>1.034E-2</v>
      </c>
      <c r="AC70">
        <v>-1.8324000000000001E-3</v>
      </c>
      <c r="AD70">
        <v>7.1048999999999999E-3</v>
      </c>
      <c r="AE70">
        <v>3.1354E-3</v>
      </c>
      <c r="AF70">
        <v>-8.6832000000000003E-3</v>
      </c>
      <c r="AG70">
        <v>-3.9742999999999999E-4</v>
      </c>
      <c r="AH70">
        <v>4.3344000000000004E-3</v>
      </c>
      <c r="AI70">
        <v>-1.0518E-2</v>
      </c>
      <c r="AJ70">
        <v>-1.0366E-2</v>
      </c>
      <c r="AK70">
        <v>3.3487E-3</v>
      </c>
      <c r="AL70">
        <v>2.4295000000000001E-2</v>
      </c>
      <c r="AM70">
        <v>-5.4231000000000001E-2</v>
      </c>
      <c r="AN70">
        <v>-1.4547E-4</v>
      </c>
      <c r="AO70">
        <v>3.4499000000000002E-2</v>
      </c>
      <c r="AP70">
        <v>-1.8883E-2</v>
      </c>
      <c r="AQ70">
        <v>-6.5667000000000003E-2</v>
      </c>
      <c r="AR70">
        <v>1.3735000000000001E-2</v>
      </c>
      <c r="AS70">
        <v>-2.4289000000000002E-2</v>
      </c>
      <c r="AT70">
        <v>5.3501E-2</v>
      </c>
      <c r="AU70">
        <v>5.3968000000000002E-3</v>
      </c>
      <c r="AV70">
        <v>3.3501999999999998E-3</v>
      </c>
      <c r="AW70">
        <v>-8.3943999999999998E-3</v>
      </c>
      <c r="AX70">
        <v>-2.5316000000000002E-2</v>
      </c>
      <c r="AY70">
        <v>7.8651999999999993E-3</v>
      </c>
      <c r="AZ70">
        <v>9.4001999999999992E-3</v>
      </c>
      <c r="BA70">
        <v>-1.9390000000000001E-2</v>
      </c>
      <c r="BB70">
        <v>-5.2476000000000002E-2</v>
      </c>
      <c r="BC70">
        <v>-2.2692E-2</v>
      </c>
      <c r="BD70">
        <v>1.192E-2</v>
      </c>
      <c r="BE70">
        <v>-1.5192000000000001E-2</v>
      </c>
      <c r="BF70">
        <v>-6.3936999999999994E-2</v>
      </c>
      <c r="BG70">
        <v>1.0102999999999999E-2</v>
      </c>
      <c r="BH70">
        <v>5.4181E-2</v>
      </c>
      <c r="BI70">
        <v>-2.8139000000000001E-4</v>
      </c>
      <c r="BJ70">
        <v>-4.4483999999999999E-3</v>
      </c>
      <c r="BK70">
        <v>-1.5761000000000001E-2</v>
      </c>
      <c r="BL70">
        <v>1.4498E-2</v>
      </c>
      <c r="BM70">
        <v>-2.4279000000000002E-3</v>
      </c>
      <c r="BN70">
        <v>5.5721E-3</v>
      </c>
      <c r="BO70">
        <v>1.0978E-2</v>
      </c>
      <c r="BP70">
        <v>4.6188999999999996E-3</v>
      </c>
      <c r="BQ70">
        <v>1.5199000000000001E-2</v>
      </c>
      <c r="BR70">
        <v>1.1158E-2</v>
      </c>
      <c r="BS70">
        <v>4.1952999999999997E-2</v>
      </c>
      <c r="BT70">
        <v>0.11244</v>
      </c>
      <c r="BU70">
        <v>9.2726000000000006E-3</v>
      </c>
      <c r="BV70">
        <v>2.6481999999999999E-3</v>
      </c>
      <c r="BW70">
        <v>1.1736E-2</v>
      </c>
      <c r="BX70">
        <v>-1.5225000000000001E-2</v>
      </c>
      <c r="BY70">
        <v>3.7145999999999998E-2</v>
      </c>
      <c r="BZ70">
        <v>8.8756000000000008E-3</v>
      </c>
      <c r="CA70">
        <v>8.8818999999999999E-3</v>
      </c>
      <c r="CB70">
        <v>3.5867E-3</v>
      </c>
      <c r="CC70">
        <v>1.8305000000000001E-3</v>
      </c>
      <c r="CD70">
        <v>1.5523E-2</v>
      </c>
      <c r="CE70">
        <v>-5.8478999999999996E-3</v>
      </c>
      <c r="CF70">
        <v>-5.9791000000000002E-3</v>
      </c>
      <c r="CG70">
        <v>-1.2912E-2</v>
      </c>
      <c r="CH70">
        <v>1.8244E-2</v>
      </c>
      <c r="CI70">
        <v>-1.6337000000000001E-2</v>
      </c>
      <c r="CJ70">
        <v>1.0900999999999999E-2</v>
      </c>
      <c r="CK70">
        <v>-1.6247999999999999E-2</v>
      </c>
      <c r="CL70">
        <v>1.8589999999999999E-2</v>
      </c>
      <c r="CM70">
        <v>1.0120000000000001E-3</v>
      </c>
      <c r="CN70">
        <v>8.1209000000000003E-3</v>
      </c>
      <c r="CO70">
        <v>-1.1039000000000001E-3</v>
      </c>
      <c r="CP70">
        <v>-1.2E-2</v>
      </c>
      <c r="CQ70">
        <v>-9.9039000000000002E-3</v>
      </c>
      <c r="CR70">
        <v>-1.4771000000000001E-3</v>
      </c>
      <c r="CS70">
        <v>-1.8728E-3</v>
      </c>
      <c r="CT70">
        <v>2.0346E-2</v>
      </c>
      <c r="CU70">
        <v>-3.2361E-3</v>
      </c>
      <c r="CV70">
        <v>1.1332E-2</v>
      </c>
      <c r="CW70">
        <v>1.1573999999999999E-2</v>
      </c>
      <c r="CX70">
        <v>0</v>
      </c>
      <c r="CY70">
        <v>1.0723E-2</v>
      </c>
      <c r="CZ70">
        <v>4.9529000000000001E-4</v>
      </c>
      <c r="DA70">
        <v>2.8309000000000001E-2</v>
      </c>
      <c r="DB70">
        <v>9.2986000000000006E-3</v>
      </c>
      <c r="DC70">
        <v>-8.2921999999999996E-3</v>
      </c>
      <c r="DD70">
        <v>0</v>
      </c>
      <c r="DE70">
        <v>-9.8759E-3</v>
      </c>
      <c r="DF70">
        <v>0</v>
      </c>
      <c r="DG70">
        <v>2.1576999999999999E-2</v>
      </c>
      <c r="DH70">
        <v>-2.7498999999999999E-2</v>
      </c>
      <c r="DI70">
        <v>2.3287999999999998E-3</v>
      </c>
      <c r="DJ70">
        <v>2.1167999999999999E-2</v>
      </c>
      <c r="DK70">
        <v>-4.0793000000000001E-3</v>
      </c>
      <c r="DL70">
        <v>4.8198999999999999E-2</v>
      </c>
      <c r="DM70">
        <v>5.0191000000000003E-3</v>
      </c>
      <c r="DN70">
        <v>-1.4709E-2</v>
      </c>
      <c r="DO70">
        <v>1.7132000000000001E-2</v>
      </c>
      <c r="DP70">
        <v>-3.8684000000000003E-2</v>
      </c>
      <c r="DQ70">
        <v>-4.4729999999999999E-2</v>
      </c>
      <c r="DR70">
        <v>9.9004999999999996E-3</v>
      </c>
      <c r="DS70">
        <v>3.6039000000000002E-2</v>
      </c>
      <c r="DT70">
        <v>-2.3914999999999999E-2</v>
      </c>
      <c r="DU70">
        <v>-2.6584E-2</v>
      </c>
      <c r="DV70">
        <v>-3.1342000000000002E-2</v>
      </c>
      <c r="DW70">
        <v>0</v>
      </c>
      <c r="DX70">
        <v>2.362E-3</v>
      </c>
      <c r="DY70">
        <v>0</v>
      </c>
      <c r="DZ70">
        <v>-2.8198000000000001E-2</v>
      </c>
      <c r="EA70">
        <v>-1.9588000000000001E-2</v>
      </c>
      <c r="EB70">
        <v>-1.3136E-2</v>
      </c>
      <c r="EC70">
        <v>3.1611E-3</v>
      </c>
      <c r="ED70">
        <v>5.4175999999999998E-3</v>
      </c>
      <c r="EE70">
        <v>1.3056999999999999E-2</v>
      </c>
      <c r="EF70">
        <v>-2.8216000000000001E-3</v>
      </c>
      <c r="EG70">
        <v>-6.4143999999999998E-3</v>
      </c>
      <c r="EH70">
        <v>1.4981E-2</v>
      </c>
      <c r="EI70">
        <v>-8.4004999999999995E-4</v>
      </c>
      <c r="EJ70">
        <v>-1.3749000000000001E-2</v>
      </c>
      <c r="EK70">
        <v>-2.0011999999999999E-2</v>
      </c>
      <c r="EL70">
        <v>4.3257E-3</v>
      </c>
      <c r="EM70">
        <v>-1.0521000000000001E-2</v>
      </c>
      <c r="EN70">
        <v>-6.2623000000000002E-3</v>
      </c>
      <c r="EO70">
        <v>-6.5782000000000002E-3</v>
      </c>
      <c r="EP70">
        <v>-5.4828000000000003E-3</v>
      </c>
      <c r="EQ70">
        <v>-5.5893999999999996E-3</v>
      </c>
      <c r="ER70">
        <v>-5.6046999999999998E-3</v>
      </c>
      <c r="ES70">
        <v>1.7784000000000001E-2</v>
      </c>
      <c r="ET70">
        <v>1.6858000000000001E-2</v>
      </c>
      <c r="EU70">
        <v>1.2248E-2</v>
      </c>
      <c r="EV70">
        <v>1.2197E-2</v>
      </c>
      <c r="EW70">
        <v>4.8011E-3</v>
      </c>
      <c r="EX70">
        <v>1.0214000000000001E-2</v>
      </c>
      <c r="EY70">
        <v>1.5129E-2</v>
      </c>
      <c r="EZ70">
        <v>9.3567000000000008E-3</v>
      </c>
      <c r="FA70">
        <v>-3.3444E-3</v>
      </c>
      <c r="FB70">
        <v>-1.3182000000000001E-3</v>
      </c>
      <c r="FC70">
        <v>3.1960000000000001E-3</v>
      </c>
      <c r="FD70">
        <v>-3.3007000000000002E-3</v>
      </c>
      <c r="FE70">
        <v>-1.9002999999999999E-3</v>
      </c>
      <c r="FF70">
        <v>2.5693999999999999E-3</v>
      </c>
      <c r="FG70">
        <v>3.1197999999999998E-3</v>
      </c>
      <c r="FH70">
        <v>-4.823E-3</v>
      </c>
      <c r="FI70">
        <v>-3.4451E-3</v>
      </c>
      <c r="FJ70">
        <v>-1.6239E-2</v>
      </c>
      <c r="FK70">
        <v>2.8348999999999999E-2</v>
      </c>
      <c r="FL70">
        <v>4.4831000000000003E-2</v>
      </c>
      <c r="FM70">
        <v>-4.2429E-3</v>
      </c>
      <c r="FN70">
        <v>2.7681000000000001E-2</v>
      </c>
      <c r="FO70">
        <v>1.2795000000000001E-2</v>
      </c>
      <c r="FP70">
        <v>3.7704000000000001E-3</v>
      </c>
      <c r="FQ70">
        <v>-2.8620999999999998E-3</v>
      </c>
      <c r="FR70">
        <v>-7.293E-3</v>
      </c>
      <c r="FS70">
        <v>3.1392999999999998E-3</v>
      </c>
      <c r="FT70">
        <v>-3.0693000000000001E-3</v>
      </c>
      <c r="FU70">
        <v>9.3296000000000004E-3</v>
      </c>
      <c r="FV70">
        <v>9.8478000000000003E-3</v>
      </c>
      <c r="FW70">
        <v>5.7191000000000002E-4</v>
      </c>
      <c r="FX70">
        <v>8.0188000000000004E-4</v>
      </c>
      <c r="FY70">
        <v>1.5553E-4</v>
      </c>
      <c r="FZ70">
        <v>5.8915E-3</v>
      </c>
      <c r="GA70">
        <v>7.9284000000000004E-3</v>
      </c>
      <c r="GB70">
        <v>4.6096000000000002E-3</v>
      </c>
      <c r="GC70">
        <v>4.6141999999999998E-4</v>
      </c>
      <c r="GD70">
        <v>-1.6337000000000001E-2</v>
      </c>
      <c r="GE70">
        <v>-1.4760000000000001E-3</v>
      </c>
      <c r="GF70">
        <v>4.8586000000000002E-3</v>
      </c>
      <c r="GG70">
        <v>6.1278000000000001E-3</v>
      </c>
      <c r="GH70">
        <v>2.5530000000000001E-2</v>
      </c>
      <c r="GI70">
        <v>1.7232E-3</v>
      </c>
      <c r="GJ70" s="108">
        <v>1.4494E-2</v>
      </c>
      <c r="GK70">
        <v>-2.3793999999999999E-2</v>
      </c>
      <c r="GL70">
        <v>-3.0967E-3</v>
      </c>
      <c r="GM70">
        <v>1.4685E-3</v>
      </c>
      <c r="GN70">
        <v>-6.9401999999999997E-3</v>
      </c>
      <c r="GO70">
        <v>-7.1109999999999999E-4</v>
      </c>
      <c r="GP70">
        <v>-4.2957E-4</v>
      </c>
    </row>
    <row r="71" spans="2:198" x14ac:dyDescent="0.25">
      <c r="B71" s="120">
        <v>43100</v>
      </c>
      <c r="C71">
        <v>1.4067000000000001E-3</v>
      </c>
      <c r="D71">
        <v>6.0318999999999998E-3</v>
      </c>
      <c r="E71">
        <v>-2.1968000000000001E-3</v>
      </c>
      <c r="F71">
        <v>5.4527000000000004E-3</v>
      </c>
      <c r="G71">
        <v>7.2529999999999999E-3</v>
      </c>
      <c r="H71">
        <v>4.7795999999999998E-2</v>
      </c>
      <c r="I71">
        <v>-1.2926000000000001E-3</v>
      </c>
      <c r="J71">
        <v>-5.9202999999999999E-3</v>
      </c>
      <c r="K71">
        <v>-3.9407000000000001E-3</v>
      </c>
      <c r="L71">
        <v>3.712E-3</v>
      </c>
      <c r="M71">
        <v>-1.0292000000000001E-2</v>
      </c>
      <c r="N71">
        <v>-6.489E-3</v>
      </c>
      <c r="O71">
        <v>-2.3116999999999999E-2</v>
      </c>
      <c r="P71">
        <v>-3.2701000000000001E-2</v>
      </c>
      <c r="Q71">
        <v>-5.9433999999999997E-3</v>
      </c>
      <c r="R71">
        <v>2.24E-2</v>
      </c>
      <c r="S71">
        <v>-1.0803E-3</v>
      </c>
      <c r="T71">
        <v>1.1442000000000001E-2</v>
      </c>
      <c r="U71">
        <v>9.0106000000000006E-3</v>
      </c>
      <c r="V71">
        <v>-1.1313999999999999E-2</v>
      </c>
      <c r="W71">
        <v>2.8534E-2</v>
      </c>
      <c r="X71">
        <v>8.3590999999999995E-3</v>
      </c>
      <c r="Y71">
        <v>1.0167000000000001E-2</v>
      </c>
      <c r="Z71">
        <v>1.1069000000000001E-2</v>
      </c>
      <c r="AA71">
        <v>1.5343000000000001E-2</v>
      </c>
      <c r="AB71">
        <v>-6.2448E-3</v>
      </c>
      <c r="AC71">
        <v>3.7586000000000001E-2</v>
      </c>
      <c r="AD71">
        <v>9.7158999999999995E-3</v>
      </c>
      <c r="AE71">
        <v>-2.8500000000000001E-2</v>
      </c>
      <c r="AF71">
        <v>-8.7148E-3</v>
      </c>
      <c r="AG71">
        <v>1.3303000000000001E-2</v>
      </c>
      <c r="AH71">
        <v>-6.8449000000000001E-3</v>
      </c>
      <c r="AI71">
        <v>-2.2823E-2</v>
      </c>
      <c r="AJ71">
        <v>-2.9608999999999998E-3</v>
      </c>
      <c r="AK71">
        <v>1.4514000000000001E-2</v>
      </c>
      <c r="AL71">
        <v>-3.9324E-3</v>
      </c>
      <c r="AM71">
        <v>2.3142000000000002E-3</v>
      </c>
      <c r="AN71">
        <v>-1.5613E-2</v>
      </c>
      <c r="AO71">
        <v>-5.7413999999999998E-3</v>
      </c>
      <c r="AP71">
        <v>-2.5099E-2</v>
      </c>
      <c r="AQ71">
        <v>-7.7935000000000001E-3</v>
      </c>
      <c r="AR71">
        <v>1.9588999999999999E-2</v>
      </c>
      <c r="AS71">
        <v>1.9366000000000001E-2</v>
      </c>
      <c r="AT71">
        <v>-1.1868999999999999E-2</v>
      </c>
      <c r="AU71">
        <v>1.3877E-3</v>
      </c>
      <c r="AV71">
        <v>2.1604999999999999E-2</v>
      </c>
      <c r="AW71">
        <v>9.6635999999999996E-3</v>
      </c>
      <c r="AX71">
        <v>-1.3216E-2</v>
      </c>
      <c r="AY71">
        <v>2.1434000000000002E-2</v>
      </c>
      <c r="AZ71">
        <v>-2.9778999999999999E-3</v>
      </c>
      <c r="BA71" s="106">
        <v>-1.6604E-4</v>
      </c>
      <c r="BB71">
        <v>2.4287E-2</v>
      </c>
      <c r="BC71" s="106">
        <v>-1.6469E-4</v>
      </c>
      <c r="BD71">
        <v>-2.6356000000000001E-2</v>
      </c>
      <c r="BE71">
        <v>1.0515999999999999E-2</v>
      </c>
      <c r="BF71">
        <v>3.8491999999999998E-2</v>
      </c>
      <c r="BG71">
        <v>-2.4234E-3</v>
      </c>
      <c r="BH71">
        <v>2.8478000000000002E-3</v>
      </c>
      <c r="BI71">
        <v>1.7037E-2</v>
      </c>
      <c r="BJ71">
        <v>-3.3654999999999997E-2</v>
      </c>
      <c r="BK71">
        <v>-3.826E-3</v>
      </c>
      <c r="BL71">
        <v>1.3960999999999999E-2</v>
      </c>
      <c r="BM71">
        <v>8.6445000000000001E-4</v>
      </c>
      <c r="BN71">
        <v>1.3576E-2</v>
      </c>
      <c r="BO71">
        <v>3.8744000000000001E-2</v>
      </c>
      <c r="BP71">
        <v>3.4711E-3</v>
      </c>
      <c r="BQ71">
        <v>5.6299999999999996E-3</v>
      </c>
      <c r="BR71">
        <v>1.0887000000000001E-2</v>
      </c>
      <c r="BS71">
        <v>-2.0466999999999999E-2</v>
      </c>
      <c r="BT71">
        <v>0.25245000000000001</v>
      </c>
      <c r="BU71">
        <v>-1.5654999999999999E-2</v>
      </c>
      <c r="BV71">
        <v>-4.9141999999999996E-3</v>
      </c>
      <c r="BW71">
        <v>1.6561E-3</v>
      </c>
      <c r="BX71">
        <v>-2.6367999999999999E-2</v>
      </c>
      <c r="BY71">
        <v>4.0312000000000001E-2</v>
      </c>
      <c r="BZ71">
        <v>1.3068E-2</v>
      </c>
      <c r="CA71">
        <v>-6.0939000000000002E-3</v>
      </c>
      <c r="CB71">
        <v>2.4830000000000001E-2</v>
      </c>
      <c r="CC71">
        <v>-4.9404999999999996E-3</v>
      </c>
      <c r="CD71">
        <v>-1.7634E-2</v>
      </c>
      <c r="CE71">
        <v>8.2198000000000004E-4</v>
      </c>
      <c r="CF71">
        <v>-6.399E-4</v>
      </c>
      <c r="CG71">
        <v>-4.5069999999999997E-3</v>
      </c>
      <c r="CH71">
        <v>-3.4499000000000001E-3</v>
      </c>
      <c r="CI71">
        <v>8.1507000000000003E-3</v>
      </c>
      <c r="CJ71">
        <v>4.2271000000000003E-2</v>
      </c>
      <c r="CK71">
        <v>5.5192999999999999E-2</v>
      </c>
      <c r="CL71">
        <v>3.9888E-2</v>
      </c>
      <c r="CM71">
        <v>-1.5103E-2</v>
      </c>
      <c r="CN71">
        <v>2.7431000000000001E-2</v>
      </c>
      <c r="CO71">
        <v>2.1869E-2</v>
      </c>
      <c r="CP71">
        <v>2.8078000000000001E-4</v>
      </c>
      <c r="CQ71">
        <v>1.3504E-2</v>
      </c>
      <c r="CR71">
        <v>1.1658E-3</v>
      </c>
      <c r="CS71">
        <v>8.0523999999999995E-3</v>
      </c>
      <c r="CT71">
        <v>-1.9136999999999999E-3</v>
      </c>
      <c r="CU71">
        <v>1.0628E-2</v>
      </c>
      <c r="CV71">
        <v>3.1790999999999998E-3</v>
      </c>
      <c r="CW71">
        <v>4.0792000000000002E-2</v>
      </c>
      <c r="CX71">
        <v>5.0556999999999998E-3</v>
      </c>
      <c r="CY71">
        <v>2.4190000000000001E-3</v>
      </c>
      <c r="CZ71">
        <v>1.7427000000000002E-2</v>
      </c>
      <c r="DA71">
        <v>4.6142000000000002E-2</v>
      </c>
      <c r="DB71">
        <v>2.5446E-2</v>
      </c>
      <c r="DC71">
        <v>7.3803999999999995E-2</v>
      </c>
      <c r="DD71">
        <v>0</v>
      </c>
      <c r="DE71">
        <v>-5.6168999999999997E-2</v>
      </c>
      <c r="DF71">
        <v>0</v>
      </c>
      <c r="DG71">
        <v>-1.6865000000000002E-2</v>
      </c>
      <c r="DH71">
        <v>2.9267999999999999E-2</v>
      </c>
      <c r="DI71">
        <v>1.5706999999999999E-2</v>
      </c>
      <c r="DJ71">
        <v>5.1437999999999996E-3</v>
      </c>
      <c r="DK71">
        <v>-1.7612999999999999E-3</v>
      </c>
      <c r="DL71">
        <v>0.14988000000000001</v>
      </c>
      <c r="DM71">
        <v>6.5884999999999997E-3</v>
      </c>
      <c r="DN71">
        <v>2.7698E-2</v>
      </c>
      <c r="DO71">
        <v>8.4770000000000002E-3</v>
      </c>
      <c r="DP71">
        <v>-8.8143000000000006E-3</v>
      </c>
      <c r="DQ71">
        <v>-3.8500000000000001E-3</v>
      </c>
      <c r="DR71">
        <v>6.2465999999999997E-3</v>
      </c>
      <c r="DS71">
        <v>8.3478000000000007E-3</v>
      </c>
      <c r="DT71">
        <v>-3.7115E-3</v>
      </c>
      <c r="DU71">
        <v>4.2028999999999999E-3</v>
      </c>
      <c r="DV71">
        <v>1.8460000000000001E-2</v>
      </c>
      <c r="DW71">
        <v>0</v>
      </c>
      <c r="DX71">
        <v>-1.3627E-2</v>
      </c>
      <c r="DY71">
        <v>0</v>
      </c>
      <c r="DZ71">
        <v>1.1837E-2</v>
      </c>
      <c r="EA71">
        <v>-3.5098E-3</v>
      </c>
      <c r="EB71">
        <v>8.7021000000000008E-3</v>
      </c>
      <c r="EC71">
        <v>-7.5561999999999999E-3</v>
      </c>
      <c r="ED71">
        <v>1.5816E-2</v>
      </c>
      <c r="EE71">
        <v>2.7814999999999999E-2</v>
      </c>
      <c r="EF71">
        <v>9.4575000000000006E-3</v>
      </c>
      <c r="EG71">
        <v>1.3986999999999999E-2</v>
      </c>
      <c r="EH71">
        <v>1.4239E-2</v>
      </c>
      <c r="EI71">
        <v>3.4181999999999997E-2</v>
      </c>
      <c r="EJ71">
        <v>-5.2529999999999999E-3</v>
      </c>
      <c r="EK71">
        <v>1.9640999999999999E-2</v>
      </c>
      <c r="EL71">
        <v>-3.2031999999999998E-2</v>
      </c>
      <c r="EM71">
        <v>1.0713E-2</v>
      </c>
      <c r="EN71">
        <v>1.6376000000000002E-2</v>
      </c>
      <c r="EO71">
        <v>1.6357E-2</v>
      </c>
      <c r="EP71">
        <v>1.7264999999999999E-2</v>
      </c>
      <c r="EQ71">
        <v>1.6351999999999998E-2</v>
      </c>
      <c r="ER71">
        <v>1.7028000000000001E-2</v>
      </c>
      <c r="ES71">
        <v>1.7302000000000001E-2</v>
      </c>
      <c r="ET71">
        <v>1.7217E-2</v>
      </c>
      <c r="EU71">
        <v>2.2020999999999999E-2</v>
      </c>
      <c r="EV71">
        <v>2.1385999999999999E-2</v>
      </c>
      <c r="EW71">
        <v>6.6607999999999997E-3</v>
      </c>
      <c r="EX71">
        <v>-1.3458E-4</v>
      </c>
      <c r="EY71" s="106">
        <v>-3.6037000000000001E-5</v>
      </c>
      <c r="EZ71">
        <v>1.3872000000000001E-2</v>
      </c>
      <c r="FA71">
        <v>7.1517E-4</v>
      </c>
      <c r="FB71">
        <v>3.7400000000000003E-2</v>
      </c>
      <c r="FC71">
        <v>4.1103000000000001E-2</v>
      </c>
      <c r="FD71">
        <v>4.1596000000000001E-2</v>
      </c>
      <c r="FE71">
        <v>3.6703E-2</v>
      </c>
      <c r="FF71">
        <v>4.0284E-2</v>
      </c>
      <c r="FG71">
        <v>4.0932000000000003E-2</v>
      </c>
      <c r="FH71">
        <v>8.1008999999999996E-4</v>
      </c>
      <c r="FI71">
        <v>1.0914E-2</v>
      </c>
      <c r="FJ71">
        <v>9.3778999999999998E-3</v>
      </c>
      <c r="FK71">
        <v>3.7009E-2</v>
      </c>
      <c r="FL71">
        <v>4.0828000000000003E-2</v>
      </c>
      <c r="FM71">
        <v>4.1759999999999999E-2</v>
      </c>
      <c r="FN71">
        <v>4.1843999999999999E-2</v>
      </c>
      <c r="FO71">
        <v>5.4459E-2</v>
      </c>
      <c r="FP71">
        <v>-1.4366E-2</v>
      </c>
      <c r="FQ71">
        <v>-1.1311E-2</v>
      </c>
      <c r="FR71">
        <v>-1.8813E-2</v>
      </c>
      <c r="FS71">
        <v>-1.371E-2</v>
      </c>
      <c r="FT71">
        <v>-1.6742E-2</v>
      </c>
      <c r="FU71">
        <v>1.1405E-3</v>
      </c>
      <c r="FV71">
        <v>1.7024E-3</v>
      </c>
      <c r="FW71">
        <v>-3.8138000000000001E-4</v>
      </c>
      <c r="FX71">
        <v>-1.4590999999999999E-4</v>
      </c>
      <c r="FY71">
        <v>-7.3643999999999999E-4</v>
      </c>
      <c r="FZ71">
        <v>-7.6432999999999996E-3</v>
      </c>
      <c r="GA71">
        <v>-9.6018000000000006E-3</v>
      </c>
      <c r="GB71">
        <v>3.8960000000000002E-3</v>
      </c>
      <c r="GC71">
        <v>1.5209E-2</v>
      </c>
      <c r="GD71">
        <v>8.1507000000000003E-3</v>
      </c>
      <c r="GE71">
        <v>9.5732999999999999E-3</v>
      </c>
      <c r="GF71">
        <v>8.3875000000000009E-3</v>
      </c>
      <c r="GG71">
        <v>-1.2026999999999999E-2</v>
      </c>
      <c r="GH71">
        <v>-6.2222E-2</v>
      </c>
      <c r="GI71">
        <v>-3.7834E-2</v>
      </c>
      <c r="GJ71" s="108">
        <v>7.0295000000000002E-3</v>
      </c>
      <c r="GK71">
        <v>3.5166000000000003E-2</v>
      </c>
      <c r="GL71">
        <v>3.7624999999999998E-3</v>
      </c>
      <c r="GM71">
        <v>5.9064E-3</v>
      </c>
      <c r="GN71">
        <v>-2.3097E-3</v>
      </c>
      <c r="GO71">
        <v>1.3102000000000001E-2</v>
      </c>
      <c r="GP71">
        <v>-3.6586000000000001E-3</v>
      </c>
    </row>
    <row r="72" spans="2:198" x14ac:dyDescent="0.25">
      <c r="B72" s="120">
        <v>43131</v>
      </c>
      <c r="C72">
        <v>1.069E-2</v>
      </c>
      <c r="D72">
        <v>1.8409999999999999E-2</v>
      </c>
      <c r="E72">
        <v>2.1267000000000001E-2</v>
      </c>
      <c r="F72">
        <v>5.9791000000000002E-3</v>
      </c>
      <c r="G72">
        <v>1.0529E-2</v>
      </c>
      <c r="H72">
        <v>-1.4502E-3</v>
      </c>
      <c r="I72">
        <v>1.1578000000000001E-4</v>
      </c>
      <c r="J72">
        <v>2.0303999999999999E-2</v>
      </c>
      <c r="K72">
        <v>-9.6880999999999998E-3</v>
      </c>
      <c r="L72" s="106">
        <v>1.9081999999999999E-4</v>
      </c>
      <c r="M72">
        <v>3.8552000000000003E-2</v>
      </c>
      <c r="N72">
        <v>1.8036E-2</v>
      </c>
      <c r="O72">
        <v>-9.4126000000000001E-3</v>
      </c>
      <c r="P72">
        <v>4.4341999999999999E-2</v>
      </c>
      <c r="Q72">
        <v>2.4664999999999999E-2</v>
      </c>
      <c r="R72">
        <v>6.0247000000000002E-2</v>
      </c>
      <c r="S72">
        <v>3.8015E-2</v>
      </c>
      <c r="T72">
        <v>1.1951E-2</v>
      </c>
      <c r="U72">
        <v>-5.6299000000000002E-3</v>
      </c>
      <c r="V72">
        <v>-6.2115E-3</v>
      </c>
      <c r="W72">
        <v>2.6254E-2</v>
      </c>
      <c r="X72">
        <v>1.3812E-2</v>
      </c>
      <c r="Y72">
        <v>1.6989000000000001E-2</v>
      </c>
      <c r="Z72">
        <v>3.2121999999999998E-2</v>
      </c>
      <c r="AA72">
        <v>2.2832000000000002E-2</v>
      </c>
      <c r="AB72">
        <v>4.5624999999999999E-2</v>
      </c>
      <c r="AC72">
        <v>3.5982E-2</v>
      </c>
      <c r="AD72">
        <v>5.5190000000000003E-2</v>
      </c>
      <c r="AE72">
        <v>3.9988999999999997E-2</v>
      </c>
      <c r="AF72">
        <v>8.7758999999999997E-3</v>
      </c>
      <c r="AG72">
        <v>6.0564E-2</v>
      </c>
      <c r="AH72">
        <v>8.4838999999999997E-4</v>
      </c>
      <c r="AI72">
        <v>3.9556000000000001E-2</v>
      </c>
      <c r="AJ72">
        <v>-6.3239000000000004E-2</v>
      </c>
      <c r="AK72">
        <v>-7.0121999999999997E-3</v>
      </c>
      <c r="AL72">
        <v>3.0672999999999999E-2</v>
      </c>
      <c r="AM72">
        <v>5.7733E-2</v>
      </c>
      <c r="AN72">
        <v>7.8609999999999999E-2</v>
      </c>
      <c r="AO72">
        <v>-2.087E-2</v>
      </c>
      <c r="AP72">
        <v>4.6240999999999997E-2</v>
      </c>
      <c r="AQ72">
        <v>4.4059000000000001E-2</v>
      </c>
      <c r="AR72">
        <v>-1.3509E-2</v>
      </c>
      <c r="AS72">
        <v>2.0628000000000001E-2</v>
      </c>
      <c r="AT72" s="106">
        <v>4.0368999999999999E-5</v>
      </c>
      <c r="AU72">
        <v>-4.2221999999999997E-3</v>
      </c>
      <c r="AV72">
        <v>2.8036999999999999E-2</v>
      </c>
      <c r="AW72">
        <v>1.4578000000000001E-2</v>
      </c>
      <c r="AX72">
        <v>3.8990999999999998E-2</v>
      </c>
      <c r="AY72">
        <v>2.4256000000000001E-4</v>
      </c>
      <c r="AZ72">
        <v>1.0706E-2</v>
      </c>
      <c r="BA72">
        <v>-4.3256000000000003E-2</v>
      </c>
      <c r="BB72">
        <v>-5.3598E-2</v>
      </c>
      <c r="BC72">
        <v>-1.1956E-2</v>
      </c>
      <c r="BD72">
        <v>1.2042000000000001E-2</v>
      </c>
      <c r="BE72">
        <v>-3.5444000000000003E-2</v>
      </c>
      <c r="BF72">
        <v>5.4606000000000002E-2</v>
      </c>
      <c r="BG72">
        <v>1.8265E-2</v>
      </c>
      <c r="BH72">
        <v>1.4304000000000001E-2</v>
      </c>
      <c r="BI72">
        <v>-2.7471000000000001E-3</v>
      </c>
      <c r="BJ72">
        <v>-2.4209999999999999E-2</v>
      </c>
      <c r="BK72">
        <v>2.7140999999999998E-2</v>
      </c>
      <c r="BL72">
        <v>7.8401000000000002E-4</v>
      </c>
      <c r="BM72">
        <v>-6.2528000000000002E-3</v>
      </c>
      <c r="BN72">
        <v>3.0251000000000002E-3</v>
      </c>
      <c r="BO72">
        <v>-1.7743999999999999E-2</v>
      </c>
      <c r="BP72">
        <v>7.5002000000000003E-3</v>
      </c>
      <c r="BQ72">
        <v>9.2248999999999994E-3</v>
      </c>
      <c r="BR72">
        <v>3.5925000000000002E-3</v>
      </c>
      <c r="BS72">
        <v>-3.7605E-2</v>
      </c>
      <c r="BT72">
        <v>-3.4903999999999998E-3</v>
      </c>
      <c r="BU72">
        <v>1.018E-2</v>
      </c>
      <c r="BV72">
        <v>-5.0878E-3</v>
      </c>
      <c r="BW72">
        <v>-7.6175000000000001E-3</v>
      </c>
      <c r="BX72">
        <v>2.0885999999999998E-2</v>
      </c>
      <c r="BY72">
        <v>1.7797E-2</v>
      </c>
      <c r="BZ72">
        <v>2.0868000000000001E-2</v>
      </c>
      <c r="CA72">
        <v>-2.6929999999999999E-2</v>
      </c>
      <c r="CB72">
        <v>6.5423E-3</v>
      </c>
      <c r="CC72">
        <v>1.6198000000000001E-2</v>
      </c>
      <c r="CD72">
        <v>2.3222E-2</v>
      </c>
      <c r="CE72">
        <v>4.3690999999999999E-3</v>
      </c>
      <c r="CF72">
        <v>-3.8175000000000001E-3</v>
      </c>
      <c r="CG72">
        <v>-1.2430999999999999E-2</v>
      </c>
      <c r="CH72">
        <v>1.3605000000000001E-2</v>
      </c>
      <c r="CI72">
        <v>-2.7739000000000002E-3</v>
      </c>
      <c r="CJ72">
        <v>8.7429999999999994E-2</v>
      </c>
      <c r="CK72">
        <v>8.0120999999999998E-2</v>
      </c>
      <c r="CL72">
        <v>2.4438000000000001E-2</v>
      </c>
      <c r="CM72">
        <v>-6.7023999999999999E-3</v>
      </c>
      <c r="CN72">
        <v>2.5756999999999999E-2</v>
      </c>
      <c r="CO72">
        <v>7.8917000000000001E-2</v>
      </c>
      <c r="CP72">
        <v>5.2757000000000004E-3</v>
      </c>
      <c r="CQ72">
        <v>9.2274000000000002E-3</v>
      </c>
      <c r="CR72">
        <v>1.4767000000000001E-2</v>
      </c>
      <c r="CS72">
        <v>2.6308999999999998E-3</v>
      </c>
      <c r="CT72">
        <v>1.4402999999999999E-2</v>
      </c>
      <c r="CU72">
        <v>1.0857E-2</v>
      </c>
      <c r="CV72">
        <v>2.3255000000000001E-2</v>
      </c>
      <c r="CW72">
        <v>8.9337E-2</v>
      </c>
      <c r="CX72">
        <v>9.2841E-3</v>
      </c>
      <c r="CY72">
        <v>2.2504E-2</v>
      </c>
      <c r="CZ72">
        <v>4.7549999999999997E-3</v>
      </c>
      <c r="DA72">
        <v>9.0442000000000005E-3</v>
      </c>
      <c r="DB72">
        <v>1.9480999999999998E-2</v>
      </c>
      <c r="DC72">
        <v>2.3139E-2</v>
      </c>
      <c r="DD72">
        <v>0</v>
      </c>
      <c r="DE72">
        <v>4.5623999999999998E-2</v>
      </c>
      <c r="DF72">
        <v>0</v>
      </c>
      <c r="DG72">
        <v>1.5089999999999999E-2</v>
      </c>
      <c r="DH72">
        <v>2.8531999999999998E-2</v>
      </c>
      <c r="DI72">
        <v>4.2941000000000003E-3</v>
      </c>
      <c r="DJ72">
        <v>1.9970000000000001E-3</v>
      </c>
      <c r="DK72">
        <v>1.7614999999999999E-2</v>
      </c>
      <c r="DL72">
        <v>-8.0981000000000004E-3</v>
      </c>
      <c r="DM72">
        <v>1.6593E-2</v>
      </c>
      <c r="DN72">
        <v>3.8970999999999999E-2</v>
      </c>
      <c r="DO72">
        <v>4.7765000000000002E-2</v>
      </c>
      <c r="DP72">
        <v>-1.8884000000000001E-2</v>
      </c>
      <c r="DQ72">
        <v>-6.7544000000000007E-2</v>
      </c>
      <c r="DR72">
        <v>1.2382999999999999E-3</v>
      </c>
      <c r="DS72">
        <v>-2.2023999999999998E-2</v>
      </c>
      <c r="DT72">
        <v>1.2515999999999999E-2</v>
      </c>
      <c r="DU72">
        <v>2.2249000000000001E-2</v>
      </c>
      <c r="DV72">
        <v>4.5121000000000001E-2</v>
      </c>
      <c r="DW72">
        <v>0</v>
      </c>
      <c r="DX72">
        <v>-8.4183999999999995E-4</v>
      </c>
      <c r="DY72">
        <v>0</v>
      </c>
      <c r="DZ72">
        <v>2.1166999999999998E-2</v>
      </c>
      <c r="EA72">
        <v>1.8503E-3</v>
      </c>
      <c r="EB72">
        <v>3.8778E-2</v>
      </c>
      <c r="EC72">
        <v>-4.3645999999999997E-3</v>
      </c>
      <c r="ED72">
        <v>2.9589000000000001E-2</v>
      </c>
      <c r="EE72">
        <v>2.3458E-2</v>
      </c>
      <c r="EF72">
        <v>1.2567E-2</v>
      </c>
      <c r="EG72">
        <v>3.6870000000000002E-3</v>
      </c>
      <c r="EH72">
        <v>-4.2835E-3</v>
      </c>
      <c r="EI72">
        <v>-4.1203999999999998E-3</v>
      </c>
      <c r="EJ72">
        <v>7.0676999999999997E-3</v>
      </c>
      <c r="EK72">
        <v>0.1047</v>
      </c>
      <c r="EL72">
        <v>7.2046000000000002E-3</v>
      </c>
      <c r="EM72">
        <v>0.15178</v>
      </c>
      <c r="EN72">
        <v>7.8912999999999997E-2</v>
      </c>
      <c r="EO72">
        <v>7.7585000000000001E-2</v>
      </c>
      <c r="EP72">
        <v>7.8974000000000003E-2</v>
      </c>
      <c r="EQ72">
        <v>7.8664999999999999E-2</v>
      </c>
      <c r="ER72">
        <v>7.8452999999999995E-2</v>
      </c>
      <c r="ES72">
        <v>3.2785000000000002E-2</v>
      </c>
      <c r="ET72">
        <v>3.2385999999999998E-2</v>
      </c>
      <c r="EU72">
        <v>2.1814999999999998E-3</v>
      </c>
      <c r="EV72">
        <v>1.8904E-3</v>
      </c>
      <c r="EW72">
        <v>3.5866000000000001E-3</v>
      </c>
      <c r="EX72">
        <v>4.4398E-2</v>
      </c>
      <c r="EY72">
        <v>6.9106000000000001E-2</v>
      </c>
      <c r="EZ72">
        <v>7.4291999999999997E-2</v>
      </c>
      <c r="FA72">
        <v>7.6538999999999999E-3</v>
      </c>
      <c r="FB72">
        <v>4.0585000000000003E-2</v>
      </c>
      <c r="FC72">
        <v>4.1302999999999999E-2</v>
      </c>
      <c r="FD72">
        <v>3.0152000000000002E-2</v>
      </c>
      <c r="FE72">
        <v>3.9793000000000002E-2</v>
      </c>
      <c r="FF72">
        <v>4.0541000000000001E-2</v>
      </c>
      <c r="FG72">
        <v>4.1166000000000001E-2</v>
      </c>
      <c r="FH72">
        <v>-3.4597999999999999E-3</v>
      </c>
      <c r="FI72">
        <v>1.0596E-2</v>
      </c>
      <c r="FJ72">
        <v>-1.4855E-2</v>
      </c>
      <c r="FK72">
        <v>3.1766999999999997E-2</v>
      </c>
      <c r="FL72">
        <v>4.7042E-2</v>
      </c>
      <c r="FM72">
        <v>2.4538999999999998E-2</v>
      </c>
      <c r="FN72">
        <v>4.5180999999999999E-2</v>
      </c>
      <c r="FO72">
        <v>5.3120000000000001E-2</v>
      </c>
      <c r="FP72">
        <v>-8.7478999999999994E-3</v>
      </c>
      <c r="FQ72">
        <v>-1.1320999999999999E-2</v>
      </c>
      <c r="FR72">
        <v>-6.7437E-3</v>
      </c>
      <c r="FS72">
        <v>-8.0718999999999999E-3</v>
      </c>
      <c r="FT72">
        <v>-1.0836E-2</v>
      </c>
      <c r="FU72">
        <v>8.5800000000000008E-3</v>
      </c>
      <c r="FV72">
        <v>8.6254000000000001E-3</v>
      </c>
      <c r="FW72">
        <v>2.5642E-3</v>
      </c>
      <c r="FX72">
        <v>2.7101999999999998E-3</v>
      </c>
      <c r="FY72">
        <v>2.1074000000000002E-3</v>
      </c>
      <c r="FZ72">
        <v>-6.9788000000000001E-4</v>
      </c>
      <c r="GA72">
        <v>3.2682000000000002E-4</v>
      </c>
      <c r="GB72">
        <v>7.7057000000000002E-3</v>
      </c>
      <c r="GC72">
        <v>2.6468999999999999E-2</v>
      </c>
      <c r="GD72">
        <v>-2.7739000000000002E-3</v>
      </c>
      <c r="GE72">
        <v>5.5469999999999998E-2</v>
      </c>
      <c r="GF72">
        <v>4.3464000000000003E-3</v>
      </c>
      <c r="GG72">
        <v>3.3054999999999998E-3</v>
      </c>
      <c r="GH72">
        <v>2.7591999999999998E-2</v>
      </c>
      <c r="GI72">
        <v>1.7766000000000001E-2</v>
      </c>
      <c r="GJ72" s="108">
        <v>4.6865999999999998E-2</v>
      </c>
      <c r="GK72">
        <v>2.9374000000000002E-3</v>
      </c>
      <c r="GL72">
        <v>7.0897E-3</v>
      </c>
      <c r="GM72">
        <v>7.5370999999999997E-3</v>
      </c>
      <c r="GN72">
        <v>-6.0464999999999998E-3</v>
      </c>
      <c r="GO72">
        <v>3.4618999999999997E-2</v>
      </c>
      <c r="GP72">
        <v>6.3019E-3</v>
      </c>
    </row>
    <row r="73" spans="2:198" x14ac:dyDescent="0.25">
      <c r="B73" s="120">
        <v>43159</v>
      </c>
      <c r="C73">
        <v>5.1476999999999998E-3</v>
      </c>
      <c r="D73">
        <v>1.0199E-2</v>
      </c>
      <c r="E73">
        <v>1.9559E-2</v>
      </c>
      <c r="F73">
        <v>-3.0355999999999998E-3</v>
      </c>
      <c r="G73">
        <v>2.2387000000000002E-3</v>
      </c>
      <c r="H73">
        <v>-1.0851E-2</v>
      </c>
      <c r="I73">
        <v>4.0551999999999998E-2</v>
      </c>
      <c r="J73">
        <v>5.1441000000000001E-2</v>
      </c>
      <c r="K73">
        <v>2.3927E-2</v>
      </c>
      <c r="L73">
        <v>3.0086000000000002E-2</v>
      </c>
      <c r="M73">
        <v>1.7243000000000001E-2</v>
      </c>
      <c r="N73">
        <v>1.1245000000000001E-3</v>
      </c>
      <c r="O73">
        <v>8.1370000000000001E-3</v>
      </c>
      <c r="P73">
        <v>3.6391E-2</v>
      </c>
      <c r="Q73">
        <v>-1.1913E-2</v>
      </c>
      <c r="R73">
        <v>8.1410000000000007E-3</v>
      </c>
      <c r="S73">
        <v>-7.6224999999999999E-3</v>
      </c>
      <c r="T73">
        <v>1.3665999999999999E-2</v>
      </c>
      <c r="U73">
        <v>-3.2449000000000002E-3</v>
      </c>
      <c r="V73">
        <v>-3.0890000000000001E-2</v>
      </c>
      <c r="W73">
        <v>4.8362000000000002E-2</v>
      </c>
      <c r="X73" s="106">
        <v>-8.6230000000000006E-5</v>
      </c>
      <c r="Y73">
        <v>8.0362999999999997E-3</v>
      </c>
      <c r="Z73">
        <v>-1.0658000000000001E-2</v>
      </c>
      <c r="AA73">
        <v>9.0744999999999992E-3</v>
      </c>
      <c r="AB73">
        <v>2.5840999999999999E-2</v>
      </c>
      <c r="AC73">
        <v>-3.2194E-2</v>
      </c>
      <c r="AD73">
        <v>-6.7751E-3</v>
      </c>
      <c r="AE73">
        <v>3.7142000000000001E-2</v>
      </c>
      <c r="AF73">
        <v>-1.5371E-3</v>
      </c>
      <c r="AG73">
        <v>-7.3130000000000001E-3</v>
      </c>
      <c r="AH73">
        <v>5.3175999999999996E-3</v>
      </c>
      <c r="AI73">
        <v>3.6628000000000001E-2</v>
      </c>
      <c r="AJ73">
        <v>-3.1558999999999997E-2</v>
      </c>
      <c r="AK73">
        <v>2.8070000000000001E-2</v>
      </c>
      <c r="AL73">
        <v>-2.5753000000000002E-2</v>
      </c>
      <c r="AM73">
        <v>3.9025999999999998E-2</v>
      </c>
      <c r="AN73">
        <v>4.5317000000000003E-2</v>
      </c>
      <c r="AO73">
        <v>-2.6833999999999998E-3</v>
      </c>
      <c r="AP73">
        <v>1.0503E-2</v>
      </c>
      <c r="AQ73">
        <v>2.1357999999999999E-2</v>
      </c>
      <c r="AR73">
        <v>3.7704000000000001E-2</v>
      </c>
      <c r="AS73">
        <v>1.5429E-3</v>
      </c>
      <c r="AT73">
        <v>-4.8628999999999999E-3</v>
      </c>
      <c r="AU73">
        <v>1.0289E-2</v>
      </c>
      <c r="AV73">
        <v>-1.0396000000000001E-2</v>
      </c>
      <c r="AW73">
        <v>6.1970999999999997E-3</v>
      </c>
      <c r="AX73">
        <v>1.1723000000000001E-2</v>
      </c>
      <c r="AY73">
        <v>-7.3799E-4</v>
      </c>
      <c r="AZ73">
        <v>-2.2866999999999998E-2</v>
      </c>
      <c r="BA73">
        <v>1.6324999999999999E-2</v>
      </c>
      <c r="BB73">
        <v>-1.8943999999999999E-2</v>
      </c>
      <c r="BC73">
        <v>7.4669999999999997E-3</v>
      </c>
      <c r="BD73">
        <v>-2.4570000000000002E-2</v>
      </c>
      <c r="BE73">
        <v>-9.3221999999999999E-4</v>
      </c>
      <c r="BF73">
        <v>7.8633999999999996E-3</v>
      </c>
      <c r="BG73">
        <v>3.3878999999999999E-2</v>
      </c>
      <c r="BH73">
        <v>8.0012999999999994E-3</v>
      </c>
      <c r="BI73">
        <v>2.1077000000000001E-3</v>
      </c>
      <c r="BJ73">
        <v>-2.1883E-2</v>
      </c>
      <c r="BK73">
        <v>1.3818E-2</v>
      </c>
      <c r="BL73">
        <v>-8.0093999999999999E-3</v>
      </c>
      <c r="BM73">
        <v>-2.8857000000000002E-3</v>
      </c>
      <c r="BN73">
        <v>-2.9020000000000001E-3</v>
      </c>
      <c r="BO73">
        <v>3.3682999999999999E-3</v>
      </c>
      <c r="BP73">
        <v>7.2881999999999999E-3</v>
      </c>
      <c r="BQ73">
        <v>-1.9727E-3</v>
      </c>
      <c r="BR73">
        <v>-4.7866000000000002E-3</v>
      </c>
      <c r="BS73">
        <v>4.4482000000000001E-2</v>
      </c>
      <c r="BT73">
        <v>-6.0180999999999998E-2</v>
      </c>
      <c r="BU73">
        <v>-8.0535999999999993E-3</v>
      </c>
      <c r="BV73">
        <v>5.5014E-3</v>
      </c>
      <c r="BW73">
        <v>-7.9281000000000004E-3</v>
      </c>
      <c r="BX73">
        <v>7.3926E-3</v>
      </c>
      <c r="BY73">
        <v>-1.397E-3</v>
      </c>
      <c r="BZ73">
        <v>3.9107999999999998E-4</v>
      </c>
      <c r="CA73">
        <v>-2.8591999999999999E-2</v>
      </c>
      <c r="CB73">
        <v>-2.1056999999999999E-2</v>
      </c>
      <c r="CC73">
        <v>1.7732000000000001E-2</v>
      </c>
      <c r="CD73">
        <v>5.7042000000000004E-3</v>
      </c>
      <c r="CE73">
        <v>1.061E-2</v>
      </c>
      <c r="CF73">
        <v>-1.0122000000000001E-2</v>
      </c>
      <c r="CG73">
        <v>-1.5702000000000001E-2</v>
      </c>
      <c r="CH73">
        <v>-2.3578000000000002E-2</v>
      </c>
      <c r="CI73">
        <v>-2.6252999999999999E-2</v>
      </c>
      <c r="CJ73">
        <v>-5.1563999999999999E-2</v>
      </c>
      <c r="CK73">
        <v>-5.1636000000000001E-2</v>
      </c>
      <c r="CL73">
        <v>-4.4912000000000001E-2</v>
      </c>
      <c r="CM73">
        <v>2.5049999999999999E-2</v>
      </c>
      <c r="CN73">
        <v>-2.5115999999999999E-2</v>
      </c>
      <c r="CO73">
        <v>-7.9608999999999999E-2</v>
      </c>
      <c r="CP73">
        <v>-1.4135999999999999E-2</v>
      </c>
      <c r="CQ73">
        <v>1.179E-2</v>
      </c>
      <c r="CR73">
        <v>3.5565000000000002E-3</v>
      </c>
      <c r="CS73">
        <v>-2.8369000000000002E-4</v>
      </c>
      <c r="CT73">
        <v>9.4275000000000001E-3</v>
      </c>
      <c r="CU73">
        <v>-4.7914000000000003E-3</v>
      </c>
      <c r="CV73">
        <v>7.0464000000000004E-3</v>
      </c>
      <c r="CW73">
        <v>-5.1444999999999998E-2</v>
      </c>
      <c r="CX73">
        <v>3.3782999999999999E-3</v>
      </c>
      <c r="CY73">
        <v>1.2508E-2</v>
      </c>
      <c r="CZ73">
        <v>-5.7583000000000002E-2</v>
      </c>
      <c r="DA73">
        <v>2.3810000000000001E-2</v>
      </c>
      <c r="DB73">
        <v>-4.8781999999999999E-2</v>
      </c>
      <c r="DC73">
        <v>4.9706E-2</v>
      </c>
      <c r="DD73">
        <v>0</v>
      </c>
      <c r="DE73">
        <v>-5.4153999999999999E-3</v>
      </c>
      <c r="DF73">
        <v>0</v>
      </c>
      <c r="DG73">
        <v>3.3352999999999998E-3</v>
      </c>
      <c r="DH73">
        <v>2.1912000000000001E-2</v>
      </c>
      <c r="DI73">
        <v>-1.3696E-2</v>
      </c>
      <c r="DJ73">
        <v>2.8514999999999999E-3</v>
      </c>
      <c r="DK73">
        <v>-1.5389999999999999E-2</v>
      </c>
      <c r="DL73">
        <v>5.2623999999999997E-2</v>
      </c>
      <c r="DM73">
        <v>1.5473000000000001E-2</v>
      </c>
      <c r="DN73">
        <v>5.6002000000000003E-2</v>
      </c>
      <c r="DO73">
        <v>2.9609E-2</v>
      </c>
      <c r="DP73">
        <v>1.0800000000000001E-2</v>
      </c>
      <c r="DQ73">
        <v>-6.3952000000000002E-3</v>
      </c>
      <c r="DR73">
        <v>-3.8174E-2</v>
      </c>
      <c r="DS73">
        <v>-5.8839000000000001E-3</v>
      </c>
      <c r="DT73">
        <v>1.7644E-2</v>
      </c>
      <c r="DU73">
        <v>5.1124999999999999E-3</v>
      </c>
      <c r="DV73">
        <v>4.1836999999999999E-2</v>
      </c>
      <c r="DW73">
        <v>0</v>
      </c>
      <c r="DX73">
        <v>-1.9323999999999999E-3</v>
      </c>
      <c r="DY73">
        <v>0</v>
      </c>
      <c r="DZ73">
        <v>-2.2377999999999999E-2</v>
      </c>
      <c r="EA73">
        <v>1.7239000000000001E-2</v>
      </c>
      <c r="EB73">
        <v>-3.5235000000000002E-2</v>
      </c>
      <c r="EC73">
        <v>1.0035000000000001E-2</v>
      </c>
      <c r="ED73">
        <v>5.9369000000000002E-3</v>
      </c>
      <c r="EE73">
        <v>1.1309E-2</v>
      </c>
      <c r="EF73">
        <v>-5.7285000000000001E-3</v>
      </c>
      <c r="EG73">
        <v>-2.3368999999999998E-3</v>
      </c>
      <c r="EH73" s="106">
        <v>-6.8792000000000001E-5</v>
      </c>
      <c r="EI73">
        <v>9.8744999999999996E-4</v>
      </c>
      <c r="EJ73">
        <v>-1.0743000000000001E-2</v>
      </c>
      <c r="EK73">
        <v>8.2584000000000008E-3</v>
      </c>
      <c r="EL73">
        <v>5.6904999999999997E-2</v>
      </c>
      <c r="EM73">
        <v>2.205E-2</v>
      </c>
      <c r="EN73">
        <v>-5.8171E-2</v>
      </c>
      <c r="EO73">
        <v>-5.849E-2</v>
      </c>
      <c r="EP73">
        <v>-5.7027000000000001E-2</v>
      </c>
      <c r="EQ73">
        <v>-5.8053E-2</v>
      </c>
      <c r="ER73">
        <v>-5.7459000000000003E-2</v>
      </c>
      <c r="ES73">
        <v>-4.6351000000000003E-2</v>
      </c>
      <c r="ET73">
        <v>-4.6214999999999999E-2</v>
      </c>
      <c r="EU73">
        <v>-1.8511E-2</v>
      </c>
      <c r="EV73">
        <v>-1.8461000000000002E-2</v>
      </c>
      <c r="EW73">
        <v>6.0832999999999998E-3</v>
      </c>
      <c r="EX73">
        <v>1.4678E-2</v>
      </c>
      <c r="EY73">
        <v>2.2832000000000002E-2</v>
      </c>
      <c r="EZ73">
        <v>-7.6923000000000005E-2</v>
      </c>
      <c r="FA73">
        <v>-6.2445000000000001E-3</v>
      </c>
      <c r="FB73">
        <v>-2.6811999999999999E-2</v>
      </c>
      <c r="FC73">
        <v>-2.6363000000000001E-2</v>
      </c>
      <c r="FD73">
        <v>-2.7359999999999999E-2</v>
      </c>
      <c r="FE73">
        <v>-2.7476E-2</v>
      </c>
      <c r="FF73">
        <v>-2.8334999999999999E-2</v>
      </c>
      <c r="FG73">
        <v>-2.6419000000000002E-2</v>
      </c>
      <c r="FH73">
        <v>2.3037000000000001E-3</v>
      </c>
      <c r="FI73">
        <v>-4.6826000000000003E-3</v>
      </c>
      <c r="FJ73">
        <v>3.5731999999999999E-3</v>
      </c>
      <c r="FK73">
        <v>-4.0758999999999997E-2</v>
      </c>
      <c r="FL73">
        <v>-5.8674999999999998E-2</v>
      </c>
      <c r="FM73">
        <v>-6.1976999999999997E-2</v>
      </c>
      <c r="FN73">
        <v>-6.0957999999999998E-2</v>
      </c>
      <c r="FO73">
        <v>-5.6496999999999999E-2</v>
      </c>
      <c r="FP73">
        <v>7.5177000000000004E-3</v>
      </c>
      <c r="FQ73">
        <v>1.8325999999999999E-2</v>
      </c>
      <c r="FR73">
        <v>5.6525000000000004E-3</v>
      </c>
      <c r="FS73">
        <v>8.3143000000000002E-3</v>
      </c>
      <c r="FT73">
        <v>1.0088E-2</v>
      </c>
      <c r="FU73">
        <v>1.4142999999999999E-2</v>
      </c>
      <c r="FV73">
        <v>1.4537E-2</v>
      </c>
      <c r="FW73">
        <v>8.1790999999999999E-3</v>
      </c>
      <c r="FX73">
        <v>8.1203999999999998E-3</v>
      </c>
      <c r="FY73">
        <v>7.6236999999999997E-3</v>
      </c>
      <c r="FZ73">
        <v>-6.7210000000000004E-3</v>
      </c>
      <c r="GA73">
        <v>-1.0357999999999999E-2</v>
      </c>
      <c r="GB73">
        <v>1.3370999999999999E-2</v>
      </c>
      <c r="GC73">
        <v>-1.9144999999999999E-2</v>
      </c>
      <c r="GD73">
        <v>-2.6252999999999999E-2</v>
      </c>
      <c r="GE73">
        <v>-9.9477000000000003E-3</v>
      </c>
      <c r="GF73">
        <v>5.5405999999999999E-4</v>
      </c>
      <c r="GG73">
        <v>9.1439999999999994E-3</v>
      </c>
      <c r="GH73">
        <v>4.7814000000000002E-2</v>
      </c>
      <c r="GI73">
        <v>1.423E-2</v>
      </c>
      <c r="GJ73" s="108">
        <v>-2.8354000000000001E-2</v>
      </c>
      <c r="GK73">
        <v>5.2852999999999997E-2</v>
      </c>
      <c r="GL73">
        <v>-1.1058E-2</v>
      </c>
      <c r="GM73">
        <v>1.1130000000000001E-3</v>
      </c>
      <c r="GN73">
        <v>-2.5668E-2</v>
      </c>
      <c r="GO73">
        <v>-3.7262000000000003E-2</v>
      </c>
      <c r="GP73">
        <v>-5.2430999999999997E-3</v>
      </c>
    </row>
    <row r="74" spans="2:198" x14ac:dyDescent="0.25">
      <c r="B74" s="120">
        <v>43190</v>
      </c>
      <c r="C74">
        <v>2.3955999999999999E-3</v>
      </c>
      <c r="D74">
        <v>2.9474000000000002E-3</v>
      </c>
      <c r="E74">
        <v>7.0851000000000004E-3</v>
      </c>
      <c r="F74">
        <v>1.8989E-3</v>
      </c>
      <c r="G74" s="106">
        <v>-3.5638E-5</v>
      </c>
      <c r="H74">
        <v>-4.522E-3</v>
      </c>
      <c r="I74">
        <v>1.1512E-2</v>
      </c>
      <c r="J74">
        <v>3.2342999999999997E-2</v>
      </c>
      <c r="K74">
        <v>4.4692000000000004E-3</v>
      </c>
      <c r="L74">
        <v>3.5513000000000003E-2</v>
      </c>
      <c r="M74">
        <v>3.3409999999999999E-4</v>
      </c>
      <c r="N74" s="106">
        <v>-1.1335E-3</v>
      </c>
      <c r="O74">
        <v>1.4397999999999999E-2</v>
      </c>
      <c r="P74">
        <v>3.3315999999999998E-2</v>
      </c>
      <c r="Q74">
        <v>1.1466E-2</v>
      </c>
      <c r="R74">
        <v>-1.5800000000000002E-2</v>
      </c>
      <c r="S74">
        <v>-1.0357E-2</v>
      </c>
      <c r="T74">
        <v>2.5713E-2</v>
      </c>
      <c r="U74">
        <v>-1.6156E-3</v>
      </c>
      <c r="V74">
        <v>6.2192000000000002E-3</v>
      </c>
      <c r="W74">
        <v>-4.4818999999999998E-2</v>
      </c>
      <c r="X74">
        <v>1.1166000000000001E-2</v>
      </c>
      <c r="Y74">
        <v>1.5861E-2</v>
      </c>
      <c r="Z74">
        <v>1.3881E-3</v>
      </c>
      <c r="AA74">
        <v>2.0500999999999998E-2</v>
      </c>
      <c r="AB74">
        <v>-3.9567999999999999E-2</v>
      </c>
      <c r="AC74">
        <v>-3.9344999999999996E-3</v>
      </c>
      <c r="AD74">
        <v>2.4207E-3</v>
      </c>
      <c r="AE74">
        <v>5.7355000000000001E-3</v>
      </c>
      <c r="AF74">
        <v>-8.1513999999999996E-3</v>
      </c>
      <c r="AG74">
        <v>-2.6964999999999999E-2</v>
      </c>
      <c r="AH74">
        <v>2.7483E-2</v>
      </c>
      <c r="AI74">
        <v>-7.0606000000000002E-3</v>
      </c>
      <c r="AJ74">
        <v>-1.8841000000000001E-3</v>
      </c>
      <c r="AK74">
        <v>-9.9590000000000008E-3</v>
      </c>
      <c r="AL74">
        <v>1.2191E-2</v>
      </c>
      <c r="AM74">
        <v>-8.9867999999999996E-3</v>
      </c>
      <c r="AN74">
        <v>-4.5395999999999999E-2</v>
      </c>
      <c r="AO74">
        <v>9.2154999999999997E-3</v>
      </c>
      <c r="AP74">
        <v>2.5291999999999999E-2</v>
      </c>
      <c r="AQ74">
        <v>2.8426E-2</v>
      </c>
      <c r="AR74">
        <v>2.1958999999999999E-2</v>
      </c>
      <c r="AS74">
        <v>-3.0084E-2</v>
      </c>
      <c r="AT74">
        <v>-2.2272E-2</v>
      </c>
      <c r="AU74">
        <v>1.1227000000000001E-2</v>
      </c>
      <c r="AV74">
        <v>2.4594000000000001E-2</v>
      </c>
      <c r="AW74">
        <v>2.9215000000000001E-2</v>
      </c>
      <c r="AX74">
        <v>6.6327000000000001E-3</v>
      </c>
      <c r="AY74">
        <v>3.4485000000000002E-2</v>
      </c>
      <c r="AZ74">
        <v>7.4894000000000002E-3</v>
      </c>
      <c r="BA74">
        <v>3.0318000000000001E-2</v>
      </c>
      <c r="BB74">
        <v>8.6087000000000004E-3</v>
      </c>
      <c r="BC74">
        <v>-2.3667000000000001E-2</v>
      </c>
      <c r="BD74">
        <v>-1.4847E-3</v>
      </c>
      <c r="BE74">
        <v>-5.4013000000000004E-3</v>
      </c>
      <c r="BF74">
        <v>4.4622000000000004E-3</v>
      </c>
      <c r="BG74">
        <v>2.0424999999999999E-2</v>
      </c>
      <c r="BH74">
        <v>-4.5084000000000001E-3</v>
      </c>
      <c r="BI74">
        <v>3.6186E-3</v>
      </c>
      <c r="BJ74">
        <v>-1.9234000000000001E-2</v>
      </c>
      <c r="BK74">
        <v>-2.2315000000000002E-2</v>
      </c>
      <c r="BL74">
        <v>5.0220000000000004E-3</v>
      </c>
      <c r="BM74">
        <v>9.5115000000000009E-3</v>
      </c>
      <c r="BN74">
        <v>5.0721999999999998E-3</v>
      </c>
      <c r="BO74">
        <v>2.7061999999999999E-2</v>
      </c>
      <c r="BP74">
        <v>6.7942000000000002E-3</v>
      </c>
      <c r="BQ74">
        <v>6.5579000000000002E-3</v>
      </c>
      <c r="BR74">
        <v>1.8090999999999999E-2</v>
      </c>
      <c r="BS74">
        <v>1.0846E-2</v>
      </c>
      <c r="BT74">
        <v>-6.3962000000000005E-2</v>
      </c>
      <c r="BU74">
        <v>2.3045E-2</v>
      </c>
      <c r="BV74">
        <v>2.7463999999999999E-2</v>
      </c>
      <c r="BW74">
        <v>4.6952000000000001E-2</v>
      </c>
      <c r="BX74">
        <v>1.8813E-2</v>
      </c>
      <c r="BY74">
        <v>5.7355000000000003E-2</v>
      </c>
      <c r="BZ74">
        <v>1.7708999999999999E-2</v>
      </c>
      <c r="CA74">
        <v>3.6873000000000003E-2</v>
      </c>
      <c r="CB74">
        <v>2.2173999999999999E-2</v>
      </c>
      <c r="CC74">
        <v>2.0704E-2</v>
      </c>
      <c r="CD74">
        <v>3.5506000000000003E-2</v>
      </c>
      <c r="CE74">
        <v>1.2543E-2</v>
      </c>
      <c r="CF74">
        <v>3.7791000000000001E-3</v>
      </c>
      <c r="CG74">
        <v>4.0959000000000004E-3</v>
      </c>
      <c r="CH74">
        <v>9.6664000000000003E-3</v>
      </c>
      <c r="CI74">
        <v>-2.4197E-2</v>
      </c>
      <c r="CJ74">
        <v>-2.7265000000000002E-3</v>
      </c>
      <c r="CK74">
        <v>-2.2383E-2</v>
      </c>
      <c r="CL74">
        <v>-2.3909999999999999E-3</v>
      </c>
      <c r="CM74">
        <v>1.0471E-3</v>
      </c>
      <c r="CN74">
        <v>-2.6338999999999998E-3</v>
      </c>
      <c r="CO74">
        <v>-1.9345999999999999E-2</v>
      </c>
      <c r="CP74">
        <v>1.4749E-2</v>
      </c>
      <c r="CQ74">
        <v>2.4013E-2</v>
      </c>
      <c r="CR74">
        <v>-1.2063000000000001E-2</v>
      </c>
      <c r="CS74">
        <v>-2.6928999999999998E-3</v>
      </c>
      <c r="CT74">
        <v>-7.8562000000000007E-3</v>
      </c>
      <c r="CU74">
        <v>-1.2527E-2</v>
      </c>
      <c r="CV74">
        <v>-1.7767999999999999E-2</v>
      </c>
      <c r="CW74">
        <v>-4.8906000000000002E-3</v>
      </c>
      <c r="CX74">
        <v>-4.8790999999999999E-3</v>
      </c>
      <c r="CY74">
        <v>2.2426999999999999E-2</v>
      </c>
      <c r="CZ74">
        <v>2.317E-2</v>
      </c>
      <c r="DA74">
        <v>1.2753E-2</v>
      </c>
      <c r="DB74">
        <v>-4.6346E-3</v>
      </c>
      <c r="DC74">
        <v>5.2851000000000002E-2</v>
      </c>
      <c r="DD74">
        <v>0</v>
      </c>
      <c r="DE74">
        <v>7.7072000000000002E-2</v>
      </c>
      <c r="DF74">
        <v>0</v>
      </c>
      <c r="DG74">
        <v>1.7017999999999998E-2</v>
      </c>
      <c r="DH74">
        <v>6.4422999999999994E-2</v>
      </c>
      <c r="DI74">
        <v>1.4104E-2</v>
      </c>
      <c r="DJ74">
        <v>3.9738999999999998E-3</v>
      </c>
      <c r="DK74">
        <v>6.7692000000000004E-3</v>
      </c>
      <c r="DL74">
        <v>-4.1376000000000003E-2</v>
      </c>
      <c r="DM74">
        <v>2.3947E-2</v>
      </c>
      <c r="DN74">
        <v>2.3836E-2</v>
      </c>
      <c r="DO74">
        <v>-3.3896000000000003E-2</v>
      </c>
      <c r="DP74">
        <v>3.2404000000000002E-2</v>
      </c>
      <c r="DQ74">
        <v>1.4546999999999999E-2</v>
      </c>
      <c r="DR74">
        <v>-2.0077000000000001E-2</v>
      </c>
      <c r="DS74">
        <v>1.6257000000000001E-2</v>
      </c>
      <c r="DT74">
        <v>-3.1871999999999998E-3</v>
      </c>
      <c r="DU74">
        <v>-2.2748000000000001E-2</v>
      </c>
      <c r="DV74">
        <v>-5.8456000000000001E-2</v>
      </c>
      <c r="DW74">
        <v>0</v>
      </c>
      <c r="DX74">
        <v>-8.0905000000000005E-3</v>
      </c>
      <c r="DY74">
        <v>0</v>
      </c>
      <c r="DZ74">
        <v>-1.0843E-2</v>
      </c>
      <c r="EA74">
        <v>3.1886999999999999E-2</v>
      </c>
      <c r="EB74">
        <v>-9.9586999999999992E-3</v>
      </c>
      <c r="EC74">
        <v>8.4916999999999996E-3</v>
      </c>
      <c r="ED74">
        <v>1.3573999999999999E-2</v>
      </c>
      <c r="EE74">
        <v>4.1821000000000002E-4</v>
      </c>
      <c r="EF74">
        <v>8.7697000000000001E-3</v>
      </c>
      <c r="EG74">
        <v>-2.954E-3</v>
      </c>
      <c r="EH74">
        <v>4.4507000000000001E-3</v>
      </c>
      <c r="EI74">
        <v>1.6461E-3</v>
      </c>
      <c r="EJ74">
        <v>-1.0522999999999999E-2</v>
      </c>
      <c r="EK74">
        <v>-3.1201E-2</v>
      </c>
      <c r="EL74">
        <v>1.5063E-2</v>
      </c>
      <c r="EM74">
        <v>-8.7224000000000004E-4</v>
      </c>
      <c r="EN74">
        <v>-5.5858000000000001E-3</v>
      </c>
      <c r="EO74">
        <v>-7.0203000000000002E-3</v>
      </c>
      <c r="EP74">
        <v>-5.6081999999999998E-3</v>
      </c>
      <c r="EQ74">
        <v>-5.4124999999999998E-3</v>
      </c>
      <c r="ER74">
        <v>-5.8100000000000001E-3</v>
      </c>
      <c r="ES74">
        <v>-1.2286E-2</v>
      </c>
      <c r="ET74">
        <v>-1.2389000000000001E-2</v>
      </c>
      <c r="EU74">
        <v>1.5369000000000001E-2</v>
      </c>
      <c r="EV74">
        <v>1.5723000000000001E-2</v>
      </c>
      <c r="EW74">
        <v>9.1421000000000002E-3</v>
      </c>
      <c r="EX74">
        <v>-7.6997000000000003E-3</v>
      </c>
      <c r="EY74">
        <v>-1.2592000000000001E-2</v>
      </c>
      <c r="EZ74">
        <v>9.6460000000000001E-3</v>
      </c>
      <c r="FA74">
        <v>-3.2483E-3</v>
      </c>
      <c r="FB74">
        <v>-3.9750000000000002E-3</v>
      </c>
      <c r="FC74">
        <v>1.0399999999999999E-3</v>
      </c>
      <c r="FD74">
        <v>8.2405E-4</v>
      </c>
      <c r="FE74">
        <v>-4.6146E-3</v>
      </c>
      <c r="FF74">
        <v>4.3063999999999998E-4</v>
      </c>
      <c r="FG74">
        <v>1.0336E-3</v>
      </c>
      <c r="FH74">
        <v>8.2106000000000002E-3</v>
      </c>
      <c r="FI74">
        <v>-1.2625000000000001E-2</v>
      </c>
      <c r="FJ74">
        <v>-3.4771000000000003E-2</v>
      </c>
      <c r="FK74">
        <v>-4.4225000000000002E-3</v>
      </c>
      <c r="FL74">
        <v>-5.9512000000000002E-3</v>
      </c>
      <c r="FM74">
        <v>-1.5838999999999999E-2</v>
      </c>
      <c r="FN74">
        <v>-1.3504E-2</v>
      </c>
      <c r="FO74">
        <v>1.9716999999999998E-3</v>
      </c>
      <c r="FP74">
        <v>6.0225000000000001E-3</v>
      </c>
      <c r="FQ74">
        <v>2.8917999999999999E-3</v>
      </c>
      <c r="FR74">
        <v>8.5999000000000006E-3</v>
      </c>
      <c r="FS74">
        <v>6.8668999999999996E-3</v>
      </c>
      <c r="FT74">
        <v>4.0171E-3</v>
      </c>
      <c r="FU74">
        <v>9.1526000000000003E-3</v>
      </c>
      <c r="FV74">
        <v>9.6588999999999998E-3</v>
      </c>
      <c r="FW74">
        <v>-3.3681999999999999E-4</v>
      </c>
      <c r="FX74">
        <v>-3.3268000000000002E-4</v>
      </c>
      <c r="FY74">
        <v>-7.6709E-4</v>
      </c>
      <c r="FZ74">
        <v>-3.6273E-3</v>
      </c>
      <c r="GA74">
        <v>-7.1633E-3</v>
      </c>
      <c r="GB74">
        <v>1.2775999999999999E-2</v>
      </c>
      <c r="GC74">
        <v>8.4753999999999993E-3</v>
      </c>
      <c r="GD74">
        <v>-2.4197E-2</v>
      </c>
      <c r="GE74">
        <v>3.0699999999999998E-3</v>
      </c>
      <c r="GF74">
        <v>1.004E-2</v>
      </c>
      <c r="GG74">
        <v>1.1509E-2</v>
      </c>
      <c r="GH74">
        <v>5.1791999999999998E-2</v>
      </c>
      <c r="GI74">
        <v>2.0379000000000001E-2</v>
      </c>
      <c r="GJ74" s="108">
        <v>-1.4906000000000001E-2</v>
      </c>
      <c r="GK74">
        <v>-1.3844E-2</v>
      </c>
      <c r="GL74">
        <v>4.1372000000000002E-4</v>
      </c>
      <c r="GM74">
        <v>6.2391E-3</v>
      </c>
      <c r="GN74">
        <v>-2.8268999999999998E-3</v>
      </c>
      <c r="GO74">
        <v>-4.6214000000000003E-3</v>
      </c>
      <c r="GP74">
        <v>-4.0276999999999999E-4</v>
      </c>
    </row>
    <row r="75" spans="2:198" x14ac:dyDescent="0.25">
      <c r="B75" s="120">
        <v>43220</v>
      </c>
      <c r="C75">
        <v>1.5476000000000001E-3</v>
      </c>
      <c r="D75">
        <v>7.2364999999999999E-3</v>
      </c>
      <c r="E75">
        <v>1.0551E-2</v>
      </c>
      <c r="F75">
        <v>3.6643000000000001E-3</v>
      </c>
      <c r="G75">
        <v>-5.7587999999999997E-3</v>
      </c>
      <c r="H75">
        <v>3.8505999999999999E-2</v>
      </c>
      <c r="I75">
        <v>3.2166999999999999E-3</v>
      </c>
      <c r="J75">
        <v>-2.8871000000000001E-2</v>
      </c>
      <c r="K75">
        <v>9.5867000000000001E-3</v>
      </c>
      <c r="L75">
        <v>2.6974000000000001E-2</v>
      </c>
      <c r="M75">
        <v>-1.8433999999999999E-2</v>
      </c>
      <c r="N75">
        <v>1.2305E-2</v>
      </c>
      <c r="O75">
        <v>3.1490999999999998E-2</v>
      </c>
      <c r="P75">
        <v>1.0442E-2</v>
      </c>
      <c r="Q75">
        <v>9.9074999999999996E-3</v>
      </c>
      <c r="R75">
        <v>1.7097000000000001E-2</v>
      </c>
      <c r="S75">
        <v>1.5528E-3</v>
      </c>
      <c r="T75">
        <v>-3.0705E-2</v>
      </c>
      <c r="U75">
        <v>-2.8934999999999999E-2</v>
      </c>
      <c r="V75">
        <v>-3.0230000000000001E-3</v>
      </c>
      <c r="W75">
        <v>3.7608000000000003E-2</v>
      </c>
      <c r="X75">
        <v>1.0798E-2</v>
      </c>
      <c r="Y75">
        <v>1.0087E-2</v>
      </c>
      <c r="Z75">
        <v>2.1071000000000002E-3</v>
      </c>
      <c r="AA75">
        <v>-8.1452E-3</v>
      </c>
      <c r="AB75">
        <v>-5.0301E-3</v>
      </c>
      <c r="AC75">
        <v>2.0399E-2</v>
      </c>
      <c r="AD75">
        <v>8.8328E-3</v>
      </c>
      <c r="AE75">
        <v>4.2318000000000001E-2</v>
      </c>
      <c r="AF75">
        <v>8.4022999999999997E-3</v>
      </c>
      <c r="AG75">
        <v>-1.2499E-2</v>
      </c>
      <c r="AH75">
        <v>5.0569999999999999E-3</v>
      </c>
      <c r="AI75">
        <v>8.0747000000000006E-3</v>
      </c>
      <c r="AJ75">
        <v>2.5403999999999999E-2</v>
      </c>
      <c r="AK75">
        <v>2.9401000000000002E-3</v>
      </c>
      <c r="AL75">
        <v>5.9265000000000003E-3</v>
      </c>
      <c r="AM75">
        <v>3.8338999999999998E-2</v>
      </c>
      <c r="AN75">
        <v>4.6975999999999997E-2</v>
      </c>
      <c r="AO75">
        <v>-7.9608999999999999E-2</v>
      </c>
      <c r="AP75">
        <v>6.8679000000000004E-2</v>
      </c>
      <c r="AQ75">
        <v>3.5980999999999999E-2</v>
      </c>
      <c r="AR75">
        <v>8.5882000000000007E-3</v>
      </c>
      <c r="AS75">
        <v>2.5104999999999999E-2</v>
      </c>
      <c r="AT75">
        <v>3.7026000000000003E-2</v>
      </c>
      <c r="AU75">
        <v>6.0970000000000003E-2</v>
      </c>
      <c r="AV75">
        <v>1.2853E-2</v>
      </c>
      <c r="AW75">
        <v>8.1262000000000001E-3</v>
      </c>
      <c r="AX75">
        <v>6.0755000000000002E-3</v>
      </c>
      <c r="AY75">
        <v>-1.0155000000000001E-2</v>
      </c>
      <c r="AZ75">
        <v>6.6211000000000004E-3</v>
      </c>
      <c r="BA75">
        <v>-3.3485000000000001E-2</v>
      </c>
      <c r="BB75">
        <v>1.7897E-2</v>
      </c>
      <c r="BC75">
        <v>7.2230999999999999E-4</v>
      </c>
      <c r="BD75">
        <v>4.4687999999999999E-2</v>
      </c>
      <c r="BE75">
        <v>3.1095000000000001E-2</v>
      </c>
      <c r="BF75">
        <v>1.3226E-2</v>
      </c>
      <c r="BG75">
        <v>1.7111000000000001E-2</v>
      </c>
      <c r="BH75">
        <v>3.6015000000000001E-3</v>
      </c>
      <c r="BI75">
        <v>1.2421999999999999E-3</v>
      </c>
      <c r="BJ75">
        <v>0.11475</v>
      </c>
      <c r="BK75">
        <v>-2.1774999999999999E-2</v>
      </c>
      <c r="BL75">
        <v>-2.0094999999999998E-2</v>
      </c>
      <c r="BM75">
        <v>7.1168000000000004E-3</v>
      </c>
      <c r="BN75">
        <v>1.2017999999999999E-2</v>
      </c>
      <c r="BO75">
        <v>0.14962</v>
      </c>
      <c r="BP75">
        <v>3.8034000000000002E-3</v>
      </c>
      <c r="BQ75">
        <v>7.2363999999999996E-3</v>
      </c>
      <c r="BR75">
        <v>1.2769000000000001E-2</v>
      </c>
      <c r="BS75">
        <v>5.9017000000000002E-3</v>
      </c>
      <c r="BT75">
        <v>1.7448000000000002E-2</v>
      </c>
      <c r="BU75">
        <v>-1.4138E-2</v>
      </c>
      <c r="BV75">
        <v>7.2906999999999998E-3</v>
      </c>
      <c r="BW75">
        <v>1.1827000000000001E-2</v>
      </c>
      <c r="BX75">
        <v>-1.0317E-2</v>
      </c>
      <c r="BY75">
        <v>-1.4154999999999999E-2</v>
      </c>
      <c r="BZ75">
        <v>1.6694000000000001E-2</v>
      </c>
      <c r="CA75">
        <v>3.7337000000000002E-2</v>
      </c>
      <c r="CB75">
        <v>3.3260999999999999E-2</v>
      </c>
      <c r="CC75">
        <v>5.9899999999999997E-3</v>
      </c>
      <c r="CD75">
        <v>7.2303999999999997E-3</v>
      </c>
      <c r="CE75">
        <v>4.5605999999999997E-3</v>
      </c>
      <c r="CF75">
        <v>7.2553000000000001E-3</v>
      </c>
      <c r="CG75">
        <v>7.8688000000000004E-3</v>
      </c>
      <c r="CH75">
        <v>1.3627999999999999E-2</v>
      </c>
      <c r="CI75">
        <v>3.3237000000000002E-3</v>
      </c>
      <c r="CJ75">
        <v>7.6630999999999999E-3</v>
      </c>
      <c r="CK75">
        <v>1.4668E-2</v>
      </c>
      <c r="CL75">
        <v>3.0446999999999998E-2</v>
      </c>
      <c r="CM75">
        <v>2.1312999999999999E-2</v>
      </c>
      <c r="CN75">
        <v>2.2797999999999999E-2</v>
      </c>
      <c r="CO75">
        <v>2.3304999999999999E-2</v>
      </c>
      <c r="CP75" s="106">
        <v>6.7133999999999998E-5</v>
      </c>
      <c r="CQ75">
        <v>1.3004E-2</v>
      </c>
      <c r="CR75">
        <v>6.3683000000000003E-3</v>
      </c>
      <c r="CS75">
        <v>1.4468999999999999E-2</v>
      </c>
      <c r="CT75">
        <v>1.0834E-2</v>
      </c>
      <c r="CU75">
        <v>1.2658000000000001E-2</v>
      </c>
      <c r="CV75">
        <v>1.8652999999999999E-2</v>
      </c>
      <c r="CW75">
        <v>6.0657999999999997E-3</v>
      </c>
      <c r="CX75">
        <v>3.0998999999999999E-2</v>
      </c>
      <c r="CY75">
        <v>4.5466999999999999E-3</v>
      </c>
      <c r="CZ75">
        <v>8.6777999999999996E-4</v>
      </c>
      <c r="DA75">
        <v>8.8932999999999998E-2</v>
      </c>
      <c r="DB75">
        <v>2.9426999999999998E-2</v>
      </c>
      <c r="DC75">
        <v>9.5755000000000007E-3</v>
      </c>
      <c r="DD75">
        <v>0</v>
      </c>
      <c r="DE75">
        <v>-3.8438000000000001E-3</v>
      </c>
      <c r="DF75">
        <v>0</v>
      </c>
      <c r="DG75">
        <v>2.8625E-3</v>
      </c>
      <c r="DH75">
        <v>-1.8232000000000002E-2</v>
      </c>
      <c r="DI75">
        <v>2.1568E-2</v>
      </c>
      <c r="DJ75">
        <v>4.0391999999999997E-3</v>
      </c>
      <c r="DK75">
        <v>4.6385000000000003E-3</v>
      </c>
      <c r="DL75">
        <v>-1.3103999999999999E-2</v>
      </c>
      <c r="DM75">
        <v>4.5548000000000003E-3</v>
      </c>
      <c r="DN75">
        <v>6.8110000000000002E-3</v>
      </c>
      <c r="DO75">
        <v>6.8601000000000001E-3</v>
      </c>
      <c r="DP75">
        <v>1.0403000000000001E-2</v>
      </c>
      <c r="DQ75">
        <v>3.1919999999999997E-2</v>
      </c>
      <c r="DR75">
        <v>4.9376999999999997E-3</v>
      </c>
      <c r="DS75">
        <v>1.9001000000000001E-2</v>
      </c>
      <c r="DT75">
        <v>-3.7808E-3</v>
      </c>
      <c r="DU75">
        <v>-1.6851000000000001E-2</v>
      </c>
      <c r="DV75">
        <v>4.4706999999999997E-2</v>
      </c>
      <c r="DW75">
        <v>-4.1013000000000001E-2</v>
      </c>
      <c r="DX75">
        <v>9.1908000000000007E-3</v>
      </c>
      <c r="DY75">
        <v>0</v>
      </c>
      <c r="DZ75">
        <v>-8.5713000000000004E-3</v>
      </c>
      <c r="EA75">
        <v>9.0344000000000004E-4</v>
      </c>
      <c r="EB75">
        <v>1.1901E-2</v>
      </c>
      <c r="EC75">
        <v>1.7173000000000001E-2</v>
      </c>
      <c r="ED75">
        <v>4.9874999999999997E-3</v>
      </c>
      <c r="EE75">
        <v>-5.3089000000000001E-4</v>
      </c>
      <c r="EF75">
        <v>1.2154E-2</v>
      </c>
      <c r="EG75">
        <v>7.4733999999999998E-3</v>
      </c>
      <c r="EH75">
        <v>9.1722999999999996E-3</v>
      </c>
      <c r="EI75">
        <v>-1.2855E-2</v>
      </c>
      <c r="EJ75">
        <v>-1.3051E-2</v>
      </c>
      <c r="EK75">
        <v>5.4703E-3</v>
      </c>
      <c r="EL75">
        <v>1.9075000000000002E-2</v>
      </c>
      <c r="EM75">
        <v>4.1701000000000002E-2</v>
      </c>
      <c r="EN75">
        <v>8.8570999999999997E-3</v>
      </c>
      <c r="EO75">
        <v>8.3871999999999992E-3</v>
      </c>
      <c r="EP75">
        <v>8.8398999999999995E-3</v>
      </c>
      <c r="EQ75">
        <v>8.9154999999999998E-3</v>
      </c>
      <c r="ER75">
        <v>8.7469999999999996E-3</v>
      </c>
      <c r="ES75">
        <v>8.7744999999999993E-3</v>
      </c>
      <c r="ET75">
        <v>7.3769999999999999E-3</v>
      </c>
      <c r="EU75">
        <v>9.6416000000000004E-4</v>
      </c>
      <c r="EV75">
        <v>1.3364E-4</v>
      </c>
      <c r="EW75">
        <v>2.2715999999999999E-3</v>
      </c>
      <c r="EX75">
        <v>-9.9219000000000009E-3</v>
      </c>
      <c r="EY75">
        <v>-1.4748000000000001E-2</v>
      </c>
      <c r="EZ75">
        <v>1.7152999999999999E-3</v>
      </c>
      <c r="FA75">
        <v>-1.0489E-2</v>
      </c>
      <c r="FB75">
        <v>1.9998999999999999E-2</v>
      </c>
      <c r="FC75">
        <v>2.8510000000000001E-2</v>
      </c>
      <c r="FD75">
        <v>2.5458000000000001E-2</v>
      </c>
      <c r="FE75">
        <v>1.9269000000000001E-2</v>
      </c>
      <c r="FF75">
        <v>2.7751000000000001E-2</v>
      </c>
      <c r="FG75">
        <v>2.8424999999999999E-2</v>
      </c>
      <c r="FH75">
        <v>8.0795999999999993E-3</v>
      </c>
      <c r="FI75">
        <v>1.2522999999999999E-2</v>
      </c>
      <c r="FJ75">
        <v>4.0139000000000001E-2</v>
      </c>
      <c r="FK75">
        <v>8.0199999999999994E-3</v>
      </c>
      <c r="FL75">
        <v>1.2292000000000001E-2</v>
      </c>
      <c r="FM75">
        <v>1.0710000000000001E-2</v>
      </c>
      <c r="FN75">
        <v>2.0371E-2</v>
      </c>
      <c r="FO75">
        <v>1.9633999999999999E-2</v>
      </c>
      <c r="FP75">
        <v>-3.2108000000000002E-3</v>
      </c>
      <c r="FQ75">
        <v>-5.5078999999999996E-3</v>
      </c>
      <c r="FR75">
        <v>-8.2825999999999993E-3</v>
      </c>
      <c r="FS75">
        <v>-4.7387999999999996E-3</v>
      </c>
      <c r="FT75">
        <v>-9.7453000000000001E-3</v>
      </c>
      <c r="FU75">
        <v>-6.4089999999999998E-3</v>
      </c>
      <c r="FV75">
        <v>-6.2135000000000003E-3</v>
      </c>
      <c r="FW75">
        <v>-4.5868999999999997E-3</v>
      </c>
      <c r="FX75">
        <v>-4.3311000000000001E-3</v>
      </c>
      <c r="FY75">
        <v>-4.9126999999999999E-3</v>
      </c>
      <c r="FZ75">
        <v>-1.1559000000000001E-3</v>
      </c>
      <c r="GA75">
        <v>7.0396E-4</v>
      </c>
      <c r="GB75">
        <v>3.9972999999999996E-3</v>
      </c>
      <c r="GC75">
        <v>4.4152999999999998E-2</v>
      </c>
      <c r="GD75">
        <v>3.3237000000000002E-3</v>
      </c>
      <c r="GE75">
        <v>-1.857E-2</v>
      </c>
      <c r="GF75">
        <v>-6.5090000000000005E-4</v>
      </c>
      <c r="GG75">
        <v>4.4783000000000002E-3</v>
      </c>
      <c r="GH75">
        <v>1.7476999999999999E-2</v>
      </c>
      <c r="GI75">
        <v>9.5426E-3</v>
      </c>
      <c r="GJ75" s="108">
        <v>7.1706000000000001E-3</v>
      </c>
      <c r="GK75">
        <v>6.0212E-3</v>
      </c>
      <c r="GL75">
        <v>2.1543000000000001E-3</v>
      </c>
      <c r="GM75">
        <v>-9.5910000000000006E-3</v>
      </c>
      <c r="GN75">
        <v>1.2878000000000001E-2</v>
      </c>
      <c r="GO75">
        <v>1.1599999999999999E-2</v>
      </c>
      <c r="GP75">
        <v>4.7961E-4</v>
      </c>
    </row>
    <row r="76" spans="2:198" x14ac:dyDescent="0.25">
      <c r="B76" s="120">
        <v>43251</v>
      </c>
      <c r="C76">
        <v>2.1432000000000001E-3</v>
      </c>
      <c r="D76">
        <v>-1.0182999999999999E-2</v>
      </c>
      <c r="E76">
        <v>-1.0789E-2</v>
      </c>
      <c r="F76">
        <v>-4.6258000000000002E-3</v>
      </c>
      <c r="G76">
        <v>-1.6065999999999999E-3</v>
      </c>
      <c r="H76">
        <v>-2.8535999999999999E-2</v>
      </c>
      <c r="I76">
        <v>-4.3263999999999997E-2</v>
      </c>
      <c r="J76">
        <v>-1.0182E-2</v>
      </c>
      <c r="K76">
        <v>-1.8030999999999998E-2</v>
      </c>
      <c r="L76">
        <v>-7.9103000000000003E-3</v>
      </c>
      <c r="M76">
        <v>3.3681000000000003E-2</v>
      </c>
      <c r="N76">
        <v>-5.1295999999999998E-3</v>
      </c>
      <c r="O76">
        <v>-8.3069000000000007E-3</v>
      </c>
      <c r="P76">
        <v>9.7002000000000008E-3</v>
      </c>
      <c r="Q76">
        <v>-1.5828999999999999E-2</v>
      </c>
      <c r="R76">
        <v>-2.9694000000000002E-2</v>
      </c>
      <c r="S76">
        <v>-1.7533E-3</v>
      </c>
      <c r="T76">
        <v>-1.5273000000000001E-3</v>
      </c>
      <c r="U76">
        <v>1.4808999999999999E-2</v>
      </c>
      <c r="V76">
        <v>-3.1573999999999999E-3</v>
      </c>
      <c r="W76">
        <v>1.3031E-3</v>
      </c>
      <c r="X76">
        <v>-1.3056999999999999E-2</v>
      </c>
      <c r="Y76">
        <v>5.1948999999999997E-3</v>
      </c>
      <c r="Z76">
        <v>-8.1997000000000007E-3</v>
      </c>
      <c r="AA76">
        <v>-1.171E-2</v>
      </c>
      <c r="AB76">
        <v>-1.0567E-2</v>
      </c>
      <c r="AC76">
        <v>-3.3530999999999998E-2</v>
      </c>
      <c r="AD76">
        <v>2.0084999999999999E-2</v>
      </c>
      <c r="AE76">
        <v>-3.3674000000000003E-2</v>
      </c>
      <c r="AF76">
        <v>-1.6084000000000001E-2</v>
      </c>
      <c r="AG76">
        <v>-1.1382E-2</v>
      </c>
      <c r="AH76">
        <v>-1.797E-2</v>
      </c>
      <c r="AI76">
        <v>2.2653E-3</v>
      </c>
      <c r="AJ76">
        <v>-4.6001E-2</v>
      </c>
      <c r="AK76">
        <v>-4.7577000000000001E-2</v>
      </c>
      <c r="AL76">
        <v>-3.3853000000000001E-2</v>
      </c>
      <c r="AM76">
        <v>-2.5395000000000001E-2</v>
      </c>
      <c r="AN76">
        <v>-2.3016999999999999E-2</v>
      </c>
      <c r="AO76">
        <v>-3.5725E-2</v>
      </c>
      <c r="AP76">
        <v>-1.9647999999999999E-2</v>
      </c>
      <c r="AQ76">
        <v>-5.6977E-2</v>
      </c>
      <c r="AR76">
        <v>1.6022E-3</v>
      </c>
      <c r="AS76">
        <v>1.482E-2</v>
      </c>
      <c r="AT76">
        <v>-3.3085999999999997E-2</v>
      </c>
      <c r="AU76">
        <v>-1.4867999999999999E-2</v>
      </c>
      <c r="AV76">
        <v>-5.8340000000000003E-2</v>
      </c>
      <c r="AW76">
        <v>-2.9631999999999999E-2</v>
      </c>
      <c r="AX76">
        <v>1.027E-2</v>
      </c>
      <c r="AY76">
        <v>-3.9622999999999998E-2</v>
      </c>
      <c r="AZ76">
        <v>-2.7274000000000001E-3</v>
      </c>
      <c r="BA76">
        <v>-1.7447000000000001E-2</v>
      </c>
      <c r="BB76">
        <v>9.2008999999999997E-3</v>
      </c>
      <c r="BC76">
        <v>7.1199000000000002E-3</v>
      </c>
      <c r="BD76">
        <v>-2.0782999999999999E-4</v>
      </c>
      <c r="BE76">
        <v>-2.3611E-2</v>
      </c>
      <c r="BF76">
        <v>2.1141E-2</v>
      </c>
      <c r="BG76">
        <v>1.9539000000000002E-3</v>
      </c>
      <c r="BH76">
        <v>1.7838E-2</v>
      </c>
      <c r="BI76">
        <v>5.5155999999999998E-4</v>
      </c>
      <c r="BJ76">
        <v>-6.3377000000000003E-2</v>
      </c>
      <c r="BK76">
        <v>-1.6014E-2</v>
      </c>
      <c r="BL76">
        <v>-9.8895000000000007E-3</v>
      </c>
      <c r="BM76">
        <v>4.5637000000000004E-3</v>
      </c>
      <c r="BN76">
        <v>-3.7431000000000001E-3</v>
      </c>
      <c r="BO76">
        <v>-8.7612999999999996E-2</v>
      </c>
      <c r="BP76">
        <v>-1.9756000000000001E-3</v>
      </c>
      <c r="BQ76">
        <v>6.1855E-3</v>
      </c>
      <c r="BR76">
        <v>1.5240999999999999E-2</v>
      </c>
      <c r="BS76">
        <v>2.3772999999999999E-2</v>
      </c>
      <c r="BT76">
        <v>-4.6311999999999999E-2</v>
      </c>
      <c r="BU76">
        <v>-2.2048000000000002E-2</v>
      </c>
      <c r="BV76">
        <v>-1.685E-2</v>
      </c>
      <c r="BW76">
        <v>-2.827E-2</v>
      </c>
      <c r="BX76">
        <v>3.6950999999999998E-2</v>
      </c>
      <c r="BY76">
        <v>-1.2699E-2</v>
      </c>
      <c r="BZ76">
        <v>-1.9557000000000001E-2</v>
      </c>
      <c r="CA76">
        <v>4.3216999999999998E-2</v>
      </c>
      <c r="CB76">
        <v>1.2457E-3</v>
      </c>
      <c r="CC76">
        <v>6.7221E-3</v>
      </c>
      <c r="CD76">
        <v>-1.3277E-3</v>
      </c>
      <c r="CE76">
        <v>-3.0620999999999999E-3</v>
      </c>
      <c r="CF76">
        <v>-4.7942999999999996E-3</v>
      </c>
      <c r="CG76">
        <v>-2.5490000000000001E-3</v>
      </c>
      <c r="CH76">
        <v>-2.0681000000000001E-2</v>
      </c>
      <c r="CI76">
        <v>-8.2833000000000004E-3</v>
      </c>
      <c r="CJ76">
        <v>-2.2061000000000001E-2</v>
      </c>
      <c r="CK76">
        <v>-6.9958999999999993E-2</v>
      </c>
      <c r="CL76">
        <v>-2.4330000000000001E-2</v>
      </c>
      <c r="CM76">
        <v>-2.5677999999999999E-3</v>
      </c>
      <c r="CN76">
        <v>-3.0952E-2</v>
      </c>
      <c r="CO76">
        <v>-5.1485000000000003E-2</v>
      </c>
      <c r="CP76">
        <v>-1.1339E-2</v>
      </c>
      <c r="CQ76">
        <v>-9.9769000000000004E-3</v>
      </c>
      <c r="CR76">
        <v>-6.8379000000000001E-3</v>
      </c>
      <c r="CS76">
        <v>-2.1114999999999998E-2</v>
      </c>
      <c r="CT76">
        <v>-4.5103000000000001E-3</v>
      </c>
      <c r="CU76">
        <v>-2.1635999999999999E-2</v>
      </c>
      <c r="CV76">
        <v>-2.0735E-2</v>
      </c>
      <c r="CW76">
        <v>-2.3741999999999999E-2</v>
      </c>
      <c r="CX76">
        <v>4.0343999999999998E-2</v>
      </c>
      <c r="CY76">
        <v>-2.7703999999999999E-2</v>
      </c>
      <c r="CZ76">
        <v>-1.9958E-2</v>
      </c>
      <c r="DA76">
        <v>4.3424999999999998E-2</v>
      </c>
      <c r="DB76">
        <v>-3.7796999999999997E-2</v>
      </c>
      <c r="DC76">
        <v>7.4374999999999997E-2</v>
      </c>
      <c r="DD76">
        <v>0</v>
      </c>
      <c r="DE76">
        <v>-0.10767</v>
      </c>
      <c r="DF76">
        <v>0</v>
      </c>
      <c r="DG76">
        <v>-1.8154E-2</v>
      </c>
      <c r="DH76">
        <v>-1.1441E-2</v>
      </c>
      <c r="DI76">
        <v>8.3268999999999997E-4</v>
      </c>
      <c r="DJ76">
        <v>2.2650999999999999E-3</v>
      </c>
      <c r="DK76">
        <v>-1.0954000000000001E-3</v>
      </c>
      <c r="DL76">
        <v>1.6138E-2</v>
      </c>
      <c r="DM76">
        <v>2.9618999999999999E-3</v>
      </c>
      <c r="DN76">
        <v>4.2346000000000002E-2</v>
      </c>
      <c r="DO76">
        <v>8.9361999999999997E-2</v>
      </c>
      <c r="DP76">
        <v>-8.1434000000000006E-2</v>
      </c>
      <c r="DQ76">
        <v>-0.16167999999999999</v>
      </c>
      <c r="DR76">
        <v>-2.5971999999999999E-2</v>
      </c>
      <c r="DS76">
        <v>-7.26E-3</v>
      </c>
      <c r="DT76">
        <v>-1.1563E-2</v>
      </c>
      <c r="DU76">
        <v>3.2876999999999998E-4</v>
      </c>
      <c r="DV76">
        <v>7.1539999999999998E-3</v>
      </c>
      <c r="DW76">
        <v>-2.4022000000000002E-2</v>
      </c>
      <c r="DX76">
        <v>1.2791E-2</v>
      </c>
      <c r="DY76">
        <v>0</v>
      </c>
      <c r="DZ76">
        <v>-4.4588999999999997E-2</v>
      </c>
      <c r="EA76">
        <v>-6.5043999999999996E-4</v>
      </c>
      <c r="EB76">
        <v>-3.7166999999999999E-2</v>
      </c>
      <c r="EC76">
        <v>-4.7065999999999997E-2</v>
      </c>
      <c r="ED76">
        <v>-4.8329999999999996E-3</v>
      </c>
      <c r="EE76" s="106">
        <v>-8.9938000000000005E-5</v>
      </c>
      <c r="EF76" s="106">
        <v>-6.7626999999999996E-6</v>
      </c>
      <c r="EG76">
        <v>-1.4437999999999999E-2</v>
      </c>
      <c r="EH76">
        <v>6.1487E-4</v>
      </c>
      <c r="EI76">
        <v>1.3313999999999999E-2</v>
      </c>
      <c r="EJ76">
        <v>1.5103E-4</v>
      </c>
      <c r="EK76">
        <v>2.0671999999999999E-2</v>
      </c>
      <c r="EL76">
        <v>-1.8709E-2</v>
      </c>
      <c r="EM76">
        <v>-9.3074000000000004E-3</v>
      </c>
      <c r="EN76">
        <v>-1.9030999999999999E-2</v>
      </c>
      <c r="EO76">
        <v>-1.9664999999999998E-2</v>
      </c>
      <c r="EP76">
        <v>-1.9210000000000001E-2</v>
      </c>
      <c r="EQ76">
        <v>-1.8957000000000002E-2</v>
      </c>
      <c r="ER76">
        <v>-1.8112E-2</v>
      </c>
      <c r="ES76">
        <v>-4.7758000000000002E-2</v>
      </c>
      <c r="ET76">
        <v>-4.7127000000000002E-2</v>
      </c>
      <c r="EU76">
        <v>-5.0575000000000002E-2</v>
      </c>
      <c r="EV76">
        <v>-5.0083999999999997E-2</v>
      </c>
      <c r="EW76">
        <v>-2.9840999999999999E-3</v>
      </c>
      <c r="EX76">
        <v>-6.4834000000000003E-3</v>
      </c>
      <c r="EY76">
        <v>-1.0074E-2</v>
      </c>
      <c r="EZ76">
        <v>-8.2459000000000005E-2</v>
      </c>
      <c r="FA76">
        <v>-6.6425E-3</v>
      </c>
      <c r="FB76">
        <v>-3.4636E-2</v>
      </c>
      <c r="FC76">
        <v>-2.9243000000000002E-2</v>
      </c>
      <c r="FD76">
        <v>-2.0486000000000001E-2</v>
      </c>
      <c r="FE76">
        <v>-3.5296000000000001E-2</v>
      </c>
      <c r="FF76">
        <v>-2.9974000000000001E-2</v>
      </c>
      <c r="FG76">
        <v>-2.9332E-2</v>
      </c>
      <c r="FH76">
        <v>-2.1677999999999999E-2</v>
      </c>
      <c r="FI76">
        <v>-2.1707000000000001E-2</v>
      </c>
      <c r="FJ76">
        <v>5.5441999999999998E-2</v>
      </c>
      <c r="FK76">
        <v>-4.8711999999999998E-2</v>
      </c>
      <c r="FL76">
        <v>-7.1014999999999995E-2</v>
      </c>
      <c r="FM76">
        <v>-7.6683000000000001E-2</v>
      </c>
      <c r="FN76">
        <v>-6.3858999999999999E-2</v>
      </c>
      <c r="FO76">
        <v>-7.5518000000000002E-2</v>
      </c>
      <c r="FP76">
        <v>-1.8336999999999999E-2</v>
      </c>
      <c r="FQ76">
        <v>-1.9324999999999998E-2</v>
      </c>
      <c r="FR76">
        <v>-1.7654E-2</v>
      </c>
      <c r="FS76">
        <v>-2.0055E-2</v>
      </c>
      <c r="FT76">
        <v>-2.4434999999999998E-2</v>
      </c>
      <c r="FU76">
        <v>4.0761E-3</v>
      </c>
      <c r="FV76">
        <v>4.5877000000000001E-3</v>
      </c>
      <c r="FW76">
        <v>1.5414999999999999E-3</v>
      </c>
      <c r="FX76">
        <v>1.8251999999999999E-3</v>
      </c>
      <c r="FY76">
        <v>1.1207999999999999E-3</v>
      </c>
      <c r="FZ76">
        <v>-6.8466000000000004E-3</v>
      </c>
      <c r="GA76">
        <v>-8.8585000000000001E-3</v>
      </c>
      <c r="GB76">
        <v>4.9773000000000005E-4</v>
      </c>
      <c r="GC76">
        <v>-2.1527999999999999E-2</v>
      </c>
      <c r="GD76">
        <v>-8.2833000000000004E-3</v>
      </c>
      <c r="GE76">
        <v>-1.0788000000000001E-2</v>
      </c>
      <c r="GF76">
        <v>-9.1503999999999995E-3</v>
      </c>
      <c r="GG76">
        <v>-2.2755000000000001E-2</v>
      </c>
      <c r="GH76">
        <v>-9.7728999999999996E-2</v>
      </c>
      <c r="GI76">
        <v>-8.8279999999999997E-2</v>
      </c>
      <c r="GJ76" s="108">
        <v>1.5643000000000001E-2</v>
      </c>
      <c r="GK76">
        <v>3.1937E-2</v>
      </c>
      <c r="GL76">
        <v>-2.7961000000000001E-3</v>
      </c>
      <c r="GM76">
        <v>-4.1592E-3</v>
      </c>
      <c r="GN76">
        <v>4.3166999999999997E-3</v>
      </c>
      <c r="GO76">
        <v>-2.0438000000000001E-2</v>
      </c>
      <c r="GP76">
        <v>-8.0955000000000003E-3</v>
      </c>
    </row>
    <row r="77" spans="2:198" x14ac:dyDescent="0.25">
      <c r="B77" s="120">
        <v>43281</v>
      </c>
      <c r="C77">
        <v>7.8095999999999999E-3</v>
      </c>
      <c r="D77">
        <v>8.6420999999999998E-3</v>
      </c>
      <c r="E77">
        <v>-5.5750999999999999E-4</v>
      </c>
      <c r="F77">
        <v>2.921E-3</v>
      </c>
      <c r="G77">
        <v>3.3432000000000003E-2</v>
      </c>
      <c r="H77" s="106">
        <v>-1.1751999999999999E-3</v>
      </c>
      <c r="I77">
        <v>5.7654999999999998E-2</v>
      </c>
      <c r="J77">
        <v>-5.0131000000000004E-3</v>
      </c>
      <c r="K77">
        <v>8.6209000000000008E-3</v>
      </c>
      <c r="L77">
        <v>-1.0725E-2</v>
      </c>
      <c r="M77">
        <v>-8.1058999999999992E-3</v>
      </c>
      <c r="N77">
        <v>1.1544E-2</v>
      </c>
      <c r="O77">
        <v>-1.1424999999999999E-2</v>
      </c>
      <c r="P77">
        <v>2.3050000000000001E-2</v>
      </c>
      <c r="Q77">
        <v>-3.1850000000000003E-2</v>
      </c>
      <c r="R77">
        <v>-3.8052000000000002E-2</v>
      </c>
      <c r="S77">
        <v>7.8191999999999998E-2</v>
      </c>
      <c r="T77">
        <v>5.6846000000000001E-2</v>
      </c>
      <c r="U77">
        <v>1.6298E-3</v>
      </c>
      <c r="V77">
        <v>2.0799000000000002E-2</v>
      </c>
      <c r="W77">
        <v>5.7901000000000001E-2</v>
      </c>
      <c r="X77">
        <v>4.5487000000000001E-3</v>
      </c>
      <c r="Y77">
        <v>4.5802999999999998E-3</v>
      </c>
      <c r="Z77">
        <v>-2.6811000000000001E-2</v>
      </c>
      <c r="AA77">
        <v>-3.7344000000000001E-3</v>
      </c>
      <c r="AB77">
        <v>2.6367999999999999E-2</v>
      </c>
      <c r="AC77">
        <v>2.4157000000000001E-2</v>
      </c>
      <c r="AD77">
        <v>7.9748000000000006E-3</v>
      </c>
      <c r="AE77">
        <v>-2.9048000000000001E-2</v>
      </c>
      <c r="AF77">
        <v>2.631E-2</v>
      </c>
      <c r="AG77">
        <v>1.7233999999999999E-2</v>
      </c>
      <c r="AH77">
        <v>-8.6151000000000005E-3</v>
      </c>
      <c r="AI77">
        <v>-7.9605000000000006E-3</v>
      </c>
      <c r="AJ77">
        <v>-5.3099E-2</v>
      </c>
      <c r="AK77">
        <v>-3.0162000000000001E-2</v>
      </c>
      <c r="AL77">
        <v>1.6837999999999999E-2</v>
      </c>
      <c r="AM77">
        <v>7.7740999999999999E-3</v>
      </c>
      <c r="AN77">
        <v>2.3196000000000001E-2</v>
      </c>
      <c r="AO77">
        <v>5.7597000000000004E-3</v>
      </c>
      <c r="AP77">
        <v>-1.4083E-2</v>
      </c>
      <c r="AQ77">
        <v>-5.5929999999999999E-3</v>
      </c>
      <c r="AR77">
        <v>1.6537E-2</v>
      </c>
      <c r="AS77">
        <v>1.5036000000000001E-2</v>
      </c>
      <c r="AT77">
        <v>-6.8652000000000001E-3</v>
      </c>
      <c r="AU77">
        <v>-2.1600999999999999E-3</v>
      </c>
      <c r="AV77">
        <v>-3.2221E-2</v>
      </c>
      <c r="AW77">
        <v>5.9327E-3</v>
      </c>
      <c r="AX77">
        <v>2.6079000000000001E-2</v>
      </c>
      <c r="AY77">
        <v>-1.4652999999999999E-2</v>
      </c>
      <c r="AZ77">
        <v>1.0548999999999999E-2</v>
      </c>
      <c r="BA77">
        <v>-1.0319E-2</v>
      </c>
      <c r="BB77">
        <v>6.8809999999999996E-2</v>
      </c>
      <c r="BC77">
        <v>8.6453999999999993E-3</v>
      </c>
      <c r="BD77">
        <v>5.921E-3</v>
      </c>
      <c r="BE77">
        <v>-2.4365999999999999E-2</v>
      </c>
      <c r="BF77">
        <v>3.0619E-2</v>
      </c>
      <c r="BG77">
        <v>1.5611999999999999E-2</v>
      </c>
      <c r="BH77">
        <v>1.4250000000000001E-2</v>
      </c>
      <c r="BI77">
        <v>3.4091999999999998E-3</v>
      </c>
      <c r="BJ77">
        <v>-2.7702000000000001E-2</v>
      </c>
      <c r="BK77">
        <v>-9.7890000000000008E-3</v>
      </c>
      <c r="BL77">
        <v>-1.6262E-3</v>
      </c>
      <c r="BM77">
        <v>1.5411999999999999E-3</v>
      </c>
      <c r="BN77">
        <v>7.1281000000000001E-3</v>
      </c>
      <c r="BO77">
        <v>-5.6016000000000003E-2</v>
      </c>
      <c r="BP77">
        <v>2.9516999999999998E-3</v>
      </c>
      <c r="BQ77">
        <v>1.5558000000000001E-2</v>
      </c>
      <c r="BR77">
        <v>2.7139999999999998E-4</v>
      </c>
      <c r="BS77">
        <v>-8.8555000000000003E-4</v>
      </c>
      <c r="BT77">
        <v>1.2738000000000001E-3</v>
      </c>
      <c r="BU77">
        <v>2.0279999999999999E-2</v>
      </c>
      <c r="BV77">
        <v>1.0271000000000001E-2</v>
      </c>
      <c r="BW77">
        <v>2.2335000000000001E-2</v>
      </c>
      <c r="BX77">
        <v>3.9798000000000004E-3</v>
      </c>
      <c r="BY77">
        <v>8.2237999999999999E-3</v>
      </c>
      <c r="BZ77">
        <v>7.2849999999999998E-3</v>
      </c>
      <c r="CA77">
        <v>-3.4507000000000001E-3</v>
      </c>
      <c r="CB77">
        <v>-3.4437000000000001E-3</v>
      </c>
      <c r="CC77">
        <v>3.1959000000000002E-3</v>
      </c>
      <c r="CD77">
        <v>-5.3111E-3</v>
      </c>
      <c r="CE77">
        <v>7.1282999999999997E-3</v>
      </c>
      <c r="CF77">
        <v>-1.0662E-2</v>
      </c>
      <c r="CG77">
        <v>-1.6265999999999999E-2</v>
      </c>
      <c r="CH77">
        <v>3.7266000000000001E-3</v>
      </c>
      <c r="CI77">
        <v>-1.6891E-2</v>
      </c>
      <c r="CJ77">
        <v>2.2142999999999999E-2</v>
      </c>
      <c r="CK77" s="106">
        <v>2.4357E-4</v>
      </c>
      <c r="CL77">
        <v>1.2064E-2</v>
      </c>
      <c r="CM77">
        <v>4.1364000000000001E-3</v>
      </c>
      <c r="CN77">
        <v>7.9757999999999999E-3</v>
      </c>
      <c r="CO77">
        <v>2.0480000000000002E-2</v>
      </c>
      <c r="CP77">
        <v>8.1647000000000004E-3</v>
      </c>
      <c r="CQ77">
        <v>5.5957000000000003E-3</v>
      </c>
      <c r="CR77">
        <v>6.3848000000000004E-3</v>
      </c>
      <c r="CS77">
        <v>1.6376999999999999E-2</v>
      </c>
      <c r="CT77">
        <v>2.7862999999999999E-2</v>
      </c>
      <c r="CU77">
        <v>2.4382999999999998E-2</v>
      </c>
      <c r="CV77">
        <v>3.5504000000000001E-2</v>
      </c>
      <c r="CW77">
        <v>1.9508999999999999E-2</v>
      </c>
      <c r="CX77">
        <v>-1.1783E-2</v>
      </c>
      <c r="CY77">
        <v>1.1010000000000001E-2</v>
      </c>
      <c r="CZ77">
        <v>2.6126999999999999E-3</v>
      </c>
      <c r="DA77">
        <v>1.8357999999999999E-2</v>
      </c>
      <c r="DB77">
        <v>1.3668E-3</v>
      </c>
      <c r="DC77">
        <v>2.1582E-2</v>
      </c>
      <c r="DD77">
        <v>0</v>
      </c>
      <c r="DE77">
        <v>5.5517999999999998E-2</v>
      </c>
      <c r="DF77">
        <v>0</v>
      </c>
      <c r="DG77">
        <v>-2.2558000000000002E-2</v>
      </c>
      <c r="DH77">
        <v>-1.1093E-2</v>
      </c>
      <c r="DI77">
        <v>-2.3059000000000001E-3</v>
      </c>
      <c r="DJ77">
        <v>7.2778999999999997E-4</v>
      </c>
      <c r="DK77">
        <v>8.8743999999999993E-3</v>
      </c>
      <c r="DL77">
        <v>7.5495999999999994E-2</v>
      </c>
      <c r="DM77">
        <v>4.4548000000000001E-3</v>
      </c>
      <c r="DN77">
        <v>8.8980999999999999E-4</v>
      </c>
      <c r="DO77">
        <v>3.8525999999999998E-2</v>
      </c>
      <c r="DP77">
        <v>-0.11667</v>
      </c>
      <c r="DQ77">
        <v>-0.16097</v>
      </c>
      <c r="DR77">
        <v>1.5914999999999999E-2</v>
      </c>
      <c r="DS77">
        <v>2.1706E-2</v>
      </c>
      <c r="DT77">
        <v>-1.9668999999999999E-2</v>
      </c>
      <c r="DU77">
        <v>2.3605999999999999E-2</v>
      </c>
      <c r="DV77">
        <v>6.0752E-2</v>
      </c>
      <c r="DW77">
        <v>-2.5138000000000001E-2</v>
      </c>
      <c r="DX77">
        <v>-1.9067999999999999E-3</v>
      </c>
      <c r="DY77">
        <v>0</v>
      </c>
      <c r="DZ77">
        <v>-1.1464999999999999E-2</v>
      </c>
      <c r="EA77">
        <v>2.1193000000000002E-3</v>
      </c>
      <c r="EB77">
        <v>1.2547000000000001E-2</v>
      </c>
      <c r="EC77">
        <v>6.5798000000000002E-3</v>
      </c>
      <c r="ED77">
        <v>9.0642999999999995E-4</v>
      </c>
      <c r="EE77">
        <v>1.4300000000000001E-3</v>
      </c>
      <c r="EF77">
        <v>9.6156999999999996E-3</v>
      </c>
      <c r="EG77">
        <v>-4.1221000000000001E-3</v>
      </c>
      <c r="EH77">
        <v>-2.9813000000000001E-3</v>
      </c>
      <c r="EI77">
        <v>-1.1435000000000001E-2</v>
      </c>
      <c r="EJ77">
        <v>1.0985E-2</v>
      </c>
      <c r="EK77">
        <v>7.3239999999999998E-3</v>
      </c>
      <c r="EL77">
        <v>5.3302999999999996E-3</v>
      </c>
      <c r="EM77">
        <v>2.8408000000000001E-3</v>
      </c>
      <c r="EN77">
        <v>1.9109000000000001E-2</v>
      </c>
      <c r="EO77">
        <v>1.822E-2</v>
      </c>
      <c r="EP77">
        <v>1.9973999999999999E-2</v>
      </c>
      <c r="EQ77">
        <v>1.9213000000000001E-2</v>
      </c>
      <c r="ER77">
        <v>1.8754E-2</v>
      </c>
      <c r="ES77">
        <v>1.9688000000000001E-2</v>
      </c>
      <c r="ET77">
        <v>1.9734000000000002E-2</v>
      </c>
      <c r="EU77">
        <v>-1.3021E-2</v>
      </c>
      <c r="EV77">
        <v>-1.2939000000000001E-2</v>
      </c>
      <c r="EW77">
        <v>4.6762000000000001E-3</v>
      </c>
      <c r="EX77">
        <v>1.3982E-2</v>
      </c>
      <c r="EY77">
        <v>2.2343999999999999E-2</v>
      </c>
      <c r="EZ77">
        <v>3.3732999999999999E-2</v>
      </c>
      <c r="FA77">
        <v>-1.8351999999999999E-3</v>
      </c>
      <c r="FB77">
        <v>1.8866000000000001E-2</v>
      </c>
      <c r="FC77">
        <v>1.9202E-2</v>
      </c>
      <c r="FD77">
        <v>1.2045E-2</v>
      </c>
      <c r="FE77">
        <v>1.8200000000000001E-2</v>
      </c>
      <c r="FF77">
        <v>1.8589999999999999E-2</v>
      </c>
      <c r="FG77">
        <v>1.9198E-2</v>
      </c>
      <c r="FH77">
        <v>-8.8273999999999991E-3</v>
      </c>
      <c r="FI77">
        <v>2.427E-2</v>
      </c>
      <c r="FJ77">
        <v>-4.9972000000000003E-2</v>
      </c>
      <c r="FK77">
        <v>-5.0033999999999999E-3</v>
      </c>
      <c r="FL77">
        <v>-6.4013999999999998E-3</v>
      </c>
      <c r="FM77">
        <v>-1.7956E-2</v>
      </c>
      <c r="FN77">
        <v>-9.7102999999999998E-3</v>
      </c>
      <c r="FO77">
        <v>2.0917999999999999E-2</v>
      </c>
      <c r="FP77">
        <v>-1.8541E-3</v>
      </c>
      <c r="FQ77">
        <v>-6.7948000000000001E-3</v>
      </c>
      <c r="FR77">
        <v>-5.8589999999999996E-3</v>
      </c>
      <c r="FS77">
        <v>-3.3953E-3</v>
      </c>
      <c r="FT77">
        <v>-6.3347000000000004E-3</v>
      </c>
      <c r="FU77">
        <v>6.6622000000000003E-4</v>
      </c>
      <c r="FV77">
        <v>1.2672E-3</v>
      </c>
      <c r="FW77">
        <v>-6.7292000000000003E-4</v>
      </c>
      <c r="FX77">
        <v>-4.5135999999999999E-4</v>
      </c>
      <c r="FY77">
        <v>-1.0183E-3</v>
      </c>
      <c r="FZ77">
        <v>-5.3061999999999996E-3</v>
      </c>
      <c r="GA77">
        <v>-7.5215999999999998E-3</v>
      </c>
      <c r="GB77">
        <v>1.0808999999999999E-2</v>
      </c>
      <c r="GC77">
        <v>-1.9445E-2</v>
      </c>
      <c r="GD77">
        <v>-1.6891E-2</v>
      </c>
      <c r="GE77">
        <v>1.6549000000000001E-2</v>
      </c>
      <c r="GF77">
        <v>-3.3787000000000001E-3</v>
      </c>
      <c r="GG77">
        <v>1.5480000000000001E-2</v>
      </c>
      <c r="GH77">
        <v>7.3353000000000002E-2</v>
      </c>
      <c r="GI77">
        <v>3.2676999999999998E-2</v>
      </c>
      <c r="GJ77" s="108">
        <v>-1.0175E-2</v>
      </c>
      <c r="GK77">
        <v>3.1123000000000001E-2</v>
      </c>
      <c r="GL77">
        <v>2.1622999999999998E-3</v>
      </c>
      <c r="GM77">
        <v>-3.1116E-3</v>
      </c>
      <c r="GN77">
        <v>6.0191000000000003E-3</v>
      </c>
      <c r="GO77">
        <v>6.5561999999999999E-3</v>
      </c>
      <c r="GP77" s="106">
        <v>-9.6774999999999994E-5</v>
      </c>
    </row>
    <row r="78" spans="2:198" x14ac:dyDescent="0.25">
      <c r="B78" s="120">
        <v>43312</v>
      </c>
      <c r="C78">
        <v>-4.0983E-3</v>
      </c>
      <c r="D78">
        <v>-2.6101000000000002E-3</v>
      </c>
      <c r="E78">
        <v>2.0160999999999998E-3</v>
      </c>
      <c r="F78">
        <v>2.6305E-3</v>
      </c>
      <c r="G78">
        <v>-8.9467000000000001E-3</v>
      </c>
      <c r="H78">
        <v>-1.8193999999999998E-2</v>
      </c>
      <c r="I78">
        <v>-3.9642999999999996E-3</v>
      </c>
      <c r="J78">
        <v>-1.6223999999999999E-2</v>
      </c>
      <c r="K78">
        <v>-3.6767000000000002E-3</v>
      </c>
      <c r="L78">
        <v>1.5148E-2</v>
      </c>
      <c r="M78">
        <v>-1.8572000000000002E-2</v>
      </c>
      <c r="N78">
        <v>-7.8262999999999996E-3</v>
      </c>
      <c r="O78">
        <v>-1.0189000000000001E-3</v>
      </c>
      <c r="P78">
        <v>3.0943999999999999E-2</v>
      </c>
      <c r="Q78">
        <v>-1.3822000000000001E-3</v>
      </c>
      <c r="R78">
        <v>0.10223</v>
      </c>
      <c r="S78">
        <v>-2.9246999999999999E-2</v>
      </c>
      <c r="T78">
        <v>-1.0034E-2</v>
      </c>
      <c r="U78">
        <v>-4.2991000000000001E-3</v>
      </c>
      <c r="V78">
        <v>-5.5586999999999998E-3</v>
      </c>
      <c r="W78">
        <v>-2.1748E-2</v>
      </c>
      <c r="X78">
        <v>1.9879000000000001E-2</v>
      </c>
      <c r="Y78">
        <v>1.6438999999999999E-2</v>
      </c>
      <c r="Z78">
        <v>-1.1754999999999999E-3</v>
      </c>
      <c r="AA78">
        <v>1.0806E-2</v>
      </c>
      <c r="AB78">
        <v>-1.4159E-2</v>
      </c>
      <c r="AC78">
        <v>-5.1615000000000005E-4</v>
      </c>
      <c r="AD78">
        <v>5.6188000000000002E-3</v>
      </c>
      <c r="AE78">
        <v>-1.6455999999999998E-2</v>
      </c>
      <c r="AF78">
        <v>-5.2737000000000001E-3</v>
      </c>
      <c r="AG78">
        <v>-1.0292000000000001E-2</v>
      </c>
      <c r="AH78">
        <v>-7.1279000000000004E-3</v>
      </c>
      <c r="AI78">
        <v>-9.7584000000000004E-3</v>
      </c>
      <c r="AJ78">
        <v>-2.1538000000000002E-2</v>
      </c>
      <c r="AK78">
        <v>-6.4789000000000001E-3</v>
      </c>
      <c r="AL78">
        <v>2.2650000000000001E-3</v>
      </c>
      <c r="AM78">
        <v>-9.2721000000000001E-3</v>
      </c>
      <c r="AN78">
        <v>-3.6665000000000003E-2</v>
      </c>
      <c r="AO78">
        <v>3.9217000000000002E-2</v>
      </c>
      <c r="AP78">
        <v>-2.8766E-2</v>
      </c>
      <c r="AQ78">
        <v>1.9400000000000001E-2</v>
      </c>
      <c r="AR78">
        <v>-1.2392E-2</v>
      </c>
      <c r="AS78">
        <v>-2.0274E-2</v>
      </c>
      <c r="AT78">
        <v>-2.0714E-2</v>
      </c>
      <c r="AU78">
        <v>-7.2785000000000002E-2</v>
      </c>
      <c r="AV78">
        <v>-1.4075000000000001E-2</v>
      </c>
      <c r="AW78">
        <v>1.3308E-2</v>
      </c>
      <c r="AX78">
        <v>1.077E-2</v>
      </c>
      <c r="AY78">
        <v>4.0282999999999999E-2</v>
      </c>
      <c r="AZ78">
        <v>1.0272E-3</v>
      </c>
      <c r="BA78">
        <v>8.5327000000000007E-3</v>
      </c>
      <c r="BB78">
        <v>-6.6165000000000002E-2</v>
      </c>
      <c r="BC78">
        <v>-4.8593000000000004E-3</v>
      </c>
      <c r="BD78">
        <v>-1.2416E-2</v>
      </c>
      <c r="BE78">
        <v>-1.6118E-2</v>
      </c>
      <c r="BF78">
        <v>-2.2563E-2</v>
      </c>
      <c r="BG78">
        <v>-9.0656999999999995E-3</v>
      </c>
      <c r="BH78">
        <v>-2.1326000000000001E-2</v>
      </c>
      <c r="BI78">
        <v>-2.1386E-3</v>
      </c>
      <c r="BJ78">
        <v>5.9256999999999999E-3</v>
      </c>
      <c r="BK78">
        <v>-5.1603999999999999E-3</v>
      </c>
      <c r="BL78">
        <v>-1.2925000000000001E-2</v>
      </c>
      <c r="BM78">
        <v>2.8750000000000001E-2</v>
      </c>
      <c r="BN78">
        <v>7.9752E-3</v>
      </c>
      <c r="BO78">
        <v>-6.9261000000000003E-2</v>
      </c>
      <c r="BP78">
        <v>-1.1779E-3</v>
      </c>
      <c r="BQ78">
        <v>2.0400000000000001E-3</v>
      </c>
      <c r="BR78">
        <v>-1.4553000000000001E-3</v>
      </c>
      <c r="BS78">
        <v>-1.8065000000000001E-2</v>
      </c>
      <c r="BT78">
        <v>-3.9671999999999999E-2</v>
      </c>
      <c r="BU78">
        <v>2.5353000000000001E-2</v>
      </c>
      <c r="BV78">
        <v>1.0758999999999999E-2</v>
      </c>
      <c r="BW78">
        <v>3.9264999999999998E-4</v>
      </c>
      <c r="BX78">
        <v>-2.1527999999999999E-3</v>
      </c>
      <c r="BY78">
        <v>3.0977000000000001E-2</v>
      </c>
      <c r="BZ78">
        <v>3.0438E-2</v>
      </c>
      <c r="CA78">
        <v>-5.6081999999999998E-3</v>
      </c>
      <c r="CB78">
        <v>9.0907999999999996E-3</v>
      </c>
      <c r="CC78">
        <v>2.1968000000000001E-2</v>
      </c>
      <c r="CD78">
        <v>1.4369E-2</v>
      </c>
      <c r="CE78">
        <v>1.2034E-2</v>
      </c>
      <c r="CF78">
        <v>-6.6943000000000003E-3</v>
      </c>
      <c r="CG78">
        <v>-1.7328E-2</v>
      </c>
      <c r="CH78">
        <v>-7.6807999999999998E-3</v>
      </c>
      <c r="CI78">
        <v>-7.8756E-3</v>
      </c>
      <c r="CJ78">
        <v>-1.1649E-3</v>
      </c>
      <c r="CK78">
        <v>-1.2007E-2</v>
      </c>
      <c r="CL78">
        <v>1.3757999999999999E-3</v>
      </c>
      <c r="CM78">
        <v>9.3597000000000003E-3</v>
      </c>
      <c r="CN78">
        <v>-7.8677E-3</v>
      </c>
      <c r="CO78">
        <v>1.316E-2</v>
      </c>
      <c r="CP78">
        <v>-1.7759E-2</v>
      </c>
      <c r="CQ78">
        <v>8.8763999999999996E-3</v>
      </c>
      <c r="CR78">
        <v>-2.7504000000000001E-3</v>
      </c>
      <c r="CS78">
        <v>5.1698999999999998E-3</v>
      </c>
      <c r="CT78">
        <v>-1.2085E-2</v>
      </c>
      <c r="CU78">
        <v>-5.2981E-3</v>
      </c>
      <c r="CV78">
        <v>-1.2213E-2</v>
      </c>
      <c r="CW78">
        <v>-2.0504999999999998E-3</v>
      </c>
      <c r="CX78">
        <v>1.7526E-2</v>
      </c>
      <c r="CY78">
        <v>-1.1606E-2</v>
      </c>
      <c r="CZ78">
        <v>-2.8296999999999999E-2</v>
      </c>
      <c r="DA78">
        <v>4.3020000000000003E-2</v>
      </c>
      <c r="DB78">
        <v>1.1934E-2</v>
      </c>
      <c r="DC78">
        <v>2.5996999999999999E-3</v>
      </c>
      <c r="DD78">
        <v>-8.1913999999999999E-4</v>
      </c>
      <c r="DE78">
        <v>0.10435</v>
      </c>
      <c r="DF78">
        <v>0</v>
      </c>
      <c r="DG78">
        <v>-1.2979000000000001E-3</v>
      </c>
      <c r="DH78">
        <v>5.6706999999999999E-3</v>
      </c>
      <c r="DI78">
        <v>4.5433000000000001E-3</v>
      </c>
      <c r="DJ78">
        <v>1.8083000000000001E-3</v>
      </c>
      <c r="DK78">
        <v>3.5875E-3</v>
      </c>
      <c r="DL78">
        <v>-2.6252999999999999E-2</v>
      </c>
      <c r="DM78">
        <v>2.2889999999999998E-3</v>
      </c>
      <c r="DN78">
        <v>2.0504999999999999E-2</v>
      </c>
      <c r="DO78">
        <v>6.7457000000000003E-2</v>
      </c>
      <c r="DP78">
        <v>7.4705999999999995E-2</v>
      </c>
      <c r="DQ78">
        <v>4.1842999999999998E-2</v>
      </c>
      <c r="DR78">
        <v>1.3613999999999999E-2</v>
      </c>
      <c r="DS78">
        <v>1.7340999999999999E-2</v>
      </c>
      <c r="DT78">
        <v>1.6528000000000001E-3</v>
      </c>
      <c r="DU78">
        <v>-1.0926999999999999E-2</v>
      </c>
      <c r="DV78">
        <v>-2.3456999999999999E-2</v>
      </c>
      <c r="DW78">
        <v>-2.9343000000000001E-2</v>
      </c>
      <c r="DX78">
        <v>-1.2895000000000001E-3</v>
      </c>
      <c r="DY78">
        <v>0</v>
      </c>
      <c r="DZ78">
        <v>-5.0444999999999997E-2</v>
      </c>
      <c r="EA78">
        <v>1.821E-2</v>
      </c>
      <c r="EB78">
        <v>7.5626000000000001E-3</v>
      </c>
      <c r="EC78">
        <v>-3.3522000000000001E-3</v>
      </c>
      <c r="ED78">
        <v>5.3382000000000004E-3</v>
      </c>
      <c r="EE78">
        <v>2.6397E-2</v>
      </c>
      <c r="EF78">
        <v>-7.8209000000000004E-3</v>
      </c>
      <c r="EG78">
        <v>1.3414000000000001E-2</v>
      </c>
      <c r="EH78">
        <v>8.7071000000000006E-3</v>
      </c>
      <c r="EI78">
        <v>1.7225000000000001E-2</v>
      </c>
      <c r="EJ78">
        <v>-6.8040000000000002E-3</v>
      </c>
      <c r="EK78">
        <v>7.6118999999999996E-3</v>
      </c>
      <c r="EL78">
        <v>5.3076E-3</v>
      </c>
      <c r="EM78">
        <v>-4.0198999999999999E-2</v>
      </c>
      <c r="EN78">
        <v>1.3788999999999999E-2</v>
      </c>
      <c r="EO78">
        <v>1.3363E-2</v>
      </c>
      <c r="EP78">
        <v>1.3613999999999999E-2</v>
      </c>
      <c r="EQ78">
        <v>1.367E-2</v>
      </c>
      <c r="ER78">
        <v>1.4453000000000001E-2</v>
      </c>
      <c r="ES78">
        <v>8.8792999999999997E-3</v>
      </c>
      <c r="ET78">
        <v>8.5711999999999993E-3</v>
      </c>
      <c r="EU78">
        <v>3.2691E-3</v>
      </c>
      <c r="EV78">
        <v>2.4445000000000001E-3</v>
      </c>
      <c r="EW78">
        <v>7.5969000000000002E-3</v>
      </c>
      <c r="EX78">
        <v>-1.4366E-2</v>
      </c>
      <c r="EY78">
        <v>-2.1531999999999999E-2</v>
      </c>
      <c r="EZ78">
        <v>-2.5461999999999999E-2</v>
      </c>
      <c r="FA78">
        <v>5.5227999999999996E-3</v>
      </c>
      <c r="FB78">
        <v>-1.1146999999999999E-3</v>
      </c>
      <c r="FC78">
        <v>1.1684999999999999E-2</v>
      </c>
      <c r="FD78">
        <v>1.1238E-2</v>
      </c>
      <c r="FE78">
        <v>-1.8584000000000001E-3</v>
      </c>
      <c r="FF78">
        <v>1.0947E-2</v>
      </c>
      <c r="FG78">
        <v>1.1575E-2</v>
      </c>
      <c r="FH78">
        <v>1.1479999999999999E-3</v>
      </c>
      <c r="FI78">
        <v>-5.3512999999999998E-3</v>
      </c>
      <c r="FJ78">
        <v>-4.8758999999999997E-2</v>
      </c>
      <c r="FK78">
        <v>-4.1701000000000004E-3</v>
      </c>
      <c r="FL78">
        <v>-4.7476000000000003E-3</v>
      </c>
      <c r="FM78">
        <v>-1.787E-2</v>
      </c>
      <c r="FN78">
        <v>6.6150000000000002E-3</v>
      </c>
      <c r="FO78">
        <v>3.5726000000000001E-2</v>
      </c>
      <c r="FP78">
        <v>1.1394E-3</v>
      </c>
      <c r="FQ78">
        <v>-3.0492000000000002E-3</v>
      </c>
      <c r="FR78">
        <v>-5.2358999999999999E-3</v>
      </c>
      <c r="FS78" s="106">
        <v>-9.7589000000000004E-5</v>
      </c>
      <c r="FT78">
        <v>-8.5474000000000001E-3</v>
      </c>
      <c r="FU78">
        <v>5.2258999999999997E-4</v>
      </c>
      <c r="FV78">
        <v>6.7706999999999999E-4</v>
      </c>
      <c r="FW78">
        <v>-3.1166000000000002E-3</v>
      </c>
      <c r="FX78">
        <v>-2.8294000000000001E-3</v>
      </c>
      <c r="FY78">
        <v>-3.9370999999999998E-3</v>
      </c>
      <c r="FZ78">
        <v>2.2479000000000002E-3</v>
      </c>
      <c r="GA78">
        <v>5.4086000000000004E-3</v>
      </c>
      <c r="GB78">
        <v>3.5268000000000001E-3</v>
      </c>
      <c r="GC78">
        <v>-4.6897000000000001E-2</v>
      </c>
      <c r="GD78">
        <v>-7.8756E-3</v>
      </c>
      <c r="GE78">
        <v>-1.4651000000000001E-2</v>
      </c>
      <c r="GF78">
        <v>-1.8274999999999999E-3</v>
      </c>
      <c r="GG78">
        <v>-3.5151000000000002E-3</v>
      </c>
      <c r="GH78">
        <v>-3.0964999999999999E-2</v>
      </c>
      <c r="GI78">
        <v>2.2499E-3</v>
      </c>
      <c r="GJ78" s="108">
        <v>1.7528999999999999E-2</v>
      </c>
      <c r="GK78">
        <v>1.8318999999999998E-2</v>
      </c>
      <c r="GL78">
        <v>-6.3086000000000001E-3</v>
      </c>
      <c r="GM78">
        <v>-3.9646000000000004E-3</v>
      </c>
      <c r="GN78">
        <v>-8.3195999999999999E-3</v>
      </c>
      <c r="GO78">
        <v>-4.4616999999999999E-3</v>
      </c>
      <c r="GP78">
        <v>-4.1437000000000001E-4</v>
      </c>
    </row>
    <row r="79" spans="2:198" x14ac:dyDescent="0.25">
      <c r="B79" s="120">
        <v>43343</v>
      </c>
      <c r="C79">
        <v>-6.3912999999999999E-3</v>
      </c>
      <c r="D79">
        <v>-9.5099E-3</v>
      </c>
      <c r="E79">
        <v>-8.1873999999999992E-3</v>
      </c>
      <c r="F79">
        <v>3.7728000000000002E-4</v>
      </c>
      <c r="G79">
        <v>-7.4834000000000003E-3</v>
      </c>
      <c r="H79">
        <v>-1.5855999999999999E-2</v>
      </c>
      <c r="I79">
        <v>-1.6192000000000002E-2</v>
      </c>
      <c r="J79">
        <v>-1.5296000000000001E-2</v>
      </c>
      <c r="K79">
        <v>-2.8535000000000001E-2</v>
      </c>
      <c r="L79">
        <v>-1.2496999999999999E-2</v>
      </c>
      <c r="M79">
        <v>3.5407000000000001E-2</v>
      </c>
      <c r="N79">
        <v>-7.9745000000000007E-3</v>
      </c>
      <c r="O79">
        <v>6.1453999999999996E-3</v>
      </c>
      <c r="P79">
        <v>6.6886000000000003E-3</v>
      </c>
      <c r="Q79">
        <v>-2.1484E-2</v>
      </c>
      <c r="R79">
        <v>-2.9902000000000001E-2</v>
      </c>
      <c r="S79">
        <v>-1.8006000000000001E-2</v>
      </c>
      <c r="T79">
        <v>-9.0349000000000002E-3</v>
      </c>
      <c r="U79">
        <v>-2.8504999999999999E-2</v>
      </c>
      <c r="V79">
        <v>1.7291000000000001E-2</v>
      </c>
      <c r="W79">
        <v>1.6400999999999999E-2</v>
      </c>
      <c r="X79">
        <v>1.5953999999999999E-2</v>
      </c>
      <c r="Y79">
        <v>1.281E-2</v>
      </c>
      <c r="Z79">
        <v>-1.2815E-2</v>
      </c>
      <c r="AA79">
        <v>-1.3901999999999999E-2</v>
      </c>
      <c r="AB79">
        <v>-3.6297000000000003E-2</v>
      </c>
      <c r="AC79">
        <v>-1.0555E-2</v>
      </c>
      <c r="AD79">
        <v>-2.6256000000000002E-2</v>
      </c>
      <c r="AE79">
        <v>-1.2024999999999999E-2</v>
      </c>
      <c r="AF79">
        <v>-1.8190999999999999E-2</v>
      </c>
      <c r="AG79">
        <v>-5.6583000000000001E-2</v>
      </c>
      <c r="AH79">
        <v>6.4200000000000004E-3</v>
      </c>
      <c r="AI79">
        <v>1.06E-2</v>
      </c>
      <c r="AJ79">
        <v>-5.7986999999999997E-2</v>
      </c>
      <c r="AK79">
        <v>-1.8492000000000001E-3</v>
      </c>
      <c r="AL79">
        <v>-3.1969999999999998E-2</v>
      </c>
      <c r="AM79">
        <v>-1.748E-3</v>
      </c>
      <c r="AN79">
        <v>-2.1017999999999998E-2</v>
      </c>
      <c r="AO79">
        <v>-5.4689000000000002E-2</v>
      </c>
      <c r="AP79">
        <v>4.5612E-2</v>
      </c>
      <c r="AQ79">
        <v>-1.4723999999999999E-2</v>
      </c>
      <c r="AR79">
        <v>-4.2980999999999998E-2</v>
      </c>
      <c r="AS79">
        <v>3.9424000000000001E-2</v>
      </c>
      <c r="AT79">
        <v>-4.5815000000000002E-2</v>
      </c>
      <c r="AU79">
        <v>8.9318999999999996E-2</v>
      </c>
      <c r="AV79">
        <v>-4.1713E-2</v>
      </c>
      <c r="AW79">
        <v>-1.9130999999999999E-2</v>
      </c>
      <c r="AX79">
        <v>-4.5711000000000002E-2</v>
      </c>
      <c r="AY79">
        <v>-2.0036000000000002E-2</v>
      </c>
      <c r="AZ79">
        <v>-1.447E-2</v>
      </c>
      <c r="BA79">
        <v>1.3922E-2</v>
      </c>
      <c r="BB79">
        <v>5.4174E-2</v>
      </c>
      <c r="BC79">
        <v>-2.6611999999999999E-3</v>
      </c>
      <c r="BD79">
        <v>-1.5185000000000001E-2</v>
      </c>
      <c r="BE79">
        <v>4.6372999999999996E-3</v>
      </c>
      <c r="BF79">
        <v>-1.6957E-2</v>
      </c>
      <c r="BG79">
        <v>2.214E-2</v>
      </c>
      <c r="BH79">
        <v>2.8067000000000001E-4</v>
      </c>
      <c r="BI79">
        <v>2.4541E-4</v>
      </c>
      <c r="BJ79">
        <v>7.6968999999999996E-2</v>
      </c>
      <c r="BK79">
        <v>-4.1400999999999999E-3</v>
      </c>
      <c r="BL79">
        <v>-2.1385999999999999E-2</v>
      </c>
      <c r="BM79">
        <v>8.0645000000000001E-4</v>
      </c>
      <c r="BN79">
        <v>6.8897999999999997E-3</v>
      </c>
      <c r="BO79">
        <v>2.5947000000000001E-2</v>
      </c>
      <c r="BP79">
        <v>-5.7266000000000001E-4</v>
      </c>
      <c r="BQ79">
        <v>-5.8067000000000004E-4</v>
      </c>
      <c r="BR79">
        <v>-1.3672999999999999E-3</v>
      </c>
      <c r="BS79">
        <v>1.423E-2</v>
      </c>
      <c r="BT79">
        <v>-8.7006E-2</v>
      </c>
      <c r="BU79">
        <v>7.8334000000000008E-3</v>
      </c>
      <c r="BV79">
        <v>9.9643000000000006E-3</v>
      </c>
      <c r="BW79">
        <v>1.2031E-2</v>
      </c>
      <c r="BX79">
        <v>1.6971E-2</v>
      </c>
      <c r="BY79">
        <v>4.2074E-2</v>
      </c>
      <c r="BZ79">
        <v>2.4069E-2</v>
      </c>
      <c r="CA79">
        <v>-3.9867E-2</v>
      </c>
      <c r="CB79">
        <v>3.8046E-3</v>
      </c>
      <c r="CC79">
        <v>4.8377999999999997E-3</v>
      </c>
      <c r="CD79">
        <v>-5.1085999999999996E-3</v>
      </c>
      <c r="CE79">
        <v>5.0968999999999997E-3</v>
      </c>
      <c r="CF79">
        <v>-2.6346999999999999E-2</v>
      </c>
      <c r="CG79">
        <v>-3.7908999999999998E-2</v>
      </c>
      <c r="CH79">
        <v>-3.7626E-2</v>
      </c>
      <c r="CI79">
        <v>-4.4081000000000002E-2</v>
      </c>
      <c r="CJ79">
        <v>2.9080999999999999E-2</v>
      </c>
      <c r="CK79">
        <v>-1.4232E-2</v>
      </c>
      <c r="CL79">
        <v>2.7977999999999999E-2</v>
      </c>
      <c r="CM79">
        <v>-1.5176E-2</v>
      </c>
      <c r="CN79">
        <v>-1.3912000000000001E-2</v>
      </c>
      <c r="CO79">
        <v>2.1736999999999999E-2</v>
      </c>
      <c r="CP79">
        <v>5.6646999999999999E-3</v>
      </c>
      <c r="CQ79">
        <v>9.5151999999999997E-3</v>
      </c>
      <c r="CR79">
        <v>-1.2453000000000001E-2</v>
      </c>
      <c r="CS79">
        <v>-2.4874E-2</v>
      </c>
      <c r="CT79">
        <v>1.2485E-2</v>
      </c>
      <c r="CU79">
        <v>-3.5469000000000001E-2</v>
      </c>
      <c r="CV79">
        <v>-1.8586999999999999E-2</v>
      </c>
      <c r="CW79">
        <v>2.7458E-2</v>
      </c>
      <c r="CX79">
        <v>-3.6712000000000002E-2</v>
      </c>
      <c r="CY79">
        <v>-2.2485999999999999E-2</v>
      </c>
      <c r="CZ79">
        <v>9.8528999999999995E-3</v>
      </c>
      <c r="DA79">
        <v>5.0278000000000003E-2</v>
      </c>
      <c r="DB79">
        <v>3.9946000000000002E-2</v>
      </c>
      <c r="DC79">
        <v>2.4899000000000001E-2</v>
      </c>
      <c r="DD79">
        <v>-1.1025E-2</v>
      </c>
      <c r="DE79">
        <v>5.9267E-2</v>
      </c>
      <c r="DF79">
        <v>1.7885000000000002E-2</v>
      </c>
      <c r="DG79">
        <v>1.6407000000000001E-2</v>
      </c>
      <c r="DH79">
        <v>2.7640999999999999E-2</v>
      </c>
      <c r="DI79">
        <v>2.0758E-3</v>
      </c>
      <c r="DJ79">
        <v>-2.1012000000000001E-3</v>
      </c>
      <c r="DK79">
        <v>2.6427999999999998E-3</v>
      </c>
      <c r="DL79">
        <v>6.2932999999999999E-3</v>
      </c>
      <c r="DM79">
        <v>7.1599999999999997E-3</v>
      </c>
      <c r="DN79">
        <v>2.4924999999999999E-3</v>
      </c>
      <c r="DO79">
        <v>0.14074</v>
      </c>
      <c r="DP79">
        <v>-7.0527000000000006E-2</v>
      </c>
      <c r="DQ79">
        <v>-9.5336000000000004E-2</v>
      </c>
      <c r="DR79">
        <v>-1.2485E-2</v>
      </c>
      <c r="DS79">
        <v>2.0596E-2</v>
      </c>
      <c r="DT79">
        <v>1.5504E-2</v>
      </c>
      <c r="DU79">
        <v>1.3613E-2</v>
      </c>
      <c r="DV79">
        <v>1.8544999999999999E-2</v>
      </c>
      <c r="DW79">
        <v>-2.9586999999999999E-2</v>
      </c>
      <c r="DX79">
        <v>-5.1742000000000003E-3</v>
      </c>
      <c r="DY79">
        <v>0</v>
      </c>
      <c r="DZ79">
        <v>-4.1640999999999997E-2</v>
      </c>
      <c r="EA79">
        <v>-4.3833999999999998E-2</v>
      </c>
      <c r="EB79">
        <v>3.3434999999999999E-2</v>
      </c>
      <c r="EC79" s="106">
        <v>2.1898999999999999E-4</v>
      </c>
      <c r="ED79">
        <v>-1.6455999999999998E-2</v>
      </c>
      <c r="EE79">
        <v>-2.0615999999999999E-2</v>
      </c>
      <c r="EF79">
        <v>-1.1727E-2</v>
      </c>
      <c r="EG79">
        <v>-1.2266000000000001E-2</v>
      </c>
      <c r="EH79">
        <v>4.5126000000000003E-3</v>
      </c>
      <c r="EI79">
        <v>5.7036999999999999E-3</v>
      </c>
      <c r="EJ79">
        <v>6.8782000000000001E-3</v>
      </c>
      <c r="EK79">
        <v>1.8702E-2</v>
      </c>
      <c r="EL79">
        <v>-1.5119E-2</v>
      </c>
      <c r="EM79">
        <v>-1.3722999999999999E-3</v>
      </c>
      <c r="EN79">
        <v>1.2518E-2</v>
      </c>
      <c r="EO79">
        <v>1.1379E-2</v>
      </c>
      <c r="EP79">
        <v>1.2094000000000001E-2</v>
      </c>
      <c r="EQ79">
        <v>1.2640999999999999E-2</v>
      </c>
      <c r="ER79">
        <v>1.2208999999999999E-2</v>
      </c>
      <c r="ES79">
        <v>2.1558000000000001E-2</v>
      </c>
      <c r="ET79">
        <v>2.087E-2</v>
      </c>
      <c r="EU79">
        <v>-1.6728E-2</v>
      </c>
      <c r="EV79">
        <v>-1.5944E-2</v>
      </c>
      <c r="EW79">
        <v>2.3659000000000001E-4</v>
      </c>
      <c r="EX79">
        <v>-2.5656999999999999E-2</v>
      </c>
      <c r="EY79">
        <v>-3.8877000000000002E-2</v>
      </c>
      <c r="EZ79">
        <v>-4.7193000000000002E-4</v>
      </c>
      <c r="FA79">
        <v>-3.6868000000000001E-3</v>
      </c>
      <c r="FB79">
        <v>-1.2321E-2</v>
      </c>
      <c r="FC79">
        <v>-2.9122000000000002E-3</v>
      </c>
      <c r="FD79">
        <v>4.8510000000000003E-3</v>
      </c>
      <c r="FE79">
        <v>-1.3062000000000001E-2</v>
      </c>
      <c r="FF79">
        <v>-3.7028E-3</v>
      </c>
      <c r="FG79">
        <v>-2.9813999999999999E-3</v>
      </c>
      <c r="FH79">
        <v>-1.3814E-2</v>
      </c>
      <c r="FI79">
        <v>-3.5504000000000001E-2</v>
      </c>
      <c r="FJ79">
        <v>-2.1150000000000001E-3</v>
      </c>
      <c r="FK79">
        <v>-3.0931000000000001E-3</v>
      </c>
      <c r="FL79">
        <v>-2.5366E-3</v>
      </c>
      <c r="FM79">
        <v>-1.4496999999999999E-2</v>
      </c>
      <c r="FN79">
        <v>-6.1443000000000001E-3</v>
      </c>
      <c r="FO79">
        <v>5.0513000000000002E-2</v>
      </c>
      <c r="FP79">
        <v>3.0615E-3</v>
      </c>
      <c r="FQ79">
        <v>4.2332000000000003E-3</v>
      </c>
      <c r="FR79">
        <v>2.5658E-3</v>
      </c>
      <c r="FS79">
        <v>1.5495000000000001E-3</v>
      </c>
      <c r="FT79">
        <v>2.4458000000000001E-3</v>
      </c>
      <c r="FU79">
        <v>5.4916999999999998E-4</v>
      </c>
      <c r="FV79">
        <v>1.1115000000000001E-3</v>
      </c>
      <c r="FW79">
        <v>-1.3663E-2</v>
      </c>
      <c r="FX79">
        <v>-1.3129E-2</v>
      </c>
      <c r="FY79">
        <v>-1.4883E-2</v>
      </c>
      <c r="FZ79">
        <v>8.4040999999999999E-4</v>
      </c>
      <c r="GA79">
        <v>1.5207E-3</v>
      </c>
      <c r="GB79">
        <v>-1.3349E-3</v>
      </c>
      <c r="GC79">
        <v>-3.1029999999999999E-2</v>
      </c>
      <c r="GD79">
        <v>-4.4081000000000002E-2</v>
      </c>
      <c r="GE79">
        <v>-1.3114000000000001E-2</v>
      </c>
      <c r="GF79">
        <v>-3.4174000000000003E-2</v>
      </c>
      <c r="GG79">
        <v>-2.5558000000000001E-2</v>
      </c>
      <c r="GH79">
        <v>-0.12545000000000001</v>
      </c>
      <c r="GI79">
        <v>-9.2270000000000005E-2</v>
      </c>
      <c r="GJ79" s="108">
        <v>-3.1527999999999999E-3</v>
      </c>
      <c r="GK79">
        <v>1.3122E-2</v>
      </c>
      <c r="GL79">
        <v>-1.0579999999999999E-3</v>
      </c>
      <c r="GM79">
        <v>-1.1006999999999999E-2</v>
      </c>
      <c r="GN79">
        <v>-8.3911999999999995E-4</v>
      </c>
      <c r="GO79">
        <v>1.2395E-2</v>
      </c>
      <c r="GP79">
        <v>-6.1843000000000002E-3</v>
      </c>
    </row>
    <row r="80" spans="2:198" x14ac:dyDescent="0.25">
      <c r="B80" s="120">
        <v>43373</v>
      </c>
      <c r="C80">
        <v>-7.5558000000000005E-4</v>
      </c>
      <c r="D80">
        <v>3.0119999999999999E-3</v>
      </c>
      <c r="E80">
        <v>7.383E-4</v>
      </c>
      <c r="F80">
        <v>5.6556000000000002E-3</v>
      </c>
      <c r="G80">
        <v>5.0325999999999999E-3</v>
      </c>
      <c r="H80">
        <v>9.7068000000000002E-4</v>
      </c>
      <c r="I80">
        <v>-1.0656000000000001E-2</v>
      </c>
      <c r="J80">
        <v>-1.3703999999999999E-2</v>
      </c>
      <c r="K80">
        <v>2.5547E-2</v>
      </c>
      <c r="L80">
        <v>-6.2494999999999998E-4</v>
      </c>
      <c r="M80">
        <v>5.7418999999999998E-2</v>
      </c>
      <c r="N80">
        <v>1.4473E-2</v>
      </c>
      <c r="O80">
        <v>-2.5579000000000001E-3</v>
      </c>
      <c r="P80">
        <v>1.6241999999999999E-2</v>
      </c>
      <c r="Q80">
        <v>-9.1634999999999998E-3</v>
      </c>
      <c r="R80">
        <v>-6.6845000000000002E-2</v>
      </c>
      <c r="S80">
        <v>5.8078000000000001E-3</v>
      </c>
      <c r="T80">
        <v>-1.7887E-2</v>
      </c>
      <c r="U80">
        <v>1.4097E-2</v>
      </c>
      <c r="V80">
        <v>1.7749000000000001E-2</v>
      </c>
      <c r="W80">
        <v>-1.0374E-2</v>
      </c>
      <c r="X80">
        <v>2.7473000000000001E-2</v>
      </c>
      <c r="Y80">
        <v>2.4313999999999999E-2</v>
      </c>
      <c r="Z80">
        <v>1.4938999999999999E-2</v>
      </c>
      <c r="AA80">
        <v>-3.0801000000000001E-3</v>
      </c>
      <c r="AB80">
        <v>5.2009999999999999E-3</v>
      </c>
      <c r="AC80">
        <v>1.2678999999999999E-2</v>
      </c>
      <c r="AD80">
        <v>-2.0917000000000002E-2</v>
      </c>
      <c r="AE80">
        <v>-2.324E-2</v>
      </c>
      <c r="AF80">
        <v>3.2557999999999997E-2</v>
      </c>
      <c r="AG80">
        <v>2.5328999999999998E-3</v>
      </c>
      <c r="AH80">
        <v>-1.2095E-2</v>
      </c>
      <c r="AI80">
        <v>3.0971000000000002E-3</v>
      </c>
      <c r="AJ80">
        <v>-2.8206999999999999E-2</v>
      </c>
      <c r="AK80">
        <v>2.977E-3</v>
      </c>
      <c r="AL80">
        <v>5.6062999999999998E-3</v>
      </c>
      <c r="AM80">
        <v>1.756E-3</v>
      </c>
      <c r="AN80">
        <v>2.1319999999999999E-2</v>
      </c>
      <c r="AO80">
        <v>1.8627000000000001E-2</v>
      </c>
      <c r="AP80">
        <v>2.3110000000000001E-3</v>
      </c>
      <c r="AQ80">
        <v>1.5640000000000001E-2</v>
      </c>
      <c r="AR80">
        <v>1.37E-2</v>
      </c>
      <c r="AS80">
        <v>-4.5456999999999997E-3</v>
      </c>
      <c r="AT80">
        <v>-1.4337000000000001E-2</v>
      </c>
      <c r="AU80">
        <v>-1.6435000000000002E-2</v>
      </c>
      <c r="AV80">
        <v>2.1763000000000001E-2</v>
      </c>
      <c r="AW80">
        <v>8.2991000000000002E-3</v>
      </c>
      <c r="AX80">
        <v>-3.8343000000000002E-2</v>
      </c>
      <c r="AY80">
        <v>3.5227000000000001E-2</v>
      </c>
      <c r="AZ80">
        <v>5.5725000000000002E-3</v>
      </c>
      <c r="BA80">
        <v>-2.3941E-2</v>
      </c>
      <c r="BB80">
        <v>2.7206000000000001E-2</v>
      </c>
      <c r="BC80">
        <v>-1.6498999999999999E-3</v>
      </c>
      <c r="BD80">
        <v>-6.5506999999999996E-3</v>
      </c>
      <c r="BE80" s="106">
        <v>-1.9329000000000001E-5</v>
      </c>
      <c r="BF80">
        <v>-1.0873000000000001E-2</v>
      </c>
      <c r="BG80">
        <v>-2.2464999999999998E-3</v>
      </c>
      <c r="BH80">
        <v>-2.9447999999999998E-2</v>
      </c>
      <c r="BI80">
        <v>-2.2382000000000001E-3</v>
      </c>
      <c r="BJ80">
        <v>-5.9463000000000002E-2</v>
      </c>
      <c r="BK80">
        <v>-5.2884999999999998E-3</v>
      </c>
      <c r="BL80">
        <v>8.1724E-4</v>
      </c>
      <c r="BM80">
        <v>-5.9455999999999997E-3</v>
      </c>
      <c r="BN80">
        <v>5.1454999999999999E-3</v>
      </c>
      <c r="BO80">
        <v>-5.4358999999999998E-2</v>
      </c>
      <c r="BP80">
        <v>-2.0704999999999999E-3</v>
      </c>
      <c r="BQ80">
        <v>1.1799E-3</v>
      </c>
      <c r="BR80">
        <v>7.3952000000000002E-3</v>
      </c>
      <c r="BS80">
        <v>-7.9713000000000006E-3</v>
      </c>
      <c r="BT80">
        <v>1.526E-4</v>
      </c>
      <c r="BU80">
        <v>2.4372999999999999E-2</v>
      </c>
      <c r="BV80">
        <v>1.0299000000000001E-2</v>
      </c>
      <c r="BW80">
        <v>2.2075000000000001E-2</v>
      </c>
      <c r="BX80">
        <v>3.3683999999999999E-2</v>
      </c>
      <c r="BY80">
        <v>3.2436E-2</v>
      </c>
      <c r="BZ80">
        <v>4.2164E-2</v>
      </c>
      <c r="CA80">
        <v>6.1821000000000001E-2</v>
      </c>
      <c r="CB80">
        <v>1.8016999999999998E-2</v>
      </c>
      <c r="CC80">
        <v>1.5833E-2</v>
      </c>
      <c r="CD80">
        <v>8.5672999999999999E-3</v>
      </c>
      <c r="CE80">
        <v>6.0200999999999996E-3</v>
      </c>
      <c r="CF80">
        <v>1.3008E-2</v>
      </c>
      <c r="CG80">
        <v>1.7131E-2</v>
      </c>
      <c r="CH80">
        <v>9.2426000000000001E-3</v>
      </c>
      <c r="CI80">
        <v>-5.1419999999999999E-3</v>
      </c>
      <c r="CJ80">
        <v>1.1773E-2</v>
      </c>
      <c r="CK80">
        <v>1.4718E-2</v>
      </c>
      <c r="CL80">
        <v>9.0980000000000002E-3</v>
      </c>
      <c r="CM80">
        <v>-1.0449E-2</v>
      </c>
      <c r="CN80">
        <v>1.1467E-2</v>
      </c>
      <c r="CO80">
        <v>1.0182E-2</v>
      </c>
      <c r="CP80">
        <v>-6.1322000000000004E-4</v>
      </c>
      <c r="CQ80">
        <v>7.3039000000000003E-3</v>
      </c>
      <c r="CR80">
        <v>4.3784000000000002E-3</v>
      </c>
      <c r="CS80">
        <v>9.0045000000000004E-3</v>
      </c>
      <c r="CT80">
        <v>5.4129E-3</v>
      </c>
      <c r="CU80">
        <v>9.6909000000000006E-3</v>
      </c>
      <c r="CV80">
        <v>1.2369E-2</v>
      </c>
      <c r="CW80">
        <v>1.0621E-2</v>
      </c>
      <c r="CX80">
        <v>8.5068000000000001E-3</v>
      </c>
      <c r="CY80">
        <v>-9.7100999999999993E-3</v>
      </c>
      <c r="CZ80">
        <v>8.5745999999999999E-3</v>
      </c>
      <c r="DA80">
        <v>4.9321999999999998E-2</v>
      </c>
      <c r="DB80">
        <v>3.0898999999999999E-2</v>
      </c>
      <c r="DC80">
        <v>2.2571000000000001E-2</v>
      </c>
      <c r="DD80">
        <v>-2.6987000000000001E-2</v>
      </c>
      <c r="DE80">
        <v>5.2689E-2</v>
      </c>
      <c r="DF80">
        <v>7.8069000000000003E-3</v>
      </c>
      <c r="DG80">
        <v>9.3486999999999997E-3</v>
      </c>
      <c r="DH80">
        <v>-2.3858999999999998E-3</v>
      </c>
      <c r="DI80">
        <v>1.0734E-2</v>
      </c>
      <c r="DJ80">
        <v>-1.0223999999999999E-3</v>
      </c>
      <c r="DK80">
        <v>-9.5199E-4</v>
      </c>
      <c r="DL80">
        <v>-6.7128999999999994E-2</v>
      </c>
      <c r="DM80">
        <v>-8.6145000000000006E-3</v>
      </c>
      <c r="DN80">
        <v>-2.1815000000000001E-2</v>
      </c>
      <c r="DO80">
        <v>5.0487999999999998E-2</v>
      </c>
      <c r="DP80">
        <v>2.9836000000000001E-2</v>
      </c>
      <c r="DQ80">
        <v>1.4775E-2</v>
      </c>
      <c r="DR80">
        <v>-1.9941999999999998E-3</v>
      </c>
      <c r="DS80">
        <v>2.8611999999999999E-3</v>
      </c>
      <c r="DT80">
        <v>2.3604E-2</v>
      </c>
      <c r="DU80">
        <v>1.9477000000000001E-2</v>
      </c>
      <c r="DV80">
        <v>1.248E-2</v>
      </c>
      <c r="DW80">
        <v>-3.0193999999999999E-2</v>
      </c>
      <c r="DX80">
        <v>4.1744E-3</v>
      </c>
      <c r="DY80">
        <v>-1.9847E-2</v>
      </c>
      <c r="DZ80">
        <v>-3.4209000000000003E-2</v>
      </c>
      <c r="EA80">
        <v>8.2503000000000003E-3</v>
      </c>
      <c r="EB80">
        <v>-5.5805000000000004E-3</v>
      </c>
      <c r="EC80">
        <v>-5.6154999999999998E-3</v>
      </c>
      <c r="ED80">
        <v>8.8987000000000007E-3</v>
      </c>
      <c r="EE80">
        <v>2.2446000000000001E-2</v>
      </c>
      <c r="EF80">
        <v>6.8653999999999998E-3</v>
      </c>
      <c r="EG80" s="106">
        <v>2.1814999999999998E-3</v>
      </c>
      <c r="EH80">
        <v>6.424E-3</v>
      </c>
      <c r="EI80">
        <v>1.3963999999999999E-3</v>
      </c>
      <c r="EJ80">
        <v>-1.5921999999999999E-2</v>
      </c>
      <c r="EK80">
        <v>1.8072000000000001E-2</v>
      </c>
      <c r="EL80">
        <v>2.1346999999999998E-3</v>
      </c>
      <c r="EM80">
        <v>4.4790000000000003E-2</v>
      </c>
      <c r="EN80">
        <v>7.2569000000000002E-3</v>
      </c>
      <c r="EO80">
        <v>6.3103999999999999E-3</v>
      </c>
      <c r="EP80">
        <v>8.4983000000000003E-3</v>
      </c>
      <c r="EQ80">
        <v>7.267E-3</v>
      </c>
      <c r="ER80">
        <v>7.4320999999999996E-3</v>
      </c>
      <c r="ES80">
        <v>1.3233E-2</v>
      </c>
      <c r="ET80">
        <v>1.3001E-2</v>
      </c>
      <c r="EU80">
        <v>1.6336E-2</v>
      </c>
      <c r="EV80">
        <v>1.5715E-2</v>
      </c>
      <c r="EW80">
        <v>6.4354E-3</v>
      </c>
      <c r="EX80">
        <v>5.0968000000000003E-3</v>
      </c>
      <c r="EY80">
        <v>7.5430000000000002E-3</v>
      </c>
      <c r="EZ80">
        <v>1.5063E-2</v>
      </c>
      <c r="FA80">
        <v>6.2382000000000002E-3</v>
      </c>
      <c r="FB80">
        <v>1.6981E-2</v>
      </c>
      <c r="FC80">
        <v>2.3746E-2</v>
      </c>
      <c r="FD80">
        <v>2.3016999999999999E-2</v>
      </c>
      <c r="FE80">
        <v>1.6334999999999999E-2</v>
      </c>
      <c r="FF80">
        <v>2.3247E-2</v>
      </c>
      <c r="FG80">
        <v>2.3729E-2</v>
      </c>
      <c r="FH80">
        <v>1.5378E-3</v>
      </c>
      <c r="FI80">
        <v>9.8296000000000008E-3</v>
      </c>
      <c r="FJ80">
        <v>2.6733E-3</v>
      </c>
      <c r="FK80">
        <v>3.6798999999999998E-2</v>
      </c>
      <c r="FL80">
        <v>5.6401E-2</v>
      </c>
      <c r="FM80">
        <v>4.2596000000000002E-2</v>
      </c>
      <c r="FN80">
        <v>4.9348999999999997E-2</v>
      </c>
      <c r="FO80">
        <v>1.7989000000000002E-2</v>
      </c>
      <c r="FP80">
        <v>-1.4396000000000001E-3</v>
      </c>
      <c r="FQ80">
        <v>8.9386000000000001E-4</v>
      </c>
      <c r="FR80">
        <v>-1.9729000000000001E-3</v>
      </c>
      <c r="FS80">
        <v>-2.6007000000000001E-3</v>
      </c>
      <c r="FT80">
        <v>-3.0458E-3</v>
      </c>
      <c r="FU80">
        <v>-4.6353999999999996E-3</v>
      </c>
      <c r="FV80">
        <v>-4.3534999999999997E-3</v>
      </c>
      <c r="FW80">
        <v>-5.6077000000000002E-3</v>
      </c>
      <c r="FX80">
        <v>-5.5642E-3</v>
      </c>
      <c r="FY80">
        <v>-6.1517999999999998E-3</v>
      </c>
      <c r="FZ80">
        <v>-9.3915000000000005E-3</v>
      </c>
      <c r="GA80">
        <v>-1.2128999999999999E-2</v>
      </c>
      <c r="GB80">
        <v>3.3950000000000001E-4</v>
      </c>
      <c r="GC80">
        <v>3.4435E-2</v>
      </c>
      <c r="GD80">
        <v>-5.1419999999999999E-3</v>
      </c>
      <c r="GE80">
        <v>-1.1731000000000001E-3</v>
      </c>
      <c r="GF80">
        <v>-8.9793000000000008E-3</v>
      </c>
      <c r="GG80">
        <v>1.3993E-2</v>
      </c>
      <c r="GH80">
        <v>9.7146999999999997E-2</v>
      </c>
      <c r="GI80">
        <v>4.1679000000000001E-2</v>
      </c>
      <c r="GJ80" s="108">
        <v>1.098E-2</v>
      </c>
      <c r="GK80">
        <v>6.2909000000000003E-3</v>
      </c>
      <c r="GL80">
        <v>-6.0470000000000003E-3</v>
      </c>
      <c r="GM80">
        <v>-1.9061000000000002E-2</v>
      </c>
      <c r="GN80">
        <v>-2.1267999999999999E-3</v>
      </c>
      <c r="GO80">
        <v>5.1238000000000004E-3</v>
      </c>
      <c r="GP80">
        <v>-6.8713999999999997E-3</v>
      </c>
    </row>
    <row r="81" spans="2:198" x14ac:dyDescent="0.25">
      <c r="B81" s="120">
        <v>43404</v>
      </c>
      <c r="C81">
        <v>-5.4134999999999999E-3</v>
      </c>
      <c r="D81">
        <v>-1.9694000000000001E-3</v>
      </c>
      <c r="E81">
        <v>-1.0102E-2</v>
      </c>
      <c r="F81">
        <v>2.4794000000000001E-3</v>
      </c>
      <c r="G81">
        <v>-3.9883999999999996E-3</v>
      </c>
      <c r="H81">
        <v>-2.1994E-2</v>
      </c>
      <c r="I81">
        <v>-1.2161E-2</v>
      </c>
      <c r="J81">
        <v>-3.5004E-2</v>
      </c>
      <c r="K81">
        <v>3.3603000000000001E-2</v>
      </c>
      <c r="L81">
        <v>-4.8877999999999998E-2</v>
      </c>
      <c r="M81">
        <v>-1.5478E-2</v>
      </c>
      <c r="N81">
        <v>-4.3512999999999998E-3</v>
      </c>
      <c r="O81">
        <v>1.1839000000000001E-2</v>
      </c>
      <c r="P81">
        <v>1.3252999999999999E-2</v>
      </c>
      <c r="Q81">
        <v>-1.5800999999999999E-2</v>
      </c>
      <c r="R81">
        <v>2.5371999999999999E-2</v>
      </c>
      <c r="S81">
        <v>2.9724E-2</v>
      </c>
      <c r="T81">
        <v>-2.8324999999999999E-2</v>
      </c>
      <c r="U81">
        <v>-1.3174999999999999E-2</v>
      </c>
      <c r="V81">
        <v>-1.6008999999999999E-2</v>
      </c>
      <c r="W81">
        <v>1.8877999999999999E-2</v>
      </c>
      <c r="X81">
        <v>9.7695999999999998E-3</v>
      </c>
      <c r="Y81">
        <v>8.1057000000000004E-3</v>
      </c>
      <c r="Z81">
        <v>-6.4238999999999997E-3</v>
      </c>
      <c r="AA81">
        <v>1.7805000000000001E-2</v>
      </c>
      <c r="AB81">
        <v>7.1735999999999994E-2</v>
      </c>
      <c r="AC81">
        <v>1.55E-2</v>
      </c>
      <c r="AD81">
        <v>6.1352999999999998E-3</v>
      </c>
      <c r="AE81">
        <v>3.6659999999999998E-2</v>
      </c>
      <c r="AF81">
        <v>-7.9600000000000001E-3</v>
      </c>
      <c r="AG81">
        <v>1.3929E-2</v>
      </c>
      <c r="AH81">
        <v>-3.4597E-3</v>
      </c>
      <c r="AI81">
        <v>1.3949E-2</v>
      </c>
      <c r="AJ81">
        <v>7.5360000000000002E-3</v>
      </c>
      <c r="AK81">
        <v>-3.5715999999999998E-2</v>
      </c>
      <c r="AL81">
        <v>8.2210000000000005E-2</v>
      </c>
      <c r="AM81">
        <v>-1.3417E-2</v>
      </c>
      <c r="AN81">
        <v>2.8407000000000002E-2</v>
      </c>
      <c r="AO81">
        <v>-2.4635999999999998E-3</v>
      </c>
      <c r="AP81">
        <v>1.7044E-2</v>
      </c>
      <c r="AQ81">
        <v>-2.1302999999999999E-2</v>
      </c>
      <c r="AR81">
        <v>-8.2723000000000005E-2</v>
      </c>
      <c r="AS81">
        <v>5.6258000000000002E-3</v>
      </c>
      <c r="AT81">
        <v>-1.1223E-2</v>
      </c>
      <c r="AU81">
        <v>-5.697E-2</v>
      </c>
      <c r="AV81">
        <v>-5.4615999999999996E-3</v>
      </c>
      <c r="AW81">
        <v>3.0942999999999998E-2</v>
      </c>
      <c r="AX81">
        <v>9.5587999999999992E-3</v>
      </c>
      <c r="AY81">
        <v>-2.0258000000000002E-2</v>
      </c>
      <c r="AZ81">
        <v>-4.8637000000000003E-3</v>
      </c>
      <c r="BA81">
        <v>-1.9937E-2</v>
      </c>
      <c r="BB81">
        <v>-8.0464999999999995E-2</v>
      </c>
      <c r="BC81">
        <v>-1.9026000000000001E-2</v>
      </c>
      <c r="BD81">
        <v>3.9745999999999997E-2</v>
      </c>
      <c r="BE81">
        <v>-1.8907E-2</v>
      </c>
      <c r="BF81">
        <v>2.3899E-2</v>
      </c>
      <c r="BG81">
        <v>-2.2738000000000001E-2</v>
      </c>
      <c r="BH81">
        <v>-1.2687E-2</v>
      </c>
      <c r="BI81">
        <v>4.1306999999999997E-4</v>
      </c>
      <c r="BJ81">
        <v>3.1563000000000001E-2</v>
      </c>
      <c r="BK81">
        <v>1.5984000000000002E-2</v>
      </c>
      <c r="BL81">
        <v>2.6317E-2</v>
      </c>
      <c r="BM81">
        <v>-1.7884000000000001E-2</v>
      </c>
      <c r="BN81">
        <v>8.0801999999999992E-3</v>
      </c>
      <c r="BO81">
        <v>-5.7865E-2</v>
      </c>
      <c r="BP81">
        <v>6.0426000000000004E-3</v>
      </c>
      <c r="BQ81">
        <v>6.1508000000000005E-4</v>
      </c>
      <c r="BR81">
        <v>-1.2902E-2</v>
      </c>
      <c r="BS81">
        <v>1.3838E-2</v>
      </c>
      <c r="BT81">
        <v>-1.9761999999999998E-2</v>
      </c>
      <c r="BU81">
        <v>4.7324000000000003E-3</v>
      </c>
      <c r="BV81">
        <v>1.1875999999999999E-2</v>
      </c>
      <c r="BW81">
        <v>-1.1011E-3</v>
      </c>
      <c r="BX81">
        <v>-4.0207000000000003E-3</v>
      </c>
      <c r="BY81">
        <v>1.1658999999999999E-2</v>
      </c>
      <c r="BZ81">
        <v>1.5559E-2</v>
      </c>
      <c r="CA81">
        <v>3.6991000000000003E-2</v>
      </c>
      <c r="CB81">
        <v>7.4089000000000004E-3</v>
      </c>
      <c r="CC81">
        <v>1.9893000000000001E-2</v>
      </c>
      <c r="CD81">
        <v>3.7745999999999999E-3</v>
      </c>
      <c r="CE81">
        <v>6.4879999999999998E-3</v>
      </c>
      <c r="CF81">
        <v>-1.1645000000000001E-2</v>
      </c>
      <c r="CG81">
        <v>-2.5572000000000001E-2</v>
      </c>
      <c r="CH81">
        <v>-2.4050999999999999E-2</v>
      </c>
      <c r="CI81">
        <v>-2.4591999999999999E-2</v>
      </c>
      <c r="CJ81">
        <v>8.2447000000000006E-3</v>
      </c>
      <c r="CK81">
        <v>1.5491E-2</v>
      </c>
      <c r="CL81">
        <v>-2.2116E-2</v>
      </c>
      <c r="CM81">
        <v>2.4319E-2</v>
      </c>
      <c r="CN81">
        <v>-1.1443999999999999E-2</v>
      </c>
      <c r="CO81">
        <v>2.4326E-3</v>
      </c>
      <c r="CP81">
        <v>-2.2484000000000001E-2</v>
      </c>
      <c r="CQ81">
        <v>-8.5039E-3</v>
      </c>
      <c r="CR81">
        <v>7.8629000000000008E-3</v>
      </c>
      <c r="CS81">
        <v>-1.9704000000000002E-3</v>
      </c>
      <c r="CT81">
        <v>3.9367999999999998E-3</v>
      </c>
      <c r="CU81">
        <v>2.0996000000000001E-2</v>
      </c>
      <c r="CV81">
        <v>1.9782999999999999E-2</v>
      </c>
      <c r="CW81">
        <v>8.5585999999999995E-3</v>
      </c>
      <c r="CX81">
        <v>1.1793000000000001E-3</v>
      </c>
      <c r="CY81">
        <v>-1.4468E-2</v>
      </c>
      <c r="CZ81">
        <v>-9.9663000000000009E-3</v>
      </c>
      <c r="DA81">
        <v>1.9195E-2</v>
      </c>
      <c r="DB81">
        <v>-2.5644E-2</v>
      </c>
      <c r="DC81">
        <v>3.1227000000000002E-4</v>
      </c>
      <c r="DD81">
        <v>-5.3695000000000001E-3</v>
      </c>
      <c r="DE81">
        <v>-3.3706E-2</v>
      </c>
      <c r="DF81">
        <v>2.1465999999999999E-2</v>
      </c>
      <c r="DG81">
        <v>3.2946E-3</v>
      </c>
      <c r="DH81">
        <v>1.1786E-2</v>
      </c>
      <c r="DI81">
        <v>4.8687000000000001E-3</v>
      </c>
      <c r="DJ81">
        <v>1.5509E-2</v>
      </c>
      <c r="DK81">
        <v>-2.0198999999999998E-3</v>
      </c>
      <c r="DL81">
        <v>-6.6152000000000002E-2</v>
      </c>
      <c r="DM81" s="106">
        <v>3.4004999999999997E-5</v>
      </c>
      <c r="DN81">
        <v>3.3814999999999998E-2</v>
      </c>
      <c r="DO81">
        <v>4.1176999999999998E-2</v>
      </c>
      <c r="DP81">
        <v>1.0824E-2</v>
      </c>
      <c r="DQ81">
        <v>7.5786000000000006E-2</v>
      </c>
      <c r="DR81">
        <v>-6.7346999999999997E-3</v>
      </c>
      <c r="DS81">
        <v>1.3566E-2</v>
      </c>
      <c r="DT81">
        <v>4.5231999999999998E-3</v>
      </c>
      <c r="DU81">
        <v>1.4171E-2</v>
      </c>
      <c r="DV81">
        <v>1.4775E-2</v>
      </c>
      <c r="DW81">
        <v>-2.7449000000000001E-2</v>
      </c>
      <c r="DX81">
        <v>5.9144999999999996E-3</v>
      </c>
      <c r="DY81">
        <v>6.3350000000000004E-3</v>
      </c>
      <c r="DZ81">
        <v>-2.4001000000000001E-2</v>
      </c>
      <c r="EA81">
        <v>4.7299000000000001E-2</v>
      </c>
      <c r="EB81">
        <v>1.4774000000000001E-2</v>
      </c>
      <c r="EC81">
        <v>3.5533000000000001E-3</v>
      </c>
      <c r="ED81">
        <v>-1.213E-2</v>
      </c>
      <c r="EE81">
        <v>-1.3428000000000001E-2</v>
      </c>
      <c r="EF81">
        <v>-2.2261E-2</v>
      </c>
      <c r="EG81">
        <v>-3.1597E-2</v>
      </c>
      <c r="EH81">
        <v>1.0200000000000001E-3</v>
      </c>
      <c r="EI81">
        <v>-2.3810000000000001E-2</v>
      </c>
      <c r="EJ81">
        <v>2.6288000000000001E-3</v>
      </c>
      <c r="EK81">
        <v>3.3919999999999999E-2</v>
      </c>
      <c r="EL81">
        <v>3.5084999999999998E-2</v>
      </c>
      <c r="EM81">
        <v>2.4125000000000001E-4</v>
      </c>
      <c r="EN81">
        <v>2.2199E-2</v>
      </c>
      <c r="EO81">
        <v>2.1788999999999999E-2</v>
      </c>
      <c r="EP81">
        <v>2.2422999999999998E-2</v>
      </c>
      <c r="EQ81">
        <v>2.2636E-2</v>
      </c>
      <c r="ER81">
        <v>2.2332999999999999E-2</v>
      </c>
      <c r="ES81">
        <v>-5.4010999999999998E-3</v>
      </c>
      <c r="ET81">
        <v>-5.8144E-3</v>
      </c>
      <c r="EU81">
        <v>-2.4628000000000001E-2</v>
      </c>
      <c r="EV81">
        <v>-2.4095999999999999E-2</v>
      </c>
      <c r="EW81">
        <v>3.5113000000000002E-3</v>
      </c>
      <c r="EX81">
        <v>3.6623000000000003E-2</v>
      </c>
      <c r="EY81">
        <v>5.5132E-2</v>
      </c>
      <c r="EZ81">
        <v>-3.9712999999999997E-3</v>
      </c>
      <c r="FA81">
        <v>-1.6619E-3</v>
      </c>
      <c r="FB81">
        <v>1.6740000000000001E-2</v>
      </c>
      <c r="FC81">
        <v>1.1834000000000001E-2</v>
      </c>
      <c r="FD81">
        <v>9.5616E-3</v>
      </c>
      <c r="FE81">
        <v>1.5952999999999998E-2</v>
      </c>
      <c r="FF81">
        <v>1.1110999999999999E-2</v>
      </c>
      <c r="FG81">
        <v>1.1714E-2</v>
      </c>
      <c r="FH81">
        <v>3.2927E-3</v>
      </c>
      <c r="FI81">
        <v>2.1027000000000001E-2</v>
      </c>
      <c r="FJ81">
        <v>-1.3611000000000001E-3</v>
      </c>
      <c r="FK81">
        <v>-7.8525000000000003E-4</v>
      </c>
      <c r="FL81">
        <v>4.5218E-4</v>
      </c>
      <c r="FM81">
        <v>-2.1714E-3</v>
      </c>
      <c r="FN81">
        <v>6.7789E-3</v>
      </c>
      <c r="FO81">
        <v>-3.6833999999999999E-3</v>
      </c>
      <c r="FP81">
        <v>-4.2411000000000003E-3</v>
      </c>
      <c r="FQ81">
        <v>-3.8256000000000002E-3</v>
      </c>
      <c r="FR81">
        <v>-1.8882E-3</v>
      </c>
      <c r="FS81">
        <v>-4.5332999999999997E-3</v>
      </c>
      <c r="FT81">
        <v>-3.8585E-3</v>
      </c>
      <c r="FU81">
        <v>8.6951000000000007E-3</v>
      </c>
      <c r="FV81">
        <v>8.7863000000000004E-3</v>
      </c>
      <c r="FW81">
        <v>8.8991000000000001E-3</v>
      </c>
      <c r="FX81">
        <v>9.0034999999999994E-3</v>
      </c>
      <c r="FY81">
        <v>8.2488000000000006E-3</v>
      </c>
      <c r="FZ81">
        <v>2.2253999999999999E-2</v>
      </c>
      <c r="GA81">
        <v>3.2313000000000001E-2</v>
      </c>
      <c r="GB81">
        <v>3.6806E-3</v>
      </c>
      <c r="GC81">
        <v>-3.9002000000000002E-2</v>
      </c>
      <c r="GD81">
        <v>-2.4591999999999999E-2</v>
      </c>
      <c r="GE81">
        <v>3.5344E-2</v>
      </c>
      <c r="GF81">
        <v>-6.7752000000000003E-3</v>
      </c>
      <c r="GG81">
        <v>-9.7753000000000007E-3</v>
      </c>
      <c r="GH81">
        <v>-5.2111999999999999E-2</v>
      </c>
      <c r="GI81">
        <v>-2.3265999999999998E-2</v>
      </c>
      <c r="GJ81" s="108">
        <v>2.5260000000000001E-2</v>
      </c>
      <c r="GK81">
        <v>1.6522999999999999E-2</v>
      </c>
      <c r="GL81">
        <v>-5.3394999999999996E-3</v>
      </c>
      <c r="GM81">
        <v>-4.6534999999999997E-3</v>
      </c>
      <c r="GN81">
        <v>-1.2813E-2</v>
      </c>
      <c r="GO81">
        <v>-5.3052000000000004E-3</v>
      </c>
      <c r="GP81">
        <v>-7.1354999999999997E-4</v>
      </c>
    </row>
    <row r="82" spans="2:198" x14ac:dyDescent="0.25">
      <c r="B82" s="120">
        <v>43434</v>
      </c>
      <c r="C82">
        <v>-3.8073999999999998E-3</v>
      </c>
      <c r="D82">
        <v>-3.0255E-3</v>
      </c>
      <c r="E82">
        <v>-4.0473000000000002E-3</v>
      </c>
      <c r="F82">
        <v>9.1852999999999998E-4</v>
      </c>
      <c r="G82">
        <v>2.2052999999999999E-3</v>
      </c>
      <c r="H82">
        <v>-1.6565E-2</v>
      </c>
      <c r="I82">
        <v>1.4505000000000001E-2</v>
      </c>
      <c r="J82">
        <v>-2.0105999999999999E-2</v>
      </c>
      <c r="K82">
        <v>1.4383999999999999E-2</v>
      </c>
      <c r="L82">
        <v>-4.8645000000000001E-2</v>
      </c>
      <c r="M82">
        <v>-3.0624999999999999E-2</v>
      </c>
      <c r="N82">
        <v>-1.4262E-2</v>
      </c>
      <c r="O82">
        <v>9.9804000000000004E-3</v>
      </c>
      <c r="P82">
        <v>-4.2927E-2</v>
      </c>
      <c r="Q82">
        <v>-2.1026E-2</v>
      </c>
      <c r="R82">
        <v>2.4278999999999998E-2</v>
      </c>
      <c r="S82">
        <v>1.9137999999999999E-2</v>
      </c>
      <c r="T82">
        <v>-9.9711000000000001E-3</v>
      </c>
      <c r="U82" s="106">
        <v>1.5018E-4</v>
      </c>
      <c r="V82">
        <v>-1.5061E-2</v>
      </c>
      <c r="W82">
        <v>3.9667000000000001E-2</v>
      </c>
      <c r="X82">
        <v>7.5053999999999997E-3</v>
      </c>
      <c r="Y82">
        <v>6.3192999999999999E-3</v>
      </c>
      <c r="Z82">
        <v>-1.1899E-2</v>
      </c>
      <c r="AA82">
        <v>6.7143999999999997E-3</v>
      </c>
      <c r="AB82">
        <v>-2.9683999999999999E-2</v>
      </c>
      <c r="AC82">
        <v>1.0460000000000001E-2</v>
      </c>
      <c r="AD82">
        <v>-9.9965999999999996E-3</v>
      </c>
      <c r="AE82">
        <v>2.5522E-2</v>
      </c>
      <c r="AF82">
        <v>3.0615E-3</v>
      </c>
      <c r="AG82">
        <v>8.0587999999999996E-3</v>
      </c>
      <c r="AH82">
        <v>9.7345000000000005E-4</v>
      </c>
      <c r="AI82">
        <v>5.2170000000000003E-3</v>
      </c>
      <c r="AJ82">
        <v>-3.3876000000000003E-2</v>
      </c>
      <c r="AK82">
        <v>7.7203999999999997E-3</v>
      </c>
      <c r="AL82">
        <v>-3.9627999999999998E-3</v>
      </c>
      <c r="AM82">
        <v>3.7569999999999999E-2</v>
      </c>
      <c r="AN82">
        <v>-4.9144000000000002E-3</v>
      </c>
      <c r="AO82">
        <v>-2.6963000000000001E-2</v>
      </c>
      <c r="AP82">
        <v>-5.3552000000000001E-3</v>
      </c>
      <c r="AQ82">
        <v>-4.8715E-3</v>
      </c>
      <c r="AR82">
        <v>2.0650999999999999E-2</v>
      </c>
      <c r="AS82">
        <v>-3.4288000000000001E-3</v>
      </c>
      <c r="AT82">
        <v>-4.8313999999999996E-3</v>
      </c>
      <c r="AU82">
        <v>2.2759999999999998E-3</v>
      </c>
      <c r="AV82">
        <v>1.1603E-2</v>
      </c>
      <c r="AW82">
        <v>-6.0805E-3</v>
      </c>
      <c r="AX82">
        <v>2.1760000000000002E-2</v>
      </c>
      <c r="AY82">
        <v>-3.6388999999999998E-2</v>
      </c>
      <c r="AZ82">
        <v>-1.1845E-2</v>
      </c>
      <c r="BA82">
        <v>2.6807000000000001E-2</v>
      </c>
      <c r="BB82">
        <v>0.12295</v>
      </c>
      <c r="BC82">
        <v>-2.3990999999999998E-2</v>
      </c>
      <c r="BD82">
        <v>-1.8423999999999999E-2</v>
      </c>
      <c r="BE82">
        <v>5.0889999999999998E-3</v>
      </c>
      <c r="BF82">
        <v>-1.4504E-2</v>
      </c>
      <c r="BG82">
        <v>-1.3873999999999999E-2</v>
      </c>
      <c r="BH82">
        <v>4.2407E-2</v>
      </c>
      <c r="BI82">
        <v>-1.2748E-3</v>
      </c>
      <c r="BJ82">
        <v>-2.0683E-2</v>
      </c>
      <c r="BK82">
        <v>-5.0401999999999999E-3</v>
      </c>
      <c r="BL82">
        <v>-2.4837000000000001E-2</v>
      </c>
      <c r="BM82">
        <v>-2.9978999999999999E-2</v>
      </c>
      <c r="BN82">
        <v>-1.1712999999999999E-2</v>
      </c>
      <c r="BO82">
        <v>-5.8608E-2</v>
      </c>
      <c r="BP82">
        <v>-7.9978000000000004E-4</v>
      </c>
      <c r="BQ82">
        <v>-1.3841999999999999E-3</v>
      </c>
      <c r="BR82">
        <v>-4.1032999999999998E-3</v>
      </c>
      <c r="BS82">
        <v>-1.5914000000000001E-2</v>
      </c>
      <c r="BT82">
        <v>-5.6484999999999999E-3</v>
      </c>
      <c r="BU82">
        <v>2.0192000000000002E-2</v>
      </c>
      <c r="BV82">
        <v>1.566E-2</v>
      </c>
      <c r="BW82">
        <v>-2.0705999999999999E-2</v>
      </c>
      <c r="BX82">
        <v>-1.1631000000000001E-2</v>
      </c>
      <c r="BY82">
        <v>5.2481000000000003E-3</v>
      </c>
      <c r="BZ82">
        <v>1.1572000000000001E-2</v>
      </c>
      <c r="CA82">
        <v>5.6827999999999997E-2</v>
      </c>
      <c r="CB82">
        <v>1.0151E-2</v>
      </c>
      <c r="CC82">
        <v>-2.8722999999999999E-2</v>
      </c>
      <c r="CD82">
        <v>-4.1241E-2</v>
      </c>
      <c r="CE82">
        <v>-6.5491000000000004E-3</v>
      </c>
      <c r="CF82">
        <v>-4.5744999999999996E-3</v>
      </c>
      <c r="CG82">
        <v>-9.7053999999999994E-3</v>
      </c>
      <c r="CH82">
        <v>-5.3823999999999997E-2</v>
      </c>
      <c r="CI82">
        <v>-1.1559E-2</v>
      </c>
      <c r="CJ82">
        <v>-2.5260000000000001E-2</v>
      </c>
      <c r="CK82">
        <v>-4.9523999999999999E-2</v>
      </c>
      <c r="CL82">
        <v>-6.3464000000000007E-2</v>
      </c>
      <c r="CM82">
        <v>6.5631999999999995E-4</v>
      </c>
      <c r="CN82">
        <v>-5.9032000000000001E-2</v>
      </c>
      <c r="CO82">
        <v>-1.8350000000000002E-2</v>
      </c>
      <c r="CP82">
        <v>-3.7303000000000003E-2</v>
      </c>
      <c r="CQ82">
        <v>-1.384E-2</v>
      </c>
      <c r="CR82">
        <v>6.5532999999999998E-3</v>
      </c>
      <c r="CS82">
        <v>-2.7542000000000001E-2</v>
      </c>
      <c r="CT82">
        <v>1.4500000000000001E-2</v>
      </c>
      <c r="CU82">
        <v>-1.023E-2</v>
      </c>
      <c r="CV82">
        <v>-1.2319E-3</v>
      </c>
      <c r="CW82">
        <v>-2.6186999999999998E-2</v>
      </c>
      <c r="CX82">
        <v>-1.2359E-2</v>
      </c>
      <c r="CY82">
        <v>-5.4175000000000001E-2</v>
      </c>
      <c r="CZ82">
        <v>-4.6466E-2</v>
      </c>
      <c r="DA82">
        <v>6.5596999999999999E-3</v>
      </c>
      <c r="DB82">
        <v>-5.7696999999999998E-2</v>
      </c>
      <c r="DC82">
        <v>-6.4697000000000005E-2</v>
      </c>
      <c r="DD82">
        <v>-1.3246000000000001E-2</v>
      </c>
      <c r="DE82">
        <v>0.10836999999999999</v>
      </c>
      <c r="DF82">
        <v>2.9499999999999998E-2</v>
      </c>
      <c r="DG82">
        <v>-1.2204E-2</v>
      </c>
      <c r="DH82">
        <v>1.7489000000000001E-2</v>
      </c>
      <c r="DI82">
        <v>6.4907999999999997E-3</v>
      </c>
      <c r="DJ82">
        <v>-2.9260999999999999E-2</v>
      </c>
      <c r="DK82">
        <v>4.4704000000000002E-3</v>
      </c>
      <c r="DL82">
        <v>-0.10768</v>
      </c>
      <c r="DM82">
        <v>1.5845E-3</v>
      </c>
      <c r="DN82">
        <v>4.5856000000000001E-2</v>
      </c>
      <c r="DO82">
        <v>-4.9368000000000002E-2</v>
      </c>
      <c r="DP82">
        <v>8.3718999999999998E-3</v>
      </c>
      <c r="DQ82">
        <v>1.2722E-3</v>
      </c>
      <c r="DR82">
        <v>-1.3794000000000001E-2</v>
      </c>
      <c r="DS82">
        <v>-1.0028000000000001E-3</v>
      </c>
      <c r="DT82">
        <v>8.4098999999999997E-3</v>
      </c>
      <c r="DU82">
        <v>1.1901E-2</v>
      </c>
      <c r="DV82">
        <v>3.7595999999999997E-2</v>
      </c>
      <c r="DW82">
        <v>-2.8636000000000002E-2</v>
      </c>
      <c r="DX82">
        <v>4.1218000000000001E-3</v>
      </c>
      <c r="DY82">
        <v>4.1882000000000004E-3</v>
      </c>
      <c r="DZ82">
        <v>-6.0875E-3</v>
      </c>
      <c r="EA82">
        <v>8.9069000000000006E-3</v>
      </c>
      <c r="EB82">
        <v>1.1783999999999999E-2</v>
      </c>
      <c r="EC82">
        <v>8.5164000000000004E-3</v>
      </c>
      <c r="ED82">
        <v>-1.4123E-2</v>
      </c>
      <c r="EE82">
        <v>1.2895E-2</v>
      </c>
      <c r="EF82">
        <v>-2.7851000000000001E-2</v>
      </c>
      <c r="EG82">
        <v>-2.5565999999999998E-2</v>
      </c>
      <c r="EH82">
        <v>8.3531000000000005E-3</v>
      </c>
      <c r="EI82">
        <v>-4.3913000000000001E-2</v>
      </c>
      <c r="EJ82">
        <v>-9.7348999999999995E-3</v>
      </c>
      <c r="EK82">
        <v>-4.9855999999999998E-2</v>
      </c>
      <c r="EL82">
        <v>-3.2006E-2</v>
      </c>
      <c r="EM82">
        <v>-9.5350000000000004E-2</v>
      </c>
      <c r="EN82">
        <v>-3.9053E-3</v>
      </c>
      <c r="EO82">
        <v>-5.4856999999999996E-3</v>
      </c>
      <c r="EP82">
        <v>-4.2661000000000001E-3</v>
      </c>
      <c r="EQ82">
        <v>-3.9973999999999999E-3</v>
      </c>
      <c r="ER82">
        <v>-4.3401000000000004E-3</v>
      </c>
      <c r="ES82">
        <v>-3.8705000000000003E-2</v>
      </c>
      <c r="ET82">
        <v>-3.9351999999999998E-2</v>
      </c>
      <c r="EU82">
        <v>-5.5278000000000002E-3</v>
      </c>
      <c r="EV82">
        <v>-5.7897000000000001E-3</v>
      </c>
      <c r="EW82">
        <v>9.1815000000000004E-3</v>
      </c>
      <c r="EX82">
        <v>-1.2581E-2</v>
      </c>
      <c r="EY82">
        <v>-1.7770999999999999E-2</v>
      </c>
      <c r="EZ82">
        <v>-2.3664999999999999E-2</v>
      </c>
      <c r="FA82">
        <v>-1.0293999999999999E-2</v>
      </c>
      <c r="FB82">
        <v>3.2339999999999999E-3</v>
      </c>
      <c r="FC82">
        <v>4.0758000000000001E-3</v>
      </c>
      <c r="FD82">
        <v>6.0905000000000004E-3</v>
      </c>
      <c r="FE82">
        <v>2.5138999999999999E-3</v>
      </c>
      <c r="FF82">
        <v>3.4001000000000001E-3</v>
      </c>
      <c r="FG82">
        <v>4.0718000000000004E-3</v>
      </c>
      <c r="FH82">
        <v>-1.0002E-2</v>
      </c>
      <c r="FI82">
        <v>-1.0187E-2</v>
      </c>
      <c r="FJ82">
        <v>-2.7810000000000001E-2</v>
      </c>
      <c r="FK82">
        <v>-3.7781000000000002E-2</v>
      </c>
      <c r="FL82">
        <v>-5.4183000000000002E-2</v>
      </c>
      <c r="FM82">
        <v>-3.1881E-2</v>
      </c>
      <c r="FN82">
        <v>-5.0337E-2</v>
      </c>
      <c r="FO82">
        <v>-2.0256E-2</v>
      </c>
      <c r="FP82">
        <v>1.5782000000000001E-2</v>
      </c>
      <c r="FQ82">
        <v>1.2616E-2</v>
      </c>
      <c r="FR82">
        <v>1.0369E-2</v>
      </c>
      <c r="FS82">
        <v>1.6015999999999999E-2</v>
      </c>
      <c r="FT82">
        <v>1.3131E-2</v>
      </c>
      <c r="FU82">
        <v>-8.0753999999999999E-3</v>
      </c>
      <c r="FV82">
        <v>-7.7726999999999996E-3</v>
      </c>
      <c r="FW82">
        <v>-1.2921999999999999E-2</v>
      </c>
      <c r="FX82">
        <v>-1.2579E-2</v>
      </c>
      <c r="FY82">
        <v>-1.3343000000000001E-2</v>
      </c>
      <c r="FZ82">
        <v>-2.1982000000000002E-2</v>
      </c>
      <c r="GA82">
        <v>-3.3459000000000003E-2</v>
      </c>
      <c r="GB82">
        <v>-3.0858000000000001E-3</v>
      </c>
      <c r="GC82">
        <v>-8.2069000000000003E-2</v>
      </c>
      <c r="GD82">
        <v>-1.1559E-2</v>
      </c>
      <c r="GE82">
        <v>-9.7596000000000002E-3</v>
      </c>
      <c r="GF82">
        <v>1.0874999999999999E-2</v>
      </c>
      <c r="GG82">
        <v>-7.3459999999999997E-4</v>
      </c>
      <c r="GH82">
        <v>1.9831999999999999E-2</v>
      </c>
      <c r="GI82" s="106">
        <v>-6.9360999999999998E-7</v>
      </c>
      <c r="GJ82" s="108">
        <v>4.2813999999999998E-2</v>
      </c>
      <c r="GK82">
        <v>3.8256999999999999E-2</v>
      </c>
      <c r="GL82">
        <v>-1.0968E-2</v>
      </c>
      <c r="GM82">
        <v>-9.9287999999999998E-3</v>
      </c>
      <c r="GN82">
        <v>-1.3632999999999999E-2</v>
      </c>
      <c r="GO82">
        <v>-9.9331000000000003E-3</v>
      </c>
      <c r="GP82">
        <v>-1.5724999999999999E-2</v>
      </c>
    </row>
    <row r="83" spans="2:198" x14ac:dyDescent="0.25">
      <c r="B83" s="120">
        <v>43465</v>
      </c>
      <c r="C83">
        <v>4.2379999999999996E-3</v>
      </c>
      <c r="D83">
        <v>1.2806E-2</v>
      </c>
      <c r="E83">
        <v>1.7394E-2</v>
      </c>
      <c r="F83">
        <v>2.7932E-4</v>
      </c>
      <c r="G83">
        <v>7.1173E-3</v>
      </c>
      <c r="H83">
        <v>2.0116999999999999E-3</v>
      </c>
      <c r="I83">
        <v>-1.3084E-2</v>
      </c>
      <c r="J83">
        <v>1.5417E-2</v>
      </c>
      <c r="K83">
        <v>2.0955000000000001E-2</v>
      </c>
      <c r="L83">
        <v>5.7446999999999998E-2</v>
      </c>
      <c r="M83">
        <v>2.1566999999999999E-2</v>
      </c>
      <c r="N83">
        <v>8.9096999999999996E-3</v>
      </c>
      <c r="O83">
        <v>-6.4251000000000004E-3</v>
      </c>
      <c r="P83">
        <v>1.3113E-2</v>
      </c>
      <c r="Q83">
        <v>3.5798000000000003E-2</v>
      </c>
      <c r="R83">
        <v>7.4582999999999997E-2</v>
      </c>
      <c r="S83">
        <v>1.2366E-2</v>
      </c>
      <c r="T83">
        <v>-1.4099E-2</v>
      </c>
      <c r="U83">
        <v>-1.0432E-3</v>
      </c>
      <c r="V83">
        <v>3.1994000000000002E-2</v>
      </c>
      <c r="W83">
        <v>2.1971999999999998E-2</v>
      </c>
      <c r="X83">
        <v>2.7400000000000001E-2</v>
      </c>
      <c r="Y83">
        <v>2.1566999999999999E-2</v>
      </c>
      <c r="Z83">
        <v>1.8110000000000001E-2</v>
      </c>
      <c r="AA83">
        <v>-1.6122000000000001E-2</v>
      </c>
      <c r="AB83">
        <v>5.3948000000000003E-2</v>
      </c>
      <c r="AC83">
        <v>-3.1109000000000001E-2</v>
      </c>
      <c r="AD83">
        <v>6.7714999999999997E-2</v>
      </c>
      <c r="AE83">
        <v>1.9512999999999999E-2</v>
      </c>
      <c r="AF83">
        <v>-1.9696999999999999E-2</v>
      </c>
      <c r="AG83">
        <v>-1.6012999999999999E-2</v>
      </c>
      <c r="AH83">
        <v>5.9520999999999999E-4</v>
      </c>
      <c r="AI83">
        <v>-7.4314000000000003E-3</v>
      </c>
      <c r="AJ83">
        <v>-4.8923000000000001E-2</v>
      </c>
      <c r="AK83">
        <v>-1.6916E-2</v>
      </c>
      <c r="AL83">
        <v>6.3007999999999995E-2</v>
      </c>
      <c r="AM83">
        <v>6.4491999999999994E-2</v>
      </c>
      <c r="AN83">
        <v>1.1716000000000001E-2</v>
      </c>
      <c r="AO83">
        <v>2.2024000000000002E-3</v>
      </c>
      <c r="AP83">
        <v>6.9017999999999996E-2</v>
      </c>
      <c r="AQ83">
        <v>1.2153000000000001E-2</v>
      </c>
      <c r="AR83">
        <v>-0.11957</v>
      </c>
      <c r="AS83">
        <v>2.8541E-2</v>
      </c>
      <c r="AT83">
        <v>-2.707E-2</v>
      </c>
      <c r="AU83">
        <v>-1.8676000000000002E-2</v>
      </c>
      <c r="AV83">
        <v>-1.2342000000000001E-2</v>
      </c>
      <c r="AW83">
        <v>9.7669999999999996E-3</v>
      </c>
      <c r="AX83">
        <v>2.5728999999999998E-2</v>
      </c>
      <c r="AY83">
        <v>9.7821999999999996E-3</v>
      </c>
      <c r="AZ83">
        <v>-4.7688000000000001E-3</v>
      </c>
      <c r="BA83">
        <v>-4.1578999999999998E-2</v>
      </c>
      <c r="BB83">
        <v>-5.0325000000000002E-2</v>
      </c>
      <c r="BC83">
        <v>-5.2934999999999996E-3</v>
      </c>
      <c r="BD83">
        <v>3.3056000000000002E-2</v>
      </c>
      <c r="BE83">
        <v>-3.1855E-3</v>
      </c>
      <c r="BF83">
        <v>1.7451000000000001E-2</v>
      </c>
      <c r="BG83">
        <v>2.5152000000000001E-2</v>
      </c>
      <c r="BH83">
        <v>-5.1112999999999999E-2</v>
      </c>
      <c r="BI83">
        <v>6.8701999999999999E-3</v>
      </c>
      <c r="BJ83">
        <v>-2.0230999999999999E-2</v>
      </c>
      <c r="BK83">
        <v>1.9658999999999999E-2</v>
      </c>
      <c r="BL83">
        <v>2.6443999999999999E-2</v>
      </c>
      <c r="BM83">
        <v>-3.4716999999999998E-2</v>
      </c>
      <c r="BN83">
        <v>5.7751E-3</v>
      </c>
      <c r="BO83">
        <v>2.7288E-2</v>
      </c>
      <c r="BP83">
        <v>1.5617000000000001E-2</v>
      </c>
      <c r="BQ83">
        <v>3.1109000000000002E-3</v>
      </c>
      <c r="BR83">
        <v>7.6302999999999996E-3</v>
      </c>
      <c r="BS83">
        <v>2.1323999999999999E-2</v>
      </c>
      <c r="BT83">
        <v>4.8485E-2</v>
      </c>
      <c r="BU83">
        <v>-1.4146000000000001E-2</v>
      </c>
      <c r="BV83">
        <v>-1.8624000000000002E-2</v>
      </c>
      <c r="BW83">
        <v>-2.2682000000000001E-2</v>
      </c>
      <c r="BX83">
        <v>9.0767999999999995E-3</v>
      </c>
      <c r="BY83">
        <v>2.8754999999999999E-2</v>
      </c>
      <c r="BZ83">
        <v>4.2197999999999999E-2</v>
      </c>
      <c r="CA83">
        <v>1.5408E-2</v>
      </c>
      <c r="CB83">
        <v>1.9135999999999999E-3</v>
      </c>
      <c r="CC83">
        <v>3.6962000000000002E-2</v>
      </c>
      <c r="CD83">
        <v>3.0811999999999999E-2</v>
      </c>
      <c r="CE83">
        <v>1.9143E-2</v>
      </c>
      <c r="CF83">
        <v>-2.385E-2</v>
      </c>
      <c r="CG83">
        <v>-3.2759000000000003E-2</v>
      </c>
      <c r="CH83">
        <v>3.2022000000000002E-2</v>
      </c>
      <c r="CI83">
        <v>-5.7662E-3</v>
      </c>
      <c r="CJ83">
        <v>3.8071000000000001E-2</v>
      </c>
      <c r="CK83">
        <v>3.5140000000000002E-3</v>
      </c>
      <c r="CL83">
        <v>1.7998E-2</v>
      </c>
      <c r="CM83">
        <v>-2.6966E-2</v>
      </c>
      <c r="CN83">
        <v>1.1893000000000001E-2</v>
      </c>
      <c r="CO83">
        <v>3.2905999999999998E-2</v>
      </c>
      <c r="CP83">
        <v>-3.5021000000000002E-3</v>
      </c>
      <c r="CQ83">
        <v>-2.0127000000000001E-3</v>
      </c>
      <c r="CR83">
        <v>-3.0422000000000001E-2</v>
      </c>
      <c r="CS83">
        <v>-3.1140999999999999E-2</v>
      </c>
      <c r="CT83">
        <v>-3.0057E-3</v>
      </c>
      <c r="CU83">
        <v>-6.4793000000000003E-2</v>
      </c>
      <c r="CV83">
        <v>-5.713E-2</v>
      </c>
      <c r="CW83">
        <v>3.4659000000000002E-2</v>
      </c>
      <c r="CX83">
        <v>3.1820000000000001E-2</v>
      </c>
      <c r="CY83">
        <v>1.1610000000000001E-2</v>
      </c>
      <c r="CZ83">
        <v>3.4019000000000001E-2</v>
      </c>
      <c r="DA83">
        <v>2.9860999999999999E-2</v>
      </c>
      <c r="DB83">
        <v>1.8438E-3</v>
      </c>
      <c r="DC83">
        <v>-2.6682999999999998E-2</v>
      </c>
      <c r="DD83">
        <v>-1.8748000000000001E-2</v>
      </c>
      <c r="DE83">
        <v>2.1909999999999998E-3</v>
      </c>
      <c r="DF83">
        <v>1.5521E-2</v>
      </c>
      <c r="DG83">
        <v>2.9267000000000001E-2</v>
      </c>
      <c r="DH83">
        <v>1.7094000000000002E-2</v>
      </c>
      <c r="DI83" s="106">
        <v>-4.4947000000000002E-5</v>
      </c>
      <c r="DJ83" s="106">
        <v>-2.9257000000000003E-4</v>
      </c>
      <c r="DK83">
        <v>1.6365000000000001E-2</v>
      </c>
      <c r="DL83">
        <v>-1.1155E-2</v>
      </c>
      <c r="DM83">
        <v>1.5448999999999999E-2</v>
      </c>
      <c r="DN83">
        <v>4.2206E-2</v>
      </c>
      <c r="DO83">
        <v>6.9941999999999999E-3</v>
      </c>
      <c r="DP83">
        <v>-1.6446E-3</v>
      </c>
      <c r="DQ83">
        <v>6.1733000000000003E-2</v>
      </c>
      <c r="DR83">
        <v>6.2090000000000001E-3</v>
      </c>
      <c r="DS83">
        <v>-2.3332E-4</v>
      </c>
      <c r="DT83">
        <v>2.0039999999999999E-2</v>
      </c>
      <c r="DU83">
        <v>1.0649E-2</v>
      </c>
      <c r="DV83">
        <v>1.7578E-2</v>
      </c>
      <c r="DW83">
        <v>-3.7474E-2</v>
      </c>
      <c r="DX83">
        <v>5.8555E-4</v>
      </c>
      <c r="DY83">
        <v>1.0843999999999999E-2</v>
      </c>
      <c r="DZ83">
        <v>7.6625E-3</v>
      </c>
      <c r="EA83">
        <v>3.8076E-3</v>
      </c>
      <c r="EB83">
        <v>3.6073000000000001E-2</v>
      </c>
      <c r="EC83">
        <v>-1.5585E-2</v>
      </c>
      <c r="ED83">
        <v>9.0392000000000007E-3</v>
      </c>
      <c r="EE83">
        <v>5.2912999999999996E-3</v>
      </c>
      <c r="EF83">
        <v>1.7163999999999999E-2</v>
      </c>
      <c r="EG83">
        <v>3.2263E-2</v>
      </c>
      <c r="EH83">
        <v>8.4246000000000008E-3</v>
      </c>
      <c r="EI83">
        <v>-1.7479999999999999E-2</v>
      </c>
      <c r="EJ83">
        <v>3.1156999999999999E-3</v>
      </c>
      <c r="EK83">
        <v>6.6458000000000003E-2</v>
      </c>
      <c r="EL83">
        <v>-2.1395000000000001E-2</v>
      </c>
      <c r="EM83">
        <v>9.3095999999999995E-3</v>
      </c>
      <c r="EN83">
        <v>1.6278999999999998E-2</v>
      </c>
      <c r="EO83">
        <v>1.6142E-2</v>
      </c>
      <c r="EP83">
        <v>1.6233999999999998E-2</v>
      </c>
      <c r="EQ83">
        <v>1.6132000000000001E-2</v>
      </c>
      <c r="ER83">
        <v>1.6459999999999999E-2</v>
      </c>
      <c r="ES83">
        <v>-9.6509999999999999E-3</v>
      </c>
      <c r="ET83">
        <v>-9.5989000000000005E-3</v>
      </c>
      <c r="EU83">
        <v>-6.4035999999999997E-3</v>
      </c>
      <c r="EV83">
        <v>-7.3138999999999999E-3</v>
      </c>
      <c r="EW83">
        <v>2.1037999999999999E-3</v>
      </c>
      <c r="EX83">
        <v>4.9245999999999998E-2</v>
      </c>
      <c r="EY83">
        <v>7.4662999999999993E-2</v>
      </c>
      <c r="EZ83">
        <v>1.5918000000000002E-2</v>
      </c>
      <c r="FA83">
        <v>9.2572999999999996E-3</v>
      </c>
      <c r="FB83">
        <v>-2.078E-2</v>
      </c>
      <c r="FC83">
        <v>-1.8370999999999998E-2</v>
      </c>
      <c r="FD83">
        <v>-1.1344E-2</v>
      </c>
      <c r="FE83">
        <v>-2.1423000000000001E-2</v>
      </c>
      <c r="FF83">
        <v>-1.908E-2</v>
      </c>
      <c r="FG83">
        <v>-1.8471999999999999E-2</v>
      </c>
      <c r="FH83">
        <v>2.0842999999999999E-3</v>
      </c>
      <c r="FI83">
        <v>-6.4838999999999994E-2</v>
      </c>
      <c r="FJ83">
        <v>3.7789999999999998E-3</v>
      </c>
      <c r="FK83">
        <v>-4.3077999999999998E-2</v>
      </c>
      <c r="FL83">
        <v>-6.4538999999999999E-2</v>
      </c>
      <c r="FM83">
        <v>-8.4261000000000003E-2</v>
      </c>
      <c r="FN83">
        <v>-5.1299999999999998E-2</v>
      </c>
      <c r="FO83">
        <v>9.8431000000000005E-3</v>
      </c>
      <c r="FP83">
        <v>-8.2740999999999995E-3</v>
      </c>
      <c r="FQ83">
        <v>-1.391E-2</v>
      </c>
      <c r="FR83">
        <v>-8.7545999999999995E-3</v>
      </c>
      <c r="FS83">
        <v>-1.1025E-2</v>
      </c>
      <c r="FT83">
        <v>-8.2147000000000001E-3</v>
      </c>
      <c r="FU83">
        <v>1.2401000000000001E-2</v>
      </c>
      <c r="FV83">
        <v>1.2978999999999999E-2</v>
      </c>
      <c r="FW83">
        <v>-6.0231E-3</v>
      </c>
      <c r="FX83">
        <v>-6.0057000000000001E-3</v>
      </c>
      <c r="FY83">
        <v>-6.5769000000000001E-3</v>
      </c>
      <c r="FZ83">
        <v>-1.644E-2</v>
      </c>
      <c r="GA83">
        <v>-2.8781999999999999E-2</v>
      </c>
      <c r="GB83">
        <v>-2.8011999999999998E-3</v>
      </c>
      <c r="GC83">
        <v>-5.4498999999999999E-2</v>
      </c>
      <c r="GD83">
        <v>-5.7662E-3</v>
      </c>
      <c r="GE83">
        <v>6.3926999999999998E-2</v>
      </c>
      <c r="GF83" s="106">
        <v>-8.0848999999999998E-5</v>
      </c>
      <c r="GG83">
        <v>2.0402E-2</v>
      </c>
      <c r="GH83">
        <v>8.7712999999999999E-2</v>
      </c>
      <c r="GI83">
        <v>5.3788999999999997E-2</v>
      </c>
      <c r="GJ83" s="108">
        <v>3.6816000000000002E-2</v>
      </c>
      <c r="GK83">
        <v>1.7822000000000001E-2</v>
      </c>
      <c r="GL83">
        <v>6.293E-3</v>
      </c>
      <c r="GM83">
        <v>-3.8555E-3</v>
      </c>
      <c r="GN83">
        <v>2.7463000000000001E-2</v>
      </c>
      <c r="GO83">
        <v>9.6082000000000008E-3</v>
      </c>
      <c r="GP83">
        <v>-2.9729999999999999E-3</v>
      </c>
    </row>
    <row r="84" spans="2:198" x14ac:dyDescent="0.25">
      <c r="B84" s="120">
        <v>43496</v>
      </c>
      <c r="C84">
        <v>1.3283E-2</v>
      </c>
      <c r="D84">
        <v>1.8095E-2</v>
      </c>
      <c r="E84">
        <v>2.6152000000000002E-2</v>
      </c>
      <c r="F84">
        <v>-3.6649000000000002E-4</v>
      </c>
      <c r="G84">
        <v>3.1313000000000001E-2</v>
      </c>
      <c r="H84">
        <v>1.192E-2</v>
      </c>
      <c r="I84">
        <v>2.9051E-2</v>
      </c>
      <c r="J84">
        <v>4.3449000000000002E-2</v>
      </c>
      <c r="K84">
        <v>-1.3254E-2</v>
      </c>
      <c r="L84">
        <v>1.5265000000000001E-2</v>
      </c>
      <c r="M84">
        <v>4.9882000000000003E-2</v>
      </c>
      <c r="N84">
        <v>8.7389000000000008E-3</v>
      </c>
      <c r="O84">
        <v>-1.3431999999999999E-2</v>
      </c>
      <c r="P84">
        <v>2.7023999999999999E-2</v>
      </c>
      <c r="Q84" s="151">
        <v>2.5856000000000001E-2</v>
      </c>
      <c r="R84">
        <v>-1.9084E-2</v>
      </c>
      <c r="S84">
        <v>3.1260000000000003E-2</v>
      </c>
      <c r="T84">
        <v>9.9784999999999999E-2</v>
      </c>
      <c r="U84">
        <v>2.7338999999999999E-2</v>
      </c>
      <c r="V84" s="106">
        <v>-8.5135000000000004E-5</v>
      </c>
      <c r="W84">
        <v>3.8421999999999998E-2</v>
      </c>
      <c r="X84">
        <v>2.1804E-2</v>
      </c>
      <c r="Y84">
        <v>1.9192000000000001E-2</v>
      </c>
      <c r="Z84">
        <v>-1.6930000000000001E-2</v>
      </c>
      <c r="AA84">
        <v>1.4425E-3</v>
      </c>
      <c r="AB84">
        <v>-9.1807E-2</v>
      </c>
      <c r="AC84">
        <v>-3.0231999999999998E-2</v>
      </c>
      <c r="AD84">
        <v>3.7041999999999999E-2</v>
      </c>
      <c r="AE84">
        <v>5.0310000000000001E-2</v>
      </c>
      <c r="AF84">
        <v>2.4562E-2</v>
      </c>
      <c r="AG84">
        <v>7.0453000000000002E-2</v>
      </c>
      <c r="AH84">
        <v>2.5429E-2</v>
      </c>
      <c r="AI84">
        <v>1.5245E-2</v>
      </c>
      <c r="AJ84">
        <v>-4.6037000000000002E-2</v>
      </c>
      <c r="AK84">
        <v>2.4604000000000001E-2</v>
      </c>
      <c r="AL84">
        <v>-3.3308999999999998E-2</v>
      </c>
      <c r="AM84">
        <v>6.7048999999999997E-2</v>
      </c>
      <c r="AN84">
        <v>2.9298999999999999E-2</v>
      </c>
      <c r="AO84">
        <v>2.2637999999999998E-3</v>
      </c>
      <c r="AP84">
        <v>4.3455000000000001E-2</v>
      </c>
      <c r="AQ84">
        <v>-1.3422E-2</v>
      </c>
      <c r="AR84">
        <v>0.1159</v>
      </c>
      <c r="AS84">
        <v>-2.6592999999999999E-2</v>
      </c>
      <c r="AT84">
        <v>3.5860000000000003E-2</v>
      </c>
      <c r="AU84">
        <v>4.5455000000000002E-2</v>
      </c>
      <c r="AV84">
        <v>-1.6379000000000001E-2</v>
      </c>
      <c r="AW84">
        <v>-4.9163999999999996E-3</v>
      </c>
      <c r="AX84">
        <v>7.2330000000000005E-2</v>
      </c>
      <c r="AY84">
        <v>-1.1547E-2</v>
      </c>
      <c r="AZ84">
        <v>1.5796000000000001E-2</v>
      </c>
      <c r="BA84">
        <v>5.6459000000000002E-2</v>
      </c>
      <c r="BB84">
        <v>-6.5147999999999998E-2</v>
      </c>
      <c r="BC84">
        <v>-8.8327000000000006E-3</v>
      </c>
      <c r="BD84">
        <v>-3.4724999999999999E-2</v>
      </c>
      <c r="BE84">
        <v>3.5797000000000002E-2</v>
      </c>
      <c r="BF84">
        <v>-4.1558999999999999E-2</v>
      </c>
      <c r="BG84">
        <v>-1.3991999999999999E-2</v>
      </c>
      <c r="BH84">
        <v>2.7851000000000001E-2</v>
      </c>
      <c r="BI84">
        <v>-7.2088999999999999E-3</v>
      </c>
      <c r="BJ84">
        <v>-5.5338000000000002E-3</v>
      </c>
      <c r="BK84">
        <v>-3.2897999999999997E-2</v>
      </c>
      <c r="BL84">
        <v>1.1393E-2</v>
      </c>
      <c r="BM84">
        <v>8.5801999999999996E-3</v>
      </c>
      <c r="BN84">
        <v>-1.5705E-2</v>
      </c>
      <c r="BO84">
        <v>8.4013000000000004E-3</v>
      </c>
      <c r="BP84">
        <v>-5.0083000000000003E-3</v>
      </c>
      <c r="BQ84">
        <v>-4.3073E-3</v>
      </c>
      <c r="BR84">
        <v>-1.8232000000000002E-2</v>
      </c>
      <c r="BS84">
        <v>-5.2872000000000002E-2</v>
      </c>
      <c r="BT84">
        <v>1.3325999999999999E-2</v>
      </c>
      <c r="BU84">
        <v>5.0904000000000001E-3</v>
      </c>
      <c r="BV84">
        <v>-4.3277999999999997E-3</v>
      </c>
      <c r="BW84">
        <v>6.9109000000000002E-3</v>
      </c>
      <c r="BX84">
        <v>2.3616000000000002E-2</v>
      </c>
      <c r="BY84">
        <v>1.8075999999999998E-2</v>
      </c>
      <c r="BZ84">
        <v>3.3676999999999999E-2</v>
      </c>
      <c r="CA84">
        <v>-6.8950999999999995E-4</v>
      </c>
      <c r="CB84">
        <v>-4.4488000000000002E-3</v>
      </c>
      <c r="CC84">
        <v>0</v>
      </c>
      <c r="CD84">
        <v>0</v>
      </c>
      <c r="CE84">
        <v>0</v>
      </c>
      <c r="CF84">
        <v>8.3324999999999996E-3</v>
      </c>
      <c r="CG84">
        <v>3.3996E-3</v>
      </c>
      <c r="CH84">
        <v>-1.3825E-2</v>
      </c>
      <c r="CI84">
        <v>-3.1670999999999998E-2</v>
      </c>
      <c r="CJ84">
        <v>-2.3005999999999999E-2</v>
      </c>
      <c r="CK84">
        <v>-6.1858999999999997E-2</v>
      </c>
      <c r="CL84">
        <v>-2.2623000000000001E-2</v>
      </c>
      <c r="CM84">
        <v>2.1784000000000001E-2</v>
      </c>
      <c r="CN84">
        <v>-2.5099E-2</v>
      </c>
      <c r="CO84">
        <v>-2.7047000000000002E-2</v>
      </c>
      <c r="CP84">
        <v>1.1542E-2</v>
      </c>
      <c r="CQ84">
        <v>2.4313000000000001E-2</v>
      </c>
      <c r="CR84">
        <v>1.3142E-3</v>
      </c>
      <c r="CS84">
        <v>-1.1063E-2</v>
      </c>
      <c r="CT84">
        <v>6.9370999999999999E-3</v>
      </c>
      <c r="CU84">
        <v>-1.3873E-2</v>
      </c>
      <c r="CV84">
        <v>-1.1313999999999999E-2</v>
      </c>
      <c r="CW84">
        <v>-2.5461999999999999E-2</v>
      </c>
      <c r="CX84">
        <v>1.8003000000000002E-2</v>
      </c>
      <c r="CY84">
        <v>1.8270999999999999E-3</v>
      </c>
      <c r="CZ84">
        <v>-1.7128999999999998E-2</v>
      </c>
      <c r="DA84">
        <v>2.7189000000000001E-2</v>
      </c>
      <c r="DB84">
        <v>-1.5295E-2</v>
      </c>
      <c r="DC84">
        <v>3.8771999999999998E-4</v>
      </c>
      <c r="DD84">
        <v>-1.4976E-2</v>
      </c>
      <c r="DE84">
        <v>3.1685999999999999E-2</v>
      </c>
      <c r="DF84">
        <v>1.5803999999999999E-2</v>
      </c>
      <c r="DG84">
        <v>9.6287999999999999E-3</v>
      </c>
      <c r="DH84">
        <v>1.7777000000000001E-2</v>
      </c>
      <c r="DI84">
        <v>0</v>
      </c>
      <c r="DJ84">
        <v>7.1573000000000001E-3</v>
      </c>
      <c r="DK84">
        <v>7.3008999999999999E-3</v>
      </c>
      <c r="DL84">
        <v>0.19456999999999999</v>
      </c>
      <c r="DM84">
        <v>2.8820999999999999E-2</v>
      </c>
      <c r="DN84">
        <v>-1.8872E-2</v>
      </c>
      <c r="DO84">
        <v>2.8433E-2</v>
      </c>
      <c r="DP84">
        <v>8.2130999999999996E-2</v>
      </c>
      <c r="DQ84">
        <v>4.6239000000000002E-2</v>
      </c>
      <c r="DR84">
        <v>-4.9918000000000002E-3</v>
      </c>
      <c r="DS84">
        <v>2.9954999999999999E-2</v>
      </c>
      <c r="DT84">
        <v>4.1193000000000002E-3</v>
      </c>
      <c r="DU84">
        <v>7.9363999999999997E-3</v>
      </c>
      <c r="DV84">
        <v>2.8181999999999999E-2</v>
      </c>
      <c r="DW84">
        <v>-2.6197999999999999E-2</v>
      </c>
      <c r="DX84">
        <v>2.5179E-3</v>
      </c>
      <c r="DY84">
        <v>6.0381000000000002E-3</v>
      </c>
      <c r="DZ84">
        <v>-2.0323999999999998E-2</v>
      </c>
      <c r="EA84">
        <v>-1.7514999999999999E-2</v>
      </c>
      <c r="EB84">
        <v>-2.0235E-2</v>
      </c>
      <c r="EC84">
        <v>5.0787000000000002E-3</v>
      </c>
      <c r="ED84">
        <v>1.4623000000000001E-2</v>
      </c>
      <c r="EE84">
        <v>2.0787E-2</v>
      </c>
      <c r="EF84">
        <v>1.9289000000000001E-2</v>
      </c>
      <c r="EG84">
        <v>8.8210000000000007E-3</v>
      </c>
      <c r="EH84">
        <v>2.2509999999999999E-2</v>
      </c>
      <c r="EI84">
        <v>3.2778000000000002E-2</v>
      </c>
      <c r="EJ84">
        <v>-1.3531E-2</v>
      </c>
      <c r="EK84">
        <v>-2.7968E-2</v>
      </c>
      <c r="EL84">
        <v>-3.1491000000000002E-3</v>
      </c>
      <c r="EM84">
        <v>-5.0914000000000001E-2</v>
      </c>
      <c r="EN84">
        <v>-1.7662000000000001E-2</v>
      </c>
      <c r="EO84">
        <v>-1.8967000000000001E-2</v>
      </c>
      <c r="EP84">
        <v>-1.6674000000000001E-2</v>
      </c>
      <c r="EQ84">
        <v>-1.7048000000000001E-2</v>
      </c>
      <c r="ER84">
        <v>-1.7987E-2</v>
      </c>
      <c r="ES84">
        <v>-1.6798E-2</v>
      </c>
      <c r="ET84">
        <v>-1.6177E-2</v>
      </c>
      <c r="EU84">
        <v>1.1061E-2</v>
      </c>
      <c r="EV84">
        <v>1.1279000000000001E-2</v>
      </c>
      <c r="EW84">
        <v>5.4403000000000003E-4</v>
      </c>
      <c r="EX84">
        <v>-3.8702E-2</v>
      </c>
      <c r="EY84">
        <v>-5.6936E-2</v>
      </c>
      <c r="EZ84">
        <v>-2.3657999999999998E-2</v>
      </c>
      <c r="FA84">
        <v>-9.3338999999999991E-3</v>
      </c>
      <c r="FB84">
        <v>-2.8295000000000001E-2</v>
      </c>
      <c r="FC84">
        <v>-8.5421999999999998E-3</v>
      </c>
      <c r="FD84">
        <v>-3.3582E-3</v>
      </c>
      <c r="FE84">
        <v>-2.8934000000000001E-2</v>
      </c>
      <c r="FF84">
        <v>-9.3722000000000007E-3</v>
      </c>
      <c r="FG84">
        <v>-8.5724000000000009E-3</v>
      </c>
      <c r="FH84">
        <v>5.9480999999999996E-3</v>
      </c>
      <c r="FI84">
        <v>-1.3684999999999999E-2</v>
      </c>
      <c r="FJ84">
        <v>6.0634E-3</v>
      </c>
      <c r="FK84">
        <v>-4.1695999999999997E-2</v>
      </c>
      <c r="FL84">
        <v>-5.8761000000000001E-2</v>
      </c>
      <c r="FM84">
        <v>-3.7474E-2</v>
      </c>
      <c r="FN84">
        <v>-4.5810999999999998E-2</v>
      </c>
      <c r="FO84">
        <v>-2.2001E-2</v>
      </c>
      <c r="FP84">
        <v>1.9643E-3</v>
      </c>
      <c r="FQ84">
        <v>-3.2942000000000002E-3</v>
      </c>
      <c r="FR84">
        <v>-1.1881000000000001E-3</v>
      </c>
      <c r="FS84">
        <v>-2.6249999999999998E-4</v>
      </c>
      <c r="FT84">
        <v>-2.581E-3</v>
      </c>
      <c r="FU84">
        <v>8.2827000000000005E-3</v>
      </c>
      <c r="FV84">
        <v>8.3972000000000005E-3</v>
      </c>
      <c r="FW84" s="106">
        <v>-8.4518000000000006E-5</v>
      </c>
      <c r="FX84">
        <v>2.2458999999999999E-4</v>
      </c>
      <c r="FY84">
        <v>-4.1581000000000002E-4</v>
      </c>
      <c r="FZ84">
        <v>-1.2858E-2</v>
      </c>
      <c r="GA84">
        <v>-1.4989000000000001E-2</v>
      </c>
      <c r="GB84">
        <v>6.4926000000000003E-3</v>
      </c>
      <c r="GC84">
        <v>-4.4303000000000002E-2</v>
      </c>
      <c r="GD84">
        <v>-3.1670999999999998E-2</v>
      </c>
      <c r="GE84">
        <v>-1.0657E-2</v>
      </c>
      <c r="GF84">
        <v>2.1097999999999999E-2</v>
      </c>
      <c r="GG84">
        <v>-5.9770999999999999E-3</v>
      </c>
      <c r="GH84">
        <v>-2.9905999999999999E-2</v>
      </c>
      <c r="GI84">
        <v>-2.4402E-2</v>
      </c>
      <c r="GJ84" s="108">
        <v>-1.0749E-2</v>
      </c>
      <c r="GK84">
        <v>3.9095999999999999E-2</v>
      </c>
      <c r="GL84" s="106">
        <v>9.1687999999999994E-5</v>
      </c>
      <c r="GM84">
        <v>7.7790000000000003E-3</v>
      </c>
      <c r="GN84">
        <v>-1.7924E-3</v>
      </c>
      <c r="GO84">
        <v>-1.9283999999999999E-2</v>
      </c>
      <c r="GP84">
        <v>1.5613999999999999E-3</v>
      </c>
    </row>
    <row r="85" spans="2:198" x14ac:dyDescent="0.25">
      <c r="B85" s="120">
        <v>43524</v>
      </c>
      <c r="C85">
        <v>2.3457999999999999E-3</v>
      </c>
      <c r="D85" s="106">
        <v>-6.6756999999999998E-5</v>
      </c>
      <c r="E85">
        <v>2.2996E-4</v>
      </c>
      <c r="F85">
        <v>2.0011999999999999E-3</v>
      </c>
      <c r="G85">
        <v>1.9101999999999999E-3</v>
      </c>
      <c r="H85">
        <v>-6.7108999999999997E-3</v>
      </c>
      <c r="I85">
        <v>-8.8740999999999993E-3</v>
      </c>
      <c r="J85">
        <v>-2.9940000000000001E-4</v>
      </c>
      <c r="K85">
        <v>-2.4598999999999999E-2</v>
      </c>
      <c r="L85">
        <v>2.8955000000000002E-2</v>
      </c>
      <c r="M85">
        <v>1.7777999999999999E-2</v>
      </c>
      <c r="N85">
        <v>-8.0371000000000001E-3</v>
      </c>
      <c r="O85">
        <v>1.5193E-2</v>
      </c>
      <c r="P85">
        <v>1.828E-3</v>
      </c>
      <c r="Q85" s="151">
        <v>-9.5449000000000003E-3</v>
      </c>
      <c r="R85">
        <v>-3.2839E-2</v>
      </c>
      <c r="S85">
        <v>1.3821E-2</v>
      </c>
      <c r="T85">
        <v>-8.0941999999999993E-3</v>
      </c>
      <c r="U85">
        <v>1.2206E-2</v>
      </c>
      <c r="V85">
        <v>5.3667000000000003E-3</v>
      </c>
      <c r="W85" s="106">
        <v>-1.5898999999999999E-4</v>
      </c>
      <c r="X85">
        <v>9.7441999999999997E-3</v>
      </c>
      <c r="Y85">
        <v>7.8084000000000001E-3</v>
      </c>
      <c r="Z85">
        <v>8.6265000000000005E-3</v>
      </c>
      <c r="AA85">
        <v>-2.0219999999999999E-3</v>
      </c>
      <c r="AB85">
        <v>-1.993E-2</v>
      </c>
      <c r="AC85">
        <v>8.2559E-3</v>
      </c>
      <c r="AD85">
        <v>2.163E-2</v>
      </c>
      <c r="AE85">
        <v>-4.7856000000000001E-3</v>
      </c>
      <c r="AF85">
        <v>1.9952000000000001E-2</v>
      </c>
      <c r="AG85">
        <v>3.0412999999999999E-2</v>
      </c>
      <c r="AH85">
        <v>2.6845999999999998E-2</v>
      </c>
      <c r="AI85">
        <v>8.6379000000000004E-3</v>
      </c>
      <c r="AJ85">
        <v>2.6512000000000001E-2</v>
      </c>
      <c r="AK85">
        <v>-1.8690999999999999E-2</v>
      </c>
      <c r="AL85">
        <v>-3.4380000000000001E-2</v>
      </c>
      <c r="AM85">
        <v>-1.3122E-2</v>
      </c>
      <c r="AN85">
        <v>2.0902E-3</v>
      </c>
      <c r="AO85">
        <v>2.5354999999999999E-2</v>
      </c>
      <c r="AP85">
        <v>-3.5348999999999998E-2</v>
      </c>
      <c r="AQ85">
        <v>-7.9404000000000002E-3</v>
      </c>
      <c r="AR85">
        <v>-9.3997000000000004E-3</v>
      </c>
      <c r="AS85">
        <v>-2.4038E-2</v>
      </c>
      <c r="AT85">
        <v>3.9465000000000004E-3</v>
      </c>
      <c r="AU85">
        <v>3.4109E-2</v>
      </c>
      <c r="AV85">
        <v>-1.9907000000000001E-2</v>
      </c>
      <c r="AW85">
        <v>-6.0623999999999999E-3</v>
      </c>
      <c r="AX85">
        <v>5.3580999999999997E-2</v>
      </c>
      <c r="AY85">
        <v>-3.6856E-2</v>
      </c>
      <c r="AZ85">
        <v>-1.5020999999999999E-3</v>
      </c>
      <c r="BA85">
        <v>1.4037000000000001E-2</v>
      </c>
      <c r="BB85">
        <v>-3.6006000000000003E-2</v>
      </c>
      <c r="BC85">
        <v>4.3178000000000001E-3</v>
      </c>
      <c r="BD85">
        <v>-4.1182000000000003E-2</v>
      </c>
      <c r="BE85">
        <v>1.8697999999999999E-2</v>
      </c>
      <c r="BF85">
        <v>-2.6445E-2</v>
      </c>
      <c r="BG85">
        <v>-1.1990000000000001E-2</v>
      </c>
      <c r="BH85">
        <v>-8.7595000000000001E-4</v>
      </c>
      <c r="BI85">
        <v>6.3569000000000004E-3</v>
      </c>
      <c r="BJ85">
        <v>-4.4707000000000002E-3</v>
      </c>
      <c r="BK85">
        <v>-7.1449999999999997E-4</v>
      </c>
      <c r="BL85">
        <v>1.4373E-2</v>
      </c>
      <c r="BM85">
        <v>-1.0093000000000001E-3</v>
      </c>
      <c r="BN85">
        <v>4.6124E-3</v>
      </c>
      <c r="BO85">
        <v>-2.3290000000000002E-2</v>
      </c>
      <c r="BP85">
        <v>2.7725999999999998E-4</v>
      </c>
      <c r="BQ85">
        <v>1.1820000000000001E-2</v>
      </c>
      <c r="BR85">
        <v>-4.8937E-3</v>
      </c>
      <c r="BS85">
        <v>-3.6074000000000002E-3</v>
      </c>
      <c r="BT85">
        <v>-5.1748000000000002E-2</v>
      </c>
      <c r="BU85">
        <v>1.4768999999999999E-2</v>
      </c>
      <c r="BV85">
        <v>1.0435E-2</v>
      </c>
      <c r="BW85">
        <v>-4.4092999999999997E-3</v>
      </c>
      <c r="BX85">
        <v>1.3439999999999999E-3</v>
      </c>
      <c r="BY85">
        <v>6.7026999999999998E-3</v>
      </c>
      <c r="BZ85">
        <v>1.4539E-2</v>
      </c>
      <c r="CA85" s="106">
        <v>-4.9013E-5</v>
      </c>
      <c r="CB85">
        <v>7.4897000000000002E-3</v>
      </c>
      <c r="CC85">
        <v>0</v>
      </c>
      <c r="CD85">
        <v>0</v>
      </c>
      <c r="CE85">
        <v>0</v>
      </c>
      <c r="CF85">
        <v>5.1793E-4</v>
      </c>
      <c r="CG85">
        <v>0</v>
      </c>
      <c r="CH85">
        <v>-9.5111999999999992E-3</v>
      </c>
      <c r="CI85">
        <v>-2.3073000000000001E-4</v>
      </c>
      <c r="CJ85">
        <v>0</v>
      </c>
      <c r="CK85">
        <v>1.3833E-2</v>
      </c>
      <c r="CL85">
        <v>4.3344999999999998E-3</v>
      </c>
      <c r="CM85">
        <v>1.7422E-2</v>
      </c>
      <c r="CN85">
        <v>1.4389000000000001E-2</v>
      </c>
      <c r="CO85">
        <v>1.0355E-2</v>
      </c>
      <c r="CP85">
        <v>-1.0281E-2</v>
      </c>
      <c r="CQ85">
        <v>6.7599000000000001E-3</v>
      </c>
      <c r="CR85">
        <v>1.5975E-2</v>
      </c>
      <c r="CS85">
        <v>1.4756E-2</v>
      </c>
      <c r="CT85">
        <v>8.2012999999999999E-3</v>
      </c>
      <c r="CU85">
        <v>2.5079000000000001E-2</v>
      </c>
      <c r="CV85">
        <v>2.6041999999999999E-2</v>
      </c>
      <c r="CW85">
        <v>6.1947E-3</v>
      </c>
      <c r="CX85">
        <v>1.3554999999999999E-2</v>
      </c>
      <c r="CY85">
        <v>-5.8107000000000002E-3</v>
      </c>
      <c r="CZ85">
        <v>2.3224000000000002E-2</v>
      </c>
      <c r="DA85">
        <v>2.0358000000000001E-2</v>
      </c>
      <c r="DB85">
        <v>1.0395E-2</v>
      </c>
      <c r="DC85">
        <v>2.6304999999999999E-2</v>
      </c>
      <c r="DD85">
        <v>-1.3433E-2</v>
      </c>
      <c r="DE85">
        <v>8.6960999999999997E-2</v>
      </c>
      <c r="DF85">
        <v>1.4585000000000001E-2</v>
      </c>
      <c r="DG85">
        <v>-1.3809E-3</v>
      </c>
      <c r="DH85">
        <v>3.9142999999999997E-2</v>
      </c>
      <c r="DI85">
        <v>4.6265000000000004E-3</v>
      </c>
      <c r="DJ85">
        <v>1.9078999999999999E-2</v>
      </c>
      <c r="DK85">
        <v>1.7978E-3</v>
      </c>
      <c r="DL85">
        <v>5.4328000000000001E-2</v>
      </c>
      <c r="DM85">
        <v>-5.7917000000000005E-4</v>
      </c>
      <c r="DN85">
        <v>6.8182999999999994E-2</v>
      </c>
      <c r="DO85">
        <v>2.4036999999999999E-2</v>
      </c>
      <c r="DP85">
        <v>-2.1772E-2</v>
      </c>
      <c r="DQ85">
        <v>1.7176E-2</v>
      </c>
      <c r="DR85">
        <v>4.1288999999999999E-2</v>
      </c>
      <c r="DS85">
        <v>-2.7587E-2</v>
      </c>
      <c r="DT85">
        <v>9.8841999999999992E-3</v>
      </c>
      <c r="DU85">
        <v>5.0802E-3</v>
      </c>
      <c r="DV85">
        <v>-3.0417E-3</v>
      </c>
      <c r="DW85">
        <v>-2.6165999999999998E-2</v>
      </c>
      <c r="DX85">
        <v>1.7031000000000001E-2</v>
      </c>
      <c r="DY85">
        <v>4.3539000000000002E-4</v>
      </c>
      <c r="DZ85">
        <v>1.7982999999999999E-2</v>
      </c>
      <c r="EA85">
        <v>5.3226000000000002E-3</v>
      </c>
      <c r="EB85">
        <v>1.1762E-2</v>
      </c>
      <c r="EC85">
        <v>-2.0435000000000001E-4</v>
      </c>
      <c r="ED85">
        <v>5.9855999999999998E-3</v>
      </c>
      <c r="EE85">
        <v>-5.2778E-3</v>
      </c>
      <c r="EF85">
        <v>7.7676000000000004E-3</v>
      </c>
      <c r="EG85">
        <v>1.3190999999999999E-3</v>
      </c>
      <c r="EH85">
        <v>1.5462999999999999E-2</v>
      </c>
      <c r="EI85">
        <v>4.1786999999999998E-2</v>
      </c>
      <c r="EJ85">
        <v>-1.0486000000000001E-2</v>
      </c>
      <c r="EK85">
        <v>9.3790999999999996E-3</v>
      </c>
      <c r="EL85">
        <v>2.4059000000000001E-2</v>
      </c>
      <c r="EM85">
        <v>-3.6174000000000002E-3</v>
      </c>
      <c r="EN85">
        <v>1.6313999999999999E-2</v>
      </c>
      <c r="EO85">
        <v>1.6045E-2</v>
      </c>
      <c r="EP85">
        <v>1.6400000000000001E-2</v>
      </c>
      <c r="EQ85">
        <v>1.6355000000000001E-2</v>
      </c>
      <c r="ER85">
        <v>1.6119000000000001E-2</v>
      </c>
      <c r="ES85">
        <v>1.0034E-2</v>
      </c>
      <c r="ET85">
        <v>9.7706000000000008E-3</v>
      </c>
      <c r="EU85">
        <v>1.8252000000000001E-2</v>
      </c>
      <c r="EV85">
        <v>1.8232999999999999E-2</v>
      </c>
      <c r="EW85">
        <v>2.6435E-3</v>
      </c>
      <c r="EX85">
        <v>-1.8257E-3</v>
      </c>
      <c r="EY85">
        <v>-2.2647000000000001E-3</v>
      </c>
      <c r="EZ85">
        <v>9.4283000000000006E-3</v>
      </c>
      <c r="FA85">
        <v>5.8126000000000002E-3</v>
      </c>
      <c r="FB85">
        <v>1.1664000000000001E-2</v>
      </c>
      <c r="FC85">
        <v>2.1284999999999998E-2</v>
      </c>
      <c r="FD85">
        <v>1.5827999999999998E-2</v>
      </c>
      <c r="FE85">
        <v>1.1058999999999999E-2</v>
      </c>
      <c r="FF85">
        <v>2.0643000000000002E-2</v>
      </c>
      <c r="FG85">
        <v>2.1215999999999999E-2</v>
      </c>
      <c r="FH85">
        <v>9.3103999999999999E-3</v>
      </c>
      <c r="FI85">
        <v>2.5083999999999999E-2</v>
      </c>
      <c r="FJ85">
        <v>2.0209000000000001E-2</v>
      </c>
      <c r="FK85">
        <v>1.0309E-2</v>
      </c>
      <c r="FL85">
        <v>1.5166000000000001E-2</v>
      </c>
      <c r="FM85">
        <v>-1.0817999999999999E-3</v>
      </c>
      <c r="FN85">
        <v>-7.6233999999999998E-3</v>
      </c>
      <c r="FO85">
        <v>1.7047E-2</v>
      </c>
      <c r="FP85">
        <v>2.0866000000000001E-3</v>
      </c>
      <c r="FQ85">
        <v>6.3293000000000004E-3</v>
      </c>
      <c r="FR85">
        <v>-3.1121999999999999E-3</v>
      </c>
      <c r="FS85" s="106">
        <v>-4.8402000000000002E-5</v>
      </c>
      <c r="FT85">
        <v>1.7645E-3</v>
      </c>
      <c r="FU85">
        <v>1.4633E-2</v>
      </c>
      <c r="FV85">
        <v>1.5134999999999999E-2</v>
      </c>
      <c r="FW85">
        <v>1.3028E-2</v>
      </c>
      <c r="FX85">
        <v>1.3247E-2</v>
      </c>
      <c r="FY85">
        <v>1.2656000000000001E-2</v>
      </c>
      <c r="FZ85">
        <v>-5.5910999999999999E-3</v>
      </c>
      <c r="GA85">
        <v>-4.2028999999999999E-3</v>
      </c>
      <c r="GB85">
        <v>1.6179E-3</v>
      </c>
      <c r="GC85">
        <v>2.2737E-2</v>
      </c>
      <c r="GD85">
        <v>-2.3073000000000001E-4</v>
      </c>
      <c r="GE85">
        <v>1.4867E-2</v>
      </c>
      <c r="GF85">
        <v>2.3207000000000002E-3</v>
      </c>
      <c r="GG85">
        <v>-2.7247E-3</v>
      </c>
      <c r="GH85">
        <v>-7.9749E-3</v>
      </c>
      <c r="GI85">
        <v>-3.0395000000000001E-3</v>
      </c>
      <c r="GJ85" s="108">
        <v>1.4597000000000001E-2</v>
      </c>
      <c r="GK85">
        <v>2.7237000000000001E-2</v>
      </c>
      <c r="GL85" s="106">
        <v>7.3209000000000002E-4</v>
      </c>
      <c r="GM85">
        <v>-1.7417000000000001E-3</v>
      </c>
      <c r="GN85" s="106">
        <v>7.4060999999999994E-5</v>
      </c>
      <c r="GO85">
        <v>1.0182999999999999E-2</v>
      </c>
      <c r="GP85">
        <v>-1.3558000000000001E-2</v>
      </c>
    </row>
    <row r="86" spans="2:198" x14ac:dyDescent="0.25">
      <c r="B86" s="120">
        <v>43555</v>
      </c>
      <c r="C86">
        <v>9.2096999999999995E-3</v>
      </c>
      <c r="D86">
        <v>6.1598E-3</v>
      </c>
      <c r="E86">
        <v>7.2962000000000001E-3</v>
      </c>
      <c r="F86">
        <v>-1.5738E-3</v>
      </c>
      <c r="G86">
        <v>8.7150999999999999E-3</v>
      </c>
      <c r="H86">
        <v>2.5995999999999998E-2</v>
      </c>
      <c r="I86">
        <v>-1.5657000000000001E-2</v>
      </c>
      <c r="J86">
        <v>1.6056999999999998E-2</v>
      </c>
      <c r="K86">
        <v>-4.3769000000000004E-3</v>
      </c>
      <c r="L86">
        <v>-6.9332999999999999E-3</v>
      </c>
      <c r="M86">
        <v>-1.2208E-2</v>
      </c>
      <c r="N86">
        <v>-7.0651999999999998E-4</v>
      </c>
      <c r="O86">
        <v>-3.1798999999999998E-3</v>
      </c>
      <c r="P86">
        <v>2.3723000000000001E-2</v>
      </c>
      <c r="Q86" s="151">
        <v>2.7563000000000001E-2</v>
      </c>
      <c r="R86">
        <v>6.2867999999999993E-2</v>
      </c>
      <c r="S86">
        <v>1.7392999999999999E-2</v>
      </c>
      <c r="T86">
        <v>-1.7999000000000001E-2</v>
      </c>
      <c r="U86">
        <v>1.2788999999999999E-3</v>
      </c>
      <c r="V86">
        <v>5.2360000000000002E-3</v>
      </c>
      <c r="W86">
        <v>1.5367E-2</v>
      </c>
      <c r="X86">
        <v>-5.2478999999999998E-3</v>
      </c>
      <c r="Y86">
        <v>9.5469999999999995E-4</v>
      </c>
      <c r="Z86">
        <v>5.6439999999999997E-3</v>
      </c>
      <c r="AA86">
        <v>-8.6698999999999995E-3</v>
      </c>
      <c r="AB86">
        <v>-2.5323999999999999E-2</v>
      </c>
      <c r="AC86">
        <v>-6.5404E-3</v>
      </c>
      <c r="AD86">
        <v>4.3771000000000001E-3</v>
      </c>
      <c r="AE86">
        <v>1.1925E-2</v>
      </c>
      <c r="AF86">
        <v>-1.9460999999999999E-2</v>
      </c>
      <c r="AG86">
        <v>-1.5226E-2</v>
      </c>
      <c r="AH86">
        <v>-2.0053999999999999E-2</v>
      </c>
      <c r="AI86">
        <v>6.1737E-2</v>
      </c>
      <c r="AJ86">
        <v>1.583E-2</v>
      </c>
      <c r="AK86">
        <v>2.8785999999999999E-2</v>
      </c>
      <c r="AL86">
        <v>-5.7232999999999997E-3</v>
      </c>
      <c r="AM86">
        <v>-9.0994999999999999E-3</v>
      </c>
      <c r="AN86">
        <v>1.1917000000000001E-2</v>
      </c>
      <c r="AO86">
        <v>3.3779000000000003E-2</v>
      </c>
      <c r="AP86">
        <v>-1.3050000000000001E-2</v>
      </c>
      <c r="AQ86">
        <v>-9.7485000000000002E-3</v>
      </c>
      <c r="AR86">
        <v>2.8795000000000001E-2</v>
      </c>
      <c r="AS86">
        <v>-1.3554E-2</v>
      </c>
      <c r="AT86">
        <v>-5.2871000000000003E-3</v>
      </c>
      <c r="AU86">
        <v>2.0941999999999999E-2</v>
      </c>
      <c r="AV86">
        <v>2.2304E-3</v>
      </c>
      <c r="AW86">
        <v>-1.6653999999999999E-2</v>
      </c>
      <c r="AX86">
        <v>-1.5576E-2</v>
      </c>
      <c r="AY86">
        <v>3.2460000000000003E-2</v>
      </c>
      <c r="AZ86">
        <v>9.1745000000000004E-3</v>
      </c>
      <c r="BA86">
        <v>-2.0605999999999999E-2</v>
      </c>
      <c r="BB86">
        <v>-8.2743000000000001E-3</v>
      </c>
      <c r="BC86">
        <v>-3.1811999999999999E-3</v>
      </c>
      <c r="BD86">
        <v>-2.3632E-2</v>
      </c>
      <c r="BE86">
        <v>-1.9656E-2</v>
      </c>
      <c r="BF86">
        <v>-2.4109999999999999E-2</v>
      </c>
      <c r="BG86">
        <v>7.6655000000000001E-2</v>
      </c>
      <c r="BH86">
        <v>5.1155999999999997E-3</v>
      </c>
      <c r="BI86">
        <v>3.2242E-3</v>
      </c>
      <c r="BJ86">
        <v>-5.5642E-3</v>
      </c>
      <c r="BK86">
        <v>-4.2201000000000001E-3</v>
      </c>
      <c r="BL86">
        <v>-1.0499E-2</v>
      </c>
      <c r="BM86">
        <v>6.7397000000000004E-3</v>
      </c>
      <c r="BN86">
        <v>3.3684000000000001E-3</v>
      </c>
      <c r="BO86">
        <v>2.9850999999999999E-2</v>
      </c>
      <c r="BP86">
        <v>7.7451000000000004E-3</v>
      </c>
      <c r="BQ86">
        <v>4.1025000000000002E-3</v>
      </c>
      <c r="BR86">
        <v>6.4096999999999999E-3</v>
      </c>
      <c r="BS86">
        <v>5.6014999999999997E-3</v>
      </c>
      <c r="BT86">
        <v>0.15296999999999999</v>
      </c>
      <c r="BU86">
        <v>-7.3864000000000004E-3</v>
      </c>
      <c r="BV86">
        <v>-1.3202999999999999E-2</v>
      </c>
      <c r="BW86">
        <v>-1.2222999999999999E-2</v>
      </c>
      <c r="BX86">
        <v>-1.4499E-2</v>
      </c>
      <c r="BY86">
        <v>8.4080999999999999E-3</v>
      </c>
      <c r="BZ86">
        <v>-7.7473999999999998E-3</v>
      </c>
      <c r="CA86">
        <v>5.1449E-3</v>
      </c>
      <c r="CB86">
        <v>1.0586999999999999E-2</v>
      </c>
      <c r="CC86">
        <v>0</v>
      </c>
      <c r="CD86">
        <v>0</v>
      </c>
      <c r="CE86">
        <v>0</v>
      </c>
      <c r="CF86">
        <v>-4.3309000000000004E-3</v>
      </c>
      <c r="CG86">
        <v>0</v>
      </c>
      <c r="CH86">
        <v>-1.2393E-2</v>
      </c>
      <c r="CI86">
        <v>-1.8193999999999998E-2</v>
      </c>
      <c r="CJ86">
        <v>0</v>
      </c>
      <c r="CK86">
        <v>2.9495E-2</v>
      </c>
      <c r="CL86">
        <v>3.6970000000000003E-2</v>
      </c>
      <c r="CM86">
        <v>7.1837999999999997E-3</v>
      </c>
      <c r="CN86">
        <v>2.8854000000000002E-3</v>
      </c>
      <c r="CO86">
        <v>0</v>
      </c>
      <c r="CP86">
        <v>-1.9324999999999998E-2</v>
      </c>
      <c r="CQ86">
        <v>2.1169000000000001E-3</v>
      </c>
      <c r="CR86">
        <v>2.2290999999999998E-2</v>
      </c>
      <c r="CS86">
        <v>7.7539999999999996E-3</v>
      </c>
      <c r="CT86">
        <v>1.6390999999999999E-2</v>
      </c>
      <c r="CU86">
        <v>3.7901999999999998E-2</v>
      </c>
      <c r="CV86">
        <v>1.8339000000000001E-2</v>
      </c>
      <c r="CW86">
        <v>2.5054E-2</v>
      </c>
      <c r="CX86">
        <v>-5.5948999999999999E-3</v>
      </c>
      <c r="CY86">
        <v>2.2971999999999999E-2</v>
      </c>
      <c r="CZ86">
        <v>-4.589E-2</v>
      </c>
      <c r="DA86">
        <v>3.1699999999999999E-2</v>
      </c>
      <c r="DB86">
        <v>1.0543E-2</v>
      </c>
      <c r="DC86">
        <v>-3.8008E-2</v>
      </c>
      <c r="DD86">
        <v>4.3806000000000001E-3</v>
      </c>
      <c r="DE86">
        <v>1.6188999999999999E-2</v>
      </c>
      <c r="DF86">
        <v>3.4651000000000001E-2</v>
      </c>
      <c r="DG86">
        <v>0</v>
      </c>
      <c r="DH86">
        <v>2.0804E-3</v>
      </c>
      <c r="DI86">
        <v>5.8379E-3</v>
      </c>
      <c r="DJ86">
        <v>7.4332000000000001E-3</v>
      </c>
      <c r="DK86">
        <v>2.3869999999999998E-3</v>
      </c>
      <c r="DL86">
        <v>-3.0522000000000001E-2</v>
      </c>
      <c r="DM86">
        <v>0</v>
      </c>
      <c r="DN86">
        <v>1.4622E-2</v>
      </c>
      <c r="DO86">
        <v>2.5411E-2</v>
      </c>
      <c r="DP86">
        <v>-5.1323000000000002E-3</v>
      </c>
      <c r="DQ86">
        <v>-8.3058000000000003E-3</v>
      </c>
      <c r="DR86">
        <v>-9.2776000000000002E-4</v>
      </c>
      <c r="DS86">
        <v>7.9012000000000006E-3</v>
      </c>
      <c r="DT86">
        <v>4.8493E-3</v>
      </c>
      <c r="DU86">
        <v>1.2319E-2</v>
      </c>
      <c r="DV86">
        <v>1.4563E-2</v>
      </c>
      <c r="DW86">
        <v>-3.1356000000000002E-2</v>
      </c>
      <c r="DX86">
        <v>6.1355999999999997E-3</v>
      </c>
      <c r="DY86">
        <v>1.3924E-3</v>
      </c>
      <c r="DZ86">
        <v>-3.6741E-3</v>
      </c>
      <c r="EA86">
        <v>-3.952E-2</v>
      </c>
      <c r="EB86">
        <v>8.3224000000000006E-3</v>
      </c>
      <c r="EC86">
        <v>7.5636999999999996E-3</v>
      </c>
      <c r="ED86">
        <v>4.3095E-3</v>
      </c>
      <c r="EE86">
        <v>6.4752000000000004E-3</v>
      </c>
      <c r="EF86">
        <v>-7.2830999999999998E-3</v>
      </c>
      <c r="EG86">
        <v>-5.5253000000000003E-3</v>
      </c>
      <c r="EH86">
        <v>1.5800999999999999E-2</v>
      </c>
      <c r="EI86">
        <v>4.7495000000000002E-3</v>
      </c>
      <c r="EJ86">
        <v>3.9630999999999998E-3</v>
      </c>
      <c r="EK86">
        <v>3.4754E-2</v>
      </c>
      <c r="EL86">
        <v>-2.1722999999999999E-2</v>
      </c>
      <c r="EM86">
        <v>3.2725999999999998E-2</v>
      </c>
      <c r="EN86">
        <v>2.1281000000000001E-2</v>
      </c>
      <c r="EO86">
        <v>2.0947E-2</v>
      </c>
      <c r="EP86">
        <v>2.1609E-2</v>
      </c>
      <c r="EQ86">
        <v>2.1388000000000001E-2</v>
      </c>
      <c r="ER86">
        <v>2.1618999999999999E-2</v>
      </c>
      <c r="ES86">
        <v>1.9796999999999999E-2</v>
      </c>
      <c r="ET86">
        <v>1.7850999999999999E-2</v>
      </c>
      <c r="EU86">
        <v>-7.1498000000000004E-3</v>
      </c>
      <c r="EV86">
        <v>-7.0549999999999996E-3</v>
      </c>
      <c r="EW86">
        <v>2.5887000000000002E-3</v>
      </c>
      <c r="EX86">
        <v>-9.0293000000000005E-3</v>
      </c>
      <c r="EY86">
        <v>-1.3792E-2</v>
      </c>
      <c r="EZ86">
        <v>1.1656E-2</v>
      </c>
      <c r="FA86">
        <v>2.6494999999999999E-3</v>
      </c>
      <c r="FB86">
        <v>-5.7607999999999999E-3</v>
      </c>
      <c r="FC86">
        <v>5.1231000000000002E-3</v>
      </c>
      <c r="FD86">
        <v>1.0299000000000001E-2</v>
      </c>
      <c r="FE86">
        <v>-6.3784999999999996E-3</v>
      </c>
      <c r="FF86">
        <v>4.2874000000000002E-3</v>
      </c>
      <c r="FG86">
        <v>5.1263999999999997E-3</v>
      </c>
      <c r="FH86">
        <v>-1.3885E-3</v>
      </c>
      <c r="FI86">
        <v>3.7788000000000002E-2</v>
      </c>
      <c r="FJ86">
        <v>4.5352999999999999E-3</v>
      </c>
      <c r="FK86">
        <v>1.3974E-2</v>
      </c>
      <c r="FL86">
        <v>2.1600000000000001E-2</v>
      </c>
      <c r="FM86">
        <v>3.1196000000000002E-2</v>
      </c>
      <c r="FN86">
        <v>4.4840999999999999E-2</v>
      </c>
      <c r="FO86">
        <v>2.5298000000000001E-2</v>
      </c>
      <c r="FP86">
        <v>-9.4132E-3</v>
      </c>
      <c r="FQ86">
        <v>-9.0425000000000002E-3</v>
      </c>
      <c r="FR86">
        <v>1.4963999999999999E-3</v>
      </c>
      <c r="FS86">
        <v>-3.1782999999999998E-3</v>
      </c>
      <c r="FT86">
        <v>-3.9110999999999998E-3</v>
      </c>
      <c r="FU86">
        <v>8.5445999999999994E-3</v>
      </c>
      <c r="FV86">
        <v>9.0542000000000001E-3</v>
      </c>
      <c r="FW86">
        <v>1.1072E-3</v>
      </c>
      <c r="FX86">
        <v>1.2244999999999999E-3</v>
      </c>
      <c r="FY86">
        <v>7.3676999999999998E-4</v>
      </c>
      <c r="FZ86">
        <v>-9.2554999999999998E-3</v>
      </c>
      <c r="GA86">
        <v>-1.4985999999999999E-2</v>
      </c>
      <c r="GB86">
        <v>5.7343000000000003E-3</v>
      </c>
      <c r="GC86">
        <v>6.2049000000000002E-3</v>
      </c>
      <c r="GD86">
        <v>-1.8193999999999998E-2</v>
      </c>
      <c r="GE86">
        <v>-3.9363000000000002E-2</v>
      </c>
      <c r="GF86">
        <v>3.4112999999999999E-3</v>
      </c>
      <c r="GG86">
        <v>-6.6119000000000004E-3</v>
      </c>
      <c r="GH86">
        <v>-9.4584000000000005E-3</v>
      </c>
      <c r="GI86">
        <v>-1.2952E-2</v>
      </c>
      <c r="GJ86" s="108">
        <v>4.1091000000000003E-2</v>
      </c>
      <c r="GK86">
        <v>1.9026000000000001E-2</v>
      </c>
      <c r="GL86">
        <v>-3.5363999999999999E-3</v>
      </c>
      <c r="GM86">
        <v>4.7840000000000001E-3</v>
      </c>
      <c r="GN86">
        <v>-8.4208000000000009E-3</v>
      </c>
      <c r="GO86">
        <v>-5.7256E-3</v>
      </c>
      <c r="GP86">
        <v>6.1682000000000004E-3</v>
      </c>
    </row>
    <row r="87" spans="2:198" x14ac:dyDescent="0.25">
      <c r="B87" s="120">
        <v>43585</v>
      </c>
      <c r="C87">
        <v>1.0325000000000001E-2</v>
      </c>
      <c r="D87">
        <v>1.0078999999999999E-2</v>
      </c>
      <c r="E87" s="151">
        <v>1.3773000000000001E-2</v>
      </c>
      <c r="F87" s="151">
        <v>2.9516999999999998E-3</v>
      </c>
      <c r="G87" s="151">
        <v>4.3480999999999997E-3</v>
      </c>
      <c r="H87" s="151">
        <v>3.3806000000000003E-2</v>
      </c>
      <c r="I87">
        <v>6.0616000000000003E-3</v>
      </c>
      <c r="J87">
        <v>4.9868999999999997E-2</v>
      </c>
      <c r="K87">
        <v>2.8974999999999999E-3</v>
      </c>
      <c r="L87">
        <v>1.5834999999999998E-2</v>
      </c>
      <c r="M87">
        <v>9.5569000000000001E-3</v>
      </c>
      <c r="N87">
        <v>8.9872000000000007E-3</v>
      </c>
      <c r="O87">
        <v>2.5554E-2</v>
      </c>
      <c r="P87">
        <v>2.0143000000000001E-2</v>
      </c>
      <c r="Q87" s="151">
        <v>-2.2114999999999999E-2</v>
      </c>
      <c r="R87">
        <v>1.7852E-2</v>
      </c>
      <c r="S87">
        <v>9.4328999999999993E-3</v>
      </c>
      <c r="T87">
        <v>-4.2751999999999998E-3</v>
      </c>
      <c r="U87">
        <v>2.2002000000000001E-2</v>
      </c>
      <c r="V87">
        <v>-6.6861999999999998E-3</v>
      </c>
      <c r="W87">
        <v>-2.9431000000000001E-3</v>
      </c>
      <c r="X87">
        <v>7.8009000000000004E-3</v>
      </c>
      <c r="Y87">
        <v>5.1567999999999996E-3</v>
      </c>
      <c r="Z87">
        <v>-1.1566E-2</v>
      </c>
      <c r="AA87">
        <v>-7.0682000000000004E-4</v>
      </c>
      <c r="AB87">
        <v>-2.5988000000000001E-3</v>
      </c>
      <c r="AC87">
        <v>2.7642E-2</v>
      </c>
      <c r="AD87">
        <v>7.8344999999999995E-3</v>
      </c>
      <c r="AE87">
        <v>-1.5498E-2</v>
      </c>
      <c r="AF87">
        <v>-6.5594E-3</v>
      </c>
      <c r="AG87">
        <v>3.7728999999999999E-2</v>
      </c>
      <c r="AH87">
        <v>2.6662000000000002E-2</v>
      </c>
      <c r="AI87">
        <v>1.7264999999999999E-2</v>
      </c>
      <c r="AJ87">
        <v>0</v>
      </c>
      <c r="AK87">
        <v>9.8271999999999995E-3</v>
      </c>
      <c r="AL87">
        <v>0</v>
      </c>
      <c r="AM87">
        <v>3.3697999999999999E-2</v>
      </c>
      <c r="AN87">
        <v>1.6638E-2</v>
      </c>
      <c r="AO87">
        <v>0</v>
      </c>
      <c r="AP87">
        <v>0</v>
      </c>
      <c r="AQ87">
        <v>0</v>
      </c>
      <c r="AR87">
        <v>-1.1455E-2</v>
      </c>
      <c r="AS87">
        <v>0</v>
      </c>
      <c r="AT87">
        <v>-1.3923E-2</v>
      </c>
      <c r="AU87">
        <v>-2.3746000000000001E-3</v>
      </c>
      <c r="AV87">
        <v>3.1538999999999998E-2</v>
      </c>
      <c r="AW87">
        <v>0</v>
      </c>
      <c r="AX87">
        <v>8.9072000000000005E-3</v>
      </c>
      <c r="AY87">
        <v>-1.4605E-3</v>
      </c>
      <c r="AZ87">
        <v>-1.9678000000000001E-2</v>
      </c>
      <c r="BA87">
        <v>1.5716E-3</v>
      </c>
      <c r="BB87">
        <v>0</v>
      </c>
      <c r="BC87">
        <v>6.6407000000000002E-3</v>
      </c>
      <c r="BD87">
        <v>-1.2463999999999999E-2</v>
      </c>
      <c r="BE87">
        <v>-4.0998E-2</v>
      </c>
      <c r="BF87">
        <v>0</v>
      </c>
      <c r="BG87">
        <v>1.8473000000000001E-3</v>
      </c>
      <c r="BH87">
        <v>1.183E-2</v>
      </c>
      <c r="BI87">
        <v>2.6273999999999998E-3</v>
      </c>
      <c r="BJ87">
        <v>0</v>
      </c>
      <c r="BK87">
        <v>0</v>
      </c>
      <c r="BL87">
        <v>-8.6373999999999999E-3</v>
      </c>
      <c r="BM87">
        <v>-1.6590000000000001E-2</v>
      </c>
      <c r="BN87">
        <v>0</v>
      </c>
      <c r="BO87">
        <v>5.1777999999999998E-2</v>
      </c>
      <c r="BP87">
        <v>0</v>
      </c>
      <c r="BQ87">
        <v>0</v>
      </c>
      <c r="BR87">
        <v>-1.1911E-2</v>
      </c>
      <c r="BS87">
        <v>0</v>
      </c>
      <c r="BT87">
        <v>0.17982000000000001</v>
      </c>
      <c r="BU87">
        <v>2.9401E-2</v>
      </c>
      <c r="BV87">
        <v>3.2315999999999998E-3</v>
      </c>
      <c r="BW87">
        <v>1.1283E-3</v>
      </c>
      <c r="BX87">
        <v>-5.9325000000000003E-3</v>
      </c>
      <c r="BY87">
        <v>2.1519E-2</v>
      </c>
      <c r="BZ87">
        <v>1.2078999999999999E-2</v>
      </c>
      <c r="CA87">
        <v>1.2947999999999999E-2</v>
      </c>
      <c r="CB87">
        <v>-3.1316999999999998E-2</v>
      </c>
      <c r="CC87">
        <v>3.1083E-3</v>
      </c>
      <c r="CD87">
        <v>2.7172999999999999E-2</v>
      </c>
      <c r="CE87">
        <v>-3.2261999999999998E-3</v>
      </c>
      <c r="CF87">
        <v>-5.5878000000000004E-3</v>
      </c>
      <c r="CG87">
        <v>-1.5138E-2</v>
      </c>
      <c r="CH87">
        <v>-4.2726E-2</v>
      </c>
      <c r="CI87">
        <v>0</v>
      </c>
      <c r="CJ87">
        <v>0</v>
      </c>
      <c r="CK87">
        <v>5.2201999999999998E-2</v>
      </c>
      <c r="CL87">
        <v>-1.2616000000000001E-3</v>
      </c>
      <c r="CM87">
        <v>8.0636000000000006E-3</v>
      </c>
      <c r="CN87">
        <v>-3.2228000000000001E-3</v>
      </c>
      <c r="CO87">
        <v>0</v>
      </c>
      <c r="CP87">
        <v>-2.1637E-2</v>
      </c>
      <c r="CQ87">
        <v>5.5959E-3</v>
      </c>
      <c r="CR87">
        <v>6.0261999999999998E-3</v>
      </c>
      <c r="CS87">
        <v>8.3867999999999998E-3</v>
      </c>
      <c r="CT87">
        <v>1.0441999999999999E-3</v>
      </c>
      <c r="CU87">
        <v>1.1531E-2</v>
      </c>
      <c r="CV87">
        <v>6.6556000000000002E-3</v>
      </c>
      <c r="CW87">
        <v>3.8495000000000001E-2</v>
      </c>
      <c r="CX87">
        <v>1.4152E-2</v>
      </c>
      <c r="CY87">
        <v>-5.2172999999999997E-2</v>
      </c>
      <c r="CZ87">
        <v>3.1900999999999999E-2</v>
      </c>
      <c r="DA87">
        <v>-4.1539999999999997E-3</v>
      </c>
      <c r="DB87">
        <v>2.1415000000000002E-3</v>
      </c>
      <c r="DC87">
        <v>1.8782E-2</v>
      </c>
      <c r="DD87">
        <v>4.3076E-3</v>
      </c>
      <c r="DE87">
        <v>2.3195E-2</v>
      </c>
      <c r="DF87">
        <v>2.6287000000000001E-2</v>
      </c>
      <c r="DG87" s="35">
        <v>6.4720999999999997E-3</v>
      </c>
      <c r="DH87">
        <v>2.4308E-2</v>
      </c>
      <c r="DI87">
        <v>-2.2065000000000001E-2</v>
      </c>
      <c r="DJ87">
        <v>-2.6873000000000001E-3</v>
      </c>
      <c r="DK87">
        <v>-1.2409E-2</v>
      </c>
      <c r="DL87">
        <v>-7.7512999999999999E-2</v>
      </c>
      <c r="DM87">
        <v>-1.3535000000000001E-3</v>
      </c>
      <c r="DN87" s="35">
        <v>0</v>
      </c>
      <c r="DO87">
        <v>-2.0684000000000001E-2</v>
      </c>
      <c r="DP87">
        <v>0</v>
      </c>
      <c r="DQ87">
        <v>-3.7547999999999998E-2</v>
      </c>
      <c r="DR87">
        <v>-4.9528999999999997E-3</v>
      </c>
      <c r="DS87">
        <v>-3.6514999999999998E-3</v>
      </c>
      <c r="DT87">
        <v>1.7160999999999999E-2</v>
      </c>
      <c r="DU87">
        <v>1.1714E-2</v>
      </c>
      <c r="DV87">
        <v>9.4684000000000001E-3</v>
      </c>
      <c r="DW87">
        <v>-3.3916000000000002E-2</v>
      </c>
      <c r="DX87">
        <v>-3.8501E-3</v>
      </c>
      <c r="DY87">
        <v>-2.3641000000000001E-3</v>
      </c>
      <c r="DZ87">
        <v>1.2303E-2</v>
      </c>
      <c r="EA87">
        <v>-3.6145999999999998E-2</v>
      </c>
      <c r="EB87">
        <v>0</v>
      </c>
      <c r="EC87">
        <v>-9.2677000000000005E-4</v>
      </c>
      <c r="ED87">
        <v>-6.6236999999999997E-3</v>
      </c>
      <c r="EE87">
        <v>7.1352000000000004E-3</v>
      </c>
      <c r="EF87">
        <v>-1.0076E-2</v>
      </c>
      <c r="EG87">
        <v>-3.7505999999999998E-2</v>
      </c>
      <c r="EH87">
        <v>4.2050999999999998E-3</v>
      </c>
      <c r="EI87">
        <v>0</v>
      </c>
      <c r="EJ87">
        <v>0</v>
      </c>
      <c r="EK87">
        <v>1.5951E-2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-9.5750000000000002E-3</v>
      </c>
      <c r="GG87">
        <v>8.0560000000000007E-3</v>
      </c>
      <c r="GH87">
        <v>4.5415999999999998E-2</v>
      </c>
      <c r="GI87">
        <v>3.1106999999999999E-2</v>
      </c>
      <c r="GJ87" s="108">
        <v>1.9030999999999999E-2</v>
      </c>
      <c r="GK87">
        <v>6.4362999999999998E-3</v>
      </c>
      <c r="GL87">
        <v>-6.1967999999999997E-3</v>
      </c>
      <c r="GM87">
        <v>-1.1816999999999999E-2</v>
      </c>
      <c r="GN87">
        <v>-1.2997E-2</v>
      </c>
      <c r="GO87">
        <v>1.3162999999999999E-2</v>
      </c>
      <c r="GP87">
        <v>-6.6607000000000003E-3</v>
      </c>
    </row>
    <row r="88" spans="2:198" x14ac:dyDescent="0.25">
      <c r="B88" s="120">
        <v>43585</v>
      </c>
      <c r="D88" s="35"/>
      <c r="E88" s="151"/>
      <c r="F88" s="151"/>
      <c r="G88" s="151"/>
      <c r="H88" s="151"/>
      <c r="Q88" s="150"/>
      <c r="R88" s="35"/>
    </row>
    <row r="89" spans="2:198" x14ac:dyDescent="0.25">
      <c r="B89" s="120">
        <v>43585</v>
      </c>
      <c r="D89" s="35"/>
      <c r="E89" s="151"/>
      <c r="F89" s="151"/>
      <c r="G89" s="151"/>
      <c r="H89" s="151"/>
      <c r="Q89" s="150"/>
      <c r="R89" s="35"/>
    </row>
    <row r="90" spans="2:198" x14ac:dyDescent="0.25">
      <c r="B90" s="120">
        <v>43585</v>
      </c>
    </row>
    <row r="91" spans="2:198" x14ac:dyDescent="0.25">
      <c r="B91" s="120">
        <v>43585</v>
      </c>
    </row>
    <row r="92" spans="2:198" x14ac:dyDescent="0.25">
      <c r="B92" s="120">
        <v>43585</v>
      </c>
    </row>
    <row r="93" spans="2:198" x14ac:dyDescent="0.25">
      <c r="B93" s="120">
        <v>43585</v>
      </c>
      <c r="C93" s="35">
        <f>+C1</f>
        <v>2.1397279024390245E-2</v>
      </c>
      <c r="D93" s="35">
        <f t="shared" ref="D93:BO93" si="141">+D1</f>
        <v>4.5146360926829249E-2</v>
      </c>
      <c r="E93" s="35">
        <f t="shared" si="141"/>
        <v>4.9906631882926836E-2</v>
      </c>
      <c r="F93" s="35">
        <f t="shared" si="141"/>
        <v>1.4168681560975602E-2</v>
      </c>
      <c r="G93" s="35">
        <f t="shared" si="141"/>
        <v>4.7365057024390242E-2</v>
      </c>
      <c r="H93" s="35">
        <f t="shared" si="141"/>
        <v>4.2969853170731709E-2</v>
      </c>
      <c r="I93" s="35">
        <f t="shared" si="141"/>
        <v>6.0548263902439045E-2</v>
      </c>
      <c r="J93" s="35">
        <f t="shared" si="141"/>
        <v>4.1925228292682942E-2</v>
      </c>
      <c r="K93" s="35">
        <f t="shared" si="141"/>
        <v>-3.6708633658536598E-3</v>
      </c>
      <c r="L93" s="35">
        <f t="shared" si="141"/>
        <v>8.2062272487804913E-2</v>
      </c>
      <c r="M93" s="35">
        <f t="shared" si="141"/>
        <v>0.10852430926829265</v>
      </c>
      <c r="N93" s="35">
        <f t="shared" si="141"/>
        <v>1.5447737560975606E-2</v>
      </c>
      <c r="O93" s="35">
        <f t="shared" si="141"/>
        <v>5.3567356097560997E-2</v>
      </c>
      <c r="P93" s="35">
        <f t="shared" si="141"/>
        <v>0.11458320000000001</v>
      </c>
      <c r="Q93" s="35">
        <f t="shared" si="141"/>
        <v>8.5122188780487815E-2</v>
      </c>
      <c r="R93" s="35">
        <f t="shared" si="141"/>
        <v>7.6942440000000015E-2</v>
      </c>
      <c r="S93" s="35">
        <f t="shared" si="141"/>
        <v>9.4245058536585366E-2</v>
      </c>
      <c r="T93" s="35">
        <f t="shared" si="141"/>
        <v>3.6168113560975594E-2</v>
      </c>
      <c r="U93" s="35">
        <f t="shared" si="141"/>
        <v>2.3769929268292682E-2</v>
      </c>
      <c r="V93" s="35">
        <f t="shared" si="141"/>
        <v>4.5590317317073178E-2</v>
      </c>
      <c r="W93" s="35">
        <f t="shared" si="141"/>
        <v>9.43022312195122E-2</v>
      </c>
      <c r="X93" s="35">
        <f t="shared" si="141"/>
        <v>9.1263752195121964E-2</v>
      </c>
      <c r="Y93" s="35">
        <f t="shared" si="141"/>
        <v>0.10110368151219509</v>
      </c>
      <c r="Z93" s="35">
        <f t="shared" si="141"/>
        <v>6.6849061463414627E-2</v>
      </c>
      <c r="AA93" s="35">
        <f t="shared" si="141"/>
        <v>2.6510897560975605E-2</v>
      </c>
      <c r="AB93" s="35">
        <f t="shared" si="141"/>
        <v>-1.7797754634146342E-2</v>
      </c>
      <c r="AC93" s="35">
        <f t="shared" si="141"/>
        <v>-1.1851502926829269E-2</v>
      </c>
      <c r="AD93" s="35">
        <f t="shared" si="141"/>
        <v>0.10120003463414635</v>
      </c>
      <c r="AE93" s="35">
        <f t="shared" si="141"/>
        <v>3.8138784324324326E-2</v>
      </c>
      <c r="AF93" s="35">
        <f t="shared" si="141"/>
        <v>4.2735704780487799E-2</v>
      </c>
      <c r="AG93" s="35">
        <f t="shared" si="141"/>
        <v>-1.2240493170731719E-2</v>
      </c>
      <c r="AH93" s="35">
        <f t="shared" si="141"/>
        <v>3.4218926341463424E-2</v>
      </c>
      <c r="AI93" s="35">
        <f t="shared" si="141"/>
        <v>0.10028024093023255</v>
      </c>
      <c r="AJ93" s="35">
        <f t="shared" si="141"/>
        <v>-8.6796635121951224E-2</v>
      </c>
      <c r="AK93" s="35">
        <f t="shared" si="141"/>
        <v>-7.1247338048780482E-3</v>
      </c>
      <c r="AL93" s="35">
        <f t="shared" si="141"/>
        <v>0.10579372829268288</v>
      </c>
      <c r="AM93" s="35">
        <f t="shared" si="141"/>
        <v>4.0112470243902437E-2</v>
      </c>
      <c r="AN93" s="35">
        <f t="shared" si="141"/>
        <v>7.9691885853658578E-2</v>
      </c>
      <c r="AO93" s="35">
        <f t="shared" si="141"/>
        <v>0.10075414287804882</v>
      </c>
      <c r="AP93" s="35">
        <f t="shared" si="141"/>
        <v>6.6147418536585373E-2</v>
      </c>
      <c r="AQ93" s="35">
        <f t="shared" si="141"/>
        <v>3.9209332682926826E-2</v>
      </c>
      <c r="AR93" s="35">
        <f t="shared" si="141"/>
        <v>1.0891022926829263E-2</v>
      </c>
      <c r="AS93" s="35">
        <f t="shared" si="141"/>
        <v>8.8552072682926818E-3</v>
      </c>
      <c r="AT93" s="35">
        <f t="shared" si="141"/>
        <v>8.5901018048780454E-3</v>
      </c>
      <c r="AU93" s="35">
        <f t="shared" si="141"/>
        <v>-1.3059790243902406E-3</v>
      </c>
      <c r="AV93" s="35">
        <f t="shared" si="141"/>
        <v>-4.9121678048780482E-2</v>
      </c>
      <c r="AW93" s="35">
        <f t="shared" si="141"/>
        <v>4.5967677365853665E-2</v>
      </c>
      <c r="AX93" s="35">
        <f t="shared" si="141"/>
        <v>2.6737478048780489E-2</v>
      </c>
      <c r="AY93" s="35">
        <f t="shared" si="141"/>
        <v>1.1923356585365839E-2</v>
      </c>
      <c r="AZ93" s="35">
        <f t="shared" si="141"/>
        <v>3.104146609756098E-2</v>
      </c>
      <c r="BA93" s="35">
        <f t="shared" si="141"/>
        <v>-2.1163944292682924E-2</v>
      </c>
      <c r="BB93" s="35">
        <f t="shared" si="141"/>
        <v>-9.962985365853657E-3</v>
      </c>
      <c r="BC93" s="35">
        <f t="shared" si="141"/>
        <v>-1.1525457073170734E-2</v>
      </c>
      <c r="BD93" s="35">
        <f t="shared" si="141"/>
        <v>-6.9013068292683114E-3</v>
      </c>
      <c r="BE93" s="35">
        <f t="shared" si="141"/>
        <v>-2.5610194975609762E-2</v>
      </c>
      <c r="BF93" s="35">
        <f t="shared" si="141"/>
        <v>-3.2152779512195119E-2</v>
      </c>
      <c r="BG93" s="35">
        <f t="shared" si="141"/>
        <v>3.2633531707317066E-2</v>
      </c>
      <c r="BH93" s="35">
        <f t="shared" si="141"/>
        <v>-2.1314241951219497E-2</v>
      </c>
      <c r="BI93" s="35">
        <f t="shared" si="141"/>
        <v>4.0697549414634132E-2</v>
      </c>
      <c r="BJ93" s="35">
        <f t="shared" si="141"/>
        <v>4.3059453658536567E-3</v>
      </c>
      <c r="BK93" s="35">
        <f t="shared" si="141"/>
        <v>-2.6994541463414633E-2</v>
      </c>
      <c r="BL93" s="35">
        <f t="shared" si="141"/>
        <v>1.874756048780489E-2</v>
      </c>
      <c r="BM93" s="35">
        <f t="shared" si="141"/>
        <v>2.5586079512195142E-2</v>
      </c>
      <c r="BN93" s="35">
        <f t="shared" si="141"/>
        <v>6.9393810146341453E-2</v>
      </c>
      <c r="BO93" s="35">
        <f t="shared" si="141"/>
        <v>2.7930733170731699E-2</v>
      </c>
      <c r="BP93" s="35">
        <f t="shared" ref="BP93:EA93" si="142">+BP1</f>
        <v>6.2358414146341468E-2</v>
      </c>
      <c r="BQ93" s="35">
        <f t="shared" si="142"/>
        <v>1.3843074146341462E-2</v>
      </c>
      <c r="BR93" s="35">
        <f t="shared" si="142"/>
        <v>-8.6175073170731095E-4</v>
      </c>
      <c r="BS93" s="35">
        <f t="shared" si="142"/>
        <v>3.6889434146341483E-3</v>
      </c>
      <c r="BT93" s="35">
        <f t="shared" si="142"/>
        <v>0.1093293292682927</v>
      </c>
      <c r="BU93" s="35">
        <f t="shared" si="142"/>
        <v>5.8395725853658556E-2</v>
      </c>
      <c r="BV93" s="35">
        <f t="shared" si="142"/>
        <v>3.3403448780487795E-2</v>
      </c>
      <c r="BW93" s="35">
        <f t="shared" si="142"/>
        <v>2.6711502439024388E-2</v>
      </c>
      <c r="BX93" s="35">
        <f t="shared" si="142"/>
        <v>3.0559200000000002E-2</v>
      </c>
      <c r="BY93" s="35">
        <f t="shared" si="142"/>
        <v>7.2837395121951212E-2</v>
      </c>
      <c r="BZ93" s="35">
        <f t="shared" si="142"/>
        <v>0.1407823741463414</v>
      </c>
      <c r="CA93" s="35">
        <f t="shared" si="142"/>
        <v>3.1283712731707318E-2</v>
      </c>
      <c r="CB93" s="35">
        <f t="shared" si="142"/>
        <v>3.9931668292682951E-2</v>
      </c>
      <c r="CC93" s="35">
        <f t="shared" si="142"/>
        <v>0.11848877853658538</v>
      </c>
      <c r="CD93" s="35">
        <f t="shared" si="142"/>
        <v>1.4973304682926833E-2</v>
      </c>
      <c r="CE93" s="35">
        <f t="shared" si="142"/>
        <v>7.6947819512195148E-2</v>
      </c>
      <c r="CF93" s="35">
        <f t="shared" si="142"/>
        <v>-5.3299211414634132E-2</v>
      </c>
      <c r="CG93" s="35">
        <f t="shared" si="142"/>
        <v>-6.1142941463414632E-2</v>
      </c>
      <c r="CH93" s="35">
        <f t="shared" si="142"/>
        <v>-1.6097361951219517E-2</v>
      </c>
      <c r="CI93" s="35">
        <f t="shared" si="142"/>
        <v>-4.0764399512195126E-2</v>
      </c>
      <c r="CJ93" s="35">
        <f t="shared" si="142"/>
        <v>5.7979199999999946E-3</v>
      </c>
      <c r="CK93" s="35">
        <f t="shared" si="142"/>
        <v>-9.8836715121951219E-2</v>
      </c>
      <c r="CL93" s="35">
        <f t="shared" si="142"/>
        <v>2.6549353170731708E-2</v>
      </c>
      <c r="CM93" s="35">
        <f t="shared" si="142"/>
        <v>5.604513585365857E-2</v>
      </c>
      <c r="CN93" s="35">
        <f t="shared" si="142"/>
        <v>-1.1374137073170733E-2</v>
      </c>
      <c r="CO93" s="35">
        <f t="shared" si="142"/>
        <v>1.9910029756097555E-2</v>
      </c>
      <c r="CP93" s="35">
        <f t="shared" si="142"/>
        <v>-3.3375457463414644E-2</v>
      </c>
      <c r="CQ93" s="35">
        <f t="shared" si="142"/>
        <v>3.4403803902439023E-2</v>
      </c>
      <c r="CR93" s="35">
        <f t="shared" si="142"/>
        <v>-9.6360541463414683E-3</v>
      </c>
      <c r="CS93" s="35">
        <f t="shared" si="142"/>
        <v>-5.1818673658536596E-2</v>
      </c>
      <c r="CT93" s="35">
        <f t="shared" si="142"/>
        <v>4.675541092682927E-2</v>
      </c>
      <c r="CU93" s="35">
        <f t="shared" si="142"/>
        <v>-3.3346719512195117E-2</v>
      </c>
      <c r="CV93" s="35">
        <f t="shared" si="142"/>
        <v>-2.5922224390243907E-2</v>
      </c>
      <c r="CW93" s="35">
        <f t="shared" si="142"/>
        <v>1.1142201951219503E-2</v>
      </c>
      <c r="CX93" s="35">
        <f t="shared" si="142"/>
        <v>1.79232E-2</v>
      </c>
      <c r="CY93" s="35">
        <f t="shared" si="142"/>
        <v>2.8455210731707325E-2</v>
      </c>
      <c r="CZ93" s="35">
        <f t="shared" si="142"/>
        <v>-9.7025282926829267E-3</v>
      </c>
      <c r="DA93" s="35">
        <f t="shared" si="142"/>
        <v>0.10050174146341462</v>
      </c>
      <c r="DB93" s="35">
        <f t="shared" si="142"/>
        <v>-1.6239160975609752E-2</v>
      </c>
      <c r="DC93" s="35">
        <f t="shared" si="142"/>
        <v>4.6653569268292686E-2</v>
      </c>
      <c r="DD93" s="35">
        <f t="shared" si="142"/>
        <v>-1.4036405853658538E-2</v>
      </c>
      <c r="DE93" s="35">
        <f t="shared" si="142"/>
        <v>0.26042078195121959</v>
      </c>
      <c r="DF93" s="35">
        <f t="shared" si="142"/>
        <v>2.6854521951219512E-2</v>
      </c>
      <c r="DG93" s="35">
        <f t="shared" si="142"/>
        <v>3.3990869268292687E-2</v>
      </c>
      <c r="DH93" s="35">
        <f t="shared" si="142"/>
        <v>0.12494893902439017</v>
      </c>
      <c r="DI93" s="35">
        <f t="shared" si="142"/>
        <v>2.2725986780487803E-2</v>
      </c>
      <c r="DJ93" s="35">
        <f t="shared" si="142"/>
        <v>7.820068375609758E-2</v>
      </c>
      <c r="DK93" s="35">
        <f t="shared" si="142"/>
        <v>1.713661668292683E-2</v>
      </c>
      <c r="DL93" s="35">
        <f t="shared" si="142"/>
        <v>0.20009865365853663</v>
      </c>
      <c r="DM93" s="35">
        <f t="shared" si="142"/>
        <v>2.4749921707317071E-2</v>
      </c>
      <c r="DN93" s="35">
        <f t="shared" si="142"/>
        <v>9.8212150243902424E-2</v>
      </c>
      <c r="DO93" s="35">
        <f t="shared" si="142"/>
        <v>0.11502198292682927</v>
      </c>
      <c r="DP93" s="35">
        <f t="shared" si="142"/>
        <v>1.4863156097560981E-2</v>
      </c>
      <c r="DQ93" s="35">
        <f t="shared" si="142"/>
        <v>3.0094832195121976E-2</v>
      </c>
      <c r="DR93" s="35">
        <f t="shared" si="142"/>
        <v>1.1590761951219518E-2</v>
      </c>
      <c r="DS93" s="35">
        <f t="shared" si="142"/>
        <v>0.10967900926829265</v>
      </c>
      <c r="DT93" s="35">
        <f t="shared" si="142"/>
        <v>2.6775257560975606E-2</v>
      </c>
      <c r="DU93" s="35">
        <f t="shared" si="142"/>
        <v>6.0017504999999999E-2</v>
      </c>
      <c r="DV93" s="35">
        <f t="shared" si="142"/>
        <v>0.1061705736585366</v>
      </c>
      <c r="DW93" s="35">
        <f t="shared" si="142"/>
        <v>-5.7145170731707315E-2</v>
      </c>
      <c r="DX93" s="35">
        <f t="shared" si="142"/>
        <v>1.7864474634146341E-2</v>
      </c>
      <c r="DY93" s="35">
        <f t="shared" si="142"/>
        <v>1.0276082926829267E-3</v>
      </c>
      <c r="DZ93" s="35">
        <f t="shared" si="142"/>
        <v>-6.7189814634146333E-2</v>
      </c>
      <c r="EA93" s="35">
        <f t="shared" si="142"/>
        <v>2.3002633170731712E-2</v>
      </c>
      <c r="EB93" s="35">
        <f t="shared" ref="EB93:GM93" si="143">+EB1</f>
        <v>1.9140658536585368E-2</v>
      </c>
      <c r="EC93" s="35">
        <f t="shared" si="143"/>
        <v>1.8246607317073161E-2</v>
      </c>
      <c r="ED93" s="35">
        <f t="shared" si="143"/>
        <v>7.0954788292682952E-2</v>
      </c>
      <c r="EE93" s="35">
        <f t="shared" si="143"/>
        <v>5.8413596487804878E-2</v>
      </c>
      <c r="EF93" s="35">
        <f t="shared" si="143"/>
        <v>4.0392678190243898E-2</v>
      </c>
      <c r="EG93" s="35">
        <f t="shared" si="143"/>
        <v>-6.4718326829268299E-3</v>
      </c>
      <c r="EH93" s="35">
        <f t="shared" si="143"/>
        <v>7.2581017756097557E-2</v>
      </c>
      <c r="EI93" s="35">
        <f t="shared" si="143"/>
        <v>4.1654432195121945E-2</v>
      </c>
      <c r="EJ93" s="35">
        <f t="shared" si="143"/>
        <v>-2.5877686829268293E-2</v>
      </c>
      <c r="EK93" s="35">
        <f t="shared" si="143"/>
        <v>4.6061552195121959E-2</v>
      </c>
      <c r="EL93" s="35">
        <f t="shared" si="143"/>
        <v>4.4462512682926836E-2</v>
      </c>
      <c r="EM93" s="35">
        <f t="shared" si="143"/>
        <v>5.9475542926829286E-2</v>
      </c>
      <c r="EN93" s="35">
        <f t="shared" si="143"/>
        <v>3.5898103902439027E-2</v>
      </c>
      <c r="EO93" s="35">
        <f t="shared" si="143"/>
        <v>3.0710210926829257E-2</v>
      </c>
      <c r="EP93" s="35">
        <f t="shared" si="143"/>
        <v>3.8180414634146342E-2</v>
      </c>
      <c r="EQ93" s="35">
        <f t="shared" si="143"/>
        <v>3.617056097560975E-2</v>
      </c>
      <c r="ER93" s="35">
        <f t="shared" si="143"/>
        <v>3.7128079024390241E-2</v>
      </c>
      <c r="ES93" s="35">
        <f t="shared" si="143"/>
        <v>-3.2757599999999991E-3</v>
      </c>
      <c r="ET93" s="35">
        <f t="shared" si="143"/>
        <v>-6.4071689268292691E-3</v>
      </c>
      <c r="EU93" s="35">
        <f t="shared" si="143"/>
        <v>2.3665953658536559E-2</v>
      </c>
      <c r="EV93" s="35">
        <f t="shared" si="143"/>
        <v>2.1984700975609749E-2</v>
      </c>
      <c r="EW93" s="35">
        <f t="shared" si="143"/>
        <v>2.9392916048780481E-2</v>
      </c>
      <c r="EX93" s="35">
        <f t="shared" si="143"/>
        <v>3.3909042439024374E-3</v>
      </c>
      <c r="EY93" s="35">
        <f t="shared" si="143"/>
        <v>6.8283984878048758E-3</v>
      </c>
      <c r="EZ93" s="35">
        <f t="shared" si="143"/>
        <v>-3.703753609756099E-2</v>
      </c>
      <c r="FA93" s="35">
        <f t="shared" si="143"/>
        <v>8.9469219512194973E-4</v>
      </c>
      <c r="FB93" s="35">
        <f t="shared" si="143"/>
        <v>-1.9139021414634149E-2</v>
      </c>
      <c r="FC93" s="35">
        <f t="shared" si="143"/>
        <v>1.8816863414634143E-2</v>
      </c>
      <c r="FD93" s="35">
        <f t="shared" si="143"/>
        <v>2.8470212195121958E-2</v>
      </c>
      <c r="FE93" s="35">
        <f t="shared" si="143"/>
        <v>-2.6908109268292683E-2</v>
      </c>
      <c r="FF93" s="35">
        <f t="shared" si="143"/>
        <v>1.334902536585366E-2</v>
      </c>
      <c r="FG93" s="35">
        <f t="shared" si="143"/>
        <v>1.8520156097560976E-2</v>
      </c>
      <c r="FH93" s="35">
        <f t="shared" si="143"/>
        <v>3.0119122156097571E-2</v>
      </c>
      <c r="FI93" s="35">
        <f t="shared" si="143"/>
        <v>-3.5191308146341457E-2</v>
      </c>
      <c r="FJ93" s="35">
        <f t="shared" si="143"/>
        <v>-6.5782254146341479E-2</v>
      </c>
      <c r="FK93" s="35">
        <f t="shared" si="143"/>
        <v>-5.0065299512195113E-2</v>
      </c>
      <c r="FL93" s="35">
        <f t="shared" si="143"/>
        <v>-6.5927221463414648E-2</v>
      </c>
      <c r="FM93" s="35">
        <f t="shared" si="143"/>
        <v>-8.7032241951219544E-2</v>
      </c>
      <c r="FN93" s="35">
        <f t="shared" si="143"/>
        <v>-3.2120443902439011E-2</v>
      </c>
      <c r="FO93" s="35">
        <f t="shared" si="143"/>
        <v>5.4365941463414613E-2</v>
      </c>
      <c r="FP93" s="35">
        <f t="shared" si="143"/>
        <v>-6.3797092682926822E-3</v>
      </c>
      <c r="FQ93" s="35">
        <f t="shared" si="143"/>
        <v>-1.0659122926829268E-2</v>
      </c>
      <c r="FR93" s="35">
        <f t="shared" si="143"/>
        <v>-8.5044292682926841E-3</v>
      </c>
      <c r="FS93" s="35">
        <f t="shared" si="143"/>
        <v>-8.7897864878048772E-3</v>
      </c>
      <c r="FT93" s="35">
        <f t="shared" si="143"/>
        <v>-1.3797219512195121E-2</v>
      </c>
      <c r="FU93" s="35">
        <f t="shared" si="143"/>
        <v>6.7434268390243912E-2</v>
      </c>
      <c r="FV93" s="35">
        <f t="shared" si="143"/>
        <v>7.2140470243902452E-2</v>
      </c>
      <c r="FW93" s="35">
        <f t="shared" si="143"/>
        <v>1.956660717073171E-2</v>
      </c>
      <c r="FX93" s="35">
        <f t="shared" si="143"/>
        <v>2.1348841317073167E-2</v>
      </c>
      <c r="FY93" s="35">
        <f t="shared" si="143"/>
        <v>1.6090811707317073E-2</v>
      </c>
      <c r="FZ93" s="35">
        <f t="shared" si="143"/>
        <v>-1.4579126341463416E-2</v>
      </c>
      <c r="GA93" s="35">
        <f t="shared" si="143"/>
        <v>-1.9617222292682927E-2</v>
      </c>
      <c r="GB93" s="35">
        <f t="shared" si="143"/>
        <v>7.4543983902439007E-2</v>
      </c>
      <c r="GC93" s="35">
        <f t="shared" si="143"/>
        <v>-0.13071121609756095</v>
      </c>
      <c r="GD93" s="35">
        <f t="shared" si="143"/>
        <v>-4.0764399512195126E-2</v>
      </c>
      <c r="GE93" s="35">
        <f t="shared" si="143"/>
        <v>0.13019290536585368</v>
      </c>
      <c r="GF93" s="35">
        <f t="shared" si="143"/>
        <v>3.9128479170731728E-2</v>
      </c>
      <c r="GG93" s="35">
        <f t="shared" si="143"/>
        <v>2.5546543902439024E-2</v>
      </c>
      <c r="GH93" s="35">
        <f t="shared" si="143"/>
        <v>0.13296996878048781</v>
      </c>
      <c r="GI93" s="35">
        <f t="shared" si="143"/>
        <v>4.693537849609758E-2</v>
      </c>
      <c r="GJ93" s="35">
        <f t="shared" si="143"/>
        <v>5.1827085365853662E-2</v>
      </c>
      <c r="GK93" s="35">
        <f t="shared" si="143"/>
        <v>0.13220373951219511</v>
      </c>
      <c r="GL93" s="35">
        <f t="shared" si="143"/>
        <v>-1.3236685317073175E-2</v>
      </c>
      <c r="GM93" s="35">
        <f t="shared" si="143"/>
        <v>-1.6463960487804873E-2</v>
      </c>
      <c r="GN93" s="35">
        <f t="shared" ref="GN93:GN94" si="144">+GN1</f>
        <v>2.8362585365854974E-5</v>
      </c>
    </row>
    <row r="94" spans="2:198" x14ac:dyDescent="0.25">
      <c r="B94" s="120">
        <v>43585</v>
      </c>
      <c r="C94" s="35">
        <f>+C2</f>
        <v>1.9859827802723856E-2</v>
      </c>
      <c r="D94" s="35">
        <f t="shared" ref="D94:BO94" si="145">+D2</f>
        <v>2.0622518400824325E-2</v>
      </c>
      <c r="E94" s="35">
        <f t="shared" si="145"/>
        <v>3.2790460140304872E-2</v>
      </c>
      <c r="F94" s="35">
        <f t="shared" si="145"/>
        <v>9.1473085126760473E-3</v>
      </c>
      <c r="G94" s="35">
        <f t="shared" si="145"/>
        <v>3.0121088934024171E-2</v>
      </c>
      <c r="H94" s="35">
        <f t="shared" si="145"/>
        <v>5.6689470980445605E-2</v>
      </c>
      <c r="I94" s="35">
        <f t="shared" si="145"/>
        <v>6.9980353941046375E-2</v>
      </c>
      <c r="J94" s="35">
        <f t="shared" si="145"/>
        <v>8.2663479934610137E-2</v>
      </c>
      <c r="K94" s="35">
        <f t="shared" si="145"/>
        <v>6.8313576388001174E-2</v>
      </c>
      <c r="L94" s="35">
        <f t="shared" si="145"/>
        <v>8.6560114459476839E-2</v>
      </c>
      <c r="M94" s="35">
        <f t="shared" si="145"/>
        <v>9.4979264361703786E-2</v>
      </c>
      <c r="N94" s="35">
        <f t="shared" si="145"/>
        <v>4.7305180750060391E-2</v>
      </c>
      <c r="O94" s="35">
        <f t="shared" si="145"/>
        <v>4.8158120314722053E-2</v>
      </c>
      <c r="P94" s="35">
        <f t="shared" si="145"/>
        <v>0.10529468284011363</v>
      </c>
      <c r="Q94" s="35">
        <f t="shared" si="145"/>
        <v>8.3011325074826295E-2</v>
      </c>
      <c r="R94" s="35">
        <f t="shared" si="145"/>
        <v>0.11474434307621344</v>
      </c>
      <c r="S94" s="35">
        <f t="shared" si="145"/>
        <v>7.5069899184280975E-2</v>
      </c>
      <c r="T94" s="35">
        <f t="shared" si="145"/>
        <v>7.3552726996039416E-2</v>
      </c>
      <c r="U94" s="35">
        <f t="shared" si="145"/>
        <v>4.2445959179931124E-2</v>
      </c>
      <c r="V94" s="35">
        <f t="shared" si="145"/>
        <v>4.7889058091064682E-2</v>
      </c>
      <c r="W94" s="35">
        <f t="shared" si="145"/>
        <v>8.110424844449915E-2</v>
      </c>
      <c r="X94" s="35">
        <f t="shared" si="145"/>
        <v>4.2060863358903577E-2</v>
      </c>
      <c r="Y94" s="35">
        <f t="shared" si="145"/>
        <v>2.850388375371991E-2</v>
      </c>
      <c r="Z94" s="35">
        <f t="shared" si="145"/>
        <v>5.2984523401568451E-2</v>
      </c>
      <c r="AA94" s="35">
        <f t="shared" si="145"/>
        <v>3.709469770965243E-2</v>
      </c>
      <c r="AB94" s="35">
        <f t="shared" si="145"/>
        <v>0.10968318206340844</v>
      </c>
      <c r="AC94" s="35">
        <f t="shared" si="145"/>
        <v>6.4121270779195036E-2</v>
      </c>
      <c r="AD94" s="35">
        <f t="shared" si="145"/>
        <v>7.1234412424277416E-2</v>
      </c>
      <c r="AE94" s="35">
        <f t="shared" si="145"/>
        <v>7.1039253329098967E-2</v>
      </c>
      <c r="AF94" s="35">
        <f t="shared" si="145"/>
        <v>5.5350495726407239E-2</v>
      </c>
      <c r="AG94" s="35">
        <f t="shared" si="145"/>
        <v>7.9179586794451931E-2</v>
      </c>
      <c r="AH94" s="35">
        <f t="shared" si="145"/>
        <v>4.2391327851054907E-2</v>
      </c>
      <c r="AI94" s="35">
        <f t="shared" si="145"/>
        <v>6.8628503575079269E-2</v>
      </c>
      <c r="AJ94" s="35">
        <f t="shared" si="145"/>
        <v>8.2331988757250632E-2</v>
      </c>
      <c r="AK94" s="35">
        <f t="shared" si="145"/>
        <v>5.647115038374232E-2</v>
      </c>
      <c r="AL94" s="35">
        <f t="shared" si="145"/>
        <v>0.12511898441849081</v>
      </c>
      <c r="AM94" s="35">
        <f t="shared" si="145"/>
        <v>0.10253141381243651</v>
      </c>
      <c r="AN94" s="35">
        <f t="shared" si="145"/>
        <v>7.9899409861802079E-2</v>
      </c>
      <c r="AO94" s="35">
        <f t="shared" si="145"/>
        <v>9.2568754484721613E-2</v>
      </c>
      <c r="AP94" s="35">
        <f t="shared" si="145"/>
        <v>0.12074054843063074</v>
      </c>
      <c r="AQ94" s="35">
        <f t="shared" si="145"/>
        <v>7.3115614946063598E-2</v>
      </c>
      <c r="AR94" s="35">
        <f t="shared" si="145"/>
        <v>0.10896066273941066</v>
      </c>
      <c r="AS94" s="35">
        <f t="shared" si="145"/>
        <v>7.2277799986234764E-2</v>
      </c>
      <c r="AT94" s="35">
        <f t="shared" si="145"/>
        <v>8.8678748831201096E-2</v>
      </c>
      <c r="AU94" s="35">
        <f t="shared" si="145"/>
        <v>0.10692597329132149</v>
      </c>
      <c r="AV94" s="35">
        <f t="shared" si="145"/>
        <v>5.8071188542341237E-2</v>
      </c>
      <c r="AW94" s="35">
        <f t="shared" si="145"/>
        <v>6.099223797196842E-2</v>
      </c>
      <c r="AX94" s="35">
        <f t="shared" si="145"/>
        <v>8.4350274656775581E-2</v>
      </c>
      <c r="AY94" s="35">
        <f t="shared" si="145"/>
        <v>7.5989812051185754E-2</v>
      </c>
      <c r="AZ94" s="35">
        <f t="shared" si="145"/>
        <v>3.6557435371959074E-2</v>
      </c>
      <c r="BA94" s="35">
        <f t="shared" si="145"/>
        <v>6.4726955894392132E-2</v>
      </c>
      <c r="BB94" s="35">
        <f t="shared" si="145"/>
        <v>0.14868141502313162</v>
      </c>
      <c r="BC94" s="35">
        <f t="shared" si="145"/>
        <v>2.9669801992747373E-2</v>
      </c>
      <c r="BD94" s="35">
        <f t="shared" si="145"/>
        <v>0.11678787154210098</v>
      </c>
      <c r="BE94" s="35">
        <f t="shared" si="145"/>
        <v>5.5173424352666985E-2</v>
      </c>
      <c r="BF94" s="35">
        <f t="shared" si="145"/>
        <v>7.8796079783429882E-2</v>
      </c>
      <c r="BG94" s="35">
        <f t="shared" si="145"/>
        <v>8.351292508048401E-2</v>
      </c>
      <c r="BH94" s="35">
        <f t="shared" si="145"/>
        <v>9.797973122129168E-2</v>
      </c>
      <c r="BI94" s="35">
        <f t="shared" si="145"/>
        <v>2.4682545563453777E-2</v>
      </c>
      <c r="BJ94" s="35">
        <f t="shared" si="145"/>
        <v>0.10918109436563313</v>
      </c>
      <c r="BK94" s="35">
        <f t="shared" si="145"/>
        <v>4.9971866471509516E-2</v>
      </c>
      <c r="BL94" s="35">
        <f t="shared" si="145"/>
        <v>6.4580781264557727E-2</v>
      </c>
      <c r="BM94" s="35">
        <f t="shared" si="145"/>
        <v>4.9062762557797193E-2</v>
      </c>
      <c r="BN94" s="35">
        <f t="shared" si="145"/>
        <v>3.4031435131665407E-2</v>
      </c>
      <c r="BO94" s="35">
        <f t="shared" si="145"/>
        <v>0.11692924985345561</v>
      </c>
      <c r="BP94" s="35">
        <f t="shared" ref="BP94:EA94" si="146">+BP2</f>
        <v>3.0477396906893654E-2</v>
      </c>
      <c r="BQ94" s="35">
        <f t="shared" si="146"/>
        <v>3.9416067187794966E-2</v>
      </c>
      <c r="BR94" s="35">
        <f t="shared" si="146"/>
        <v>4.0065426273233444E-2</v>
      </c>
      <c r="BS94" s="35">
        <f t="shared" si="146"/>
        <v>7.5195034306123509E-2</v>
      </c>
      <c r="BT94" s="35">
        <f t="shared" si="146"/>
        <v>0.23150488839304384</v>
      </c>
      <c r="BU94" s="35">
        <f t="shared" si="146"/>
        <v>6.9065092297352804E-2</v>
      </c>
      <c r="BV94" s="35">
        <f t="shared" si="146"/>
        <v>3.7921814879906396E-2</v>
      </c>
      <c r="BW94" s="35">
        <f t="shared" si="146"/>
        <v>8.1748290648092678E-2</v>
      </c>
      <c r="BX94" s="35">
        <f t="shared" si="146"/>
        <v>6.5461392912286184E-2</v>
      </c>
      <c r="BY94" s="35">
        <f t="shared" si="146"/>
        <v>4.8929108557821933E-2</v>
      </c>
      <c r="BZ94" s="35">
        <f t="shared" si="146"/>
        <v>6.4119019551323916E-2</v>
      </c>
      <c r="CA94" s="35">
        <f t="shared" si="146"/>
        <v>0.10725405455855277</v>
      </c>
      <c r="CB94" s="35">
        <f t="shared" si="146"/>
        <v>4.7682121227714959E-2</v>
      </c>
      <c r="CC94" s="35">
        <f t="shared" si="146"/>
        <v>4.0816284616412318E-2</v>
      </c>
      <c r="CD94" s="35">
        <f t="shared" si="146"/>
        <v>6.0685125256839577E-2</v>
      </c>
      <c r="CE94" s="35">
        <f t="shared" si="146"/>
        <v>2.8178029640415107E-2</v>
      </c>
      <c r="CF94" s="35">
        <f t="shared" si="146"/>
        <v>2.7696668834510958E-2</v>
      </c>
      <c r="CG94" s="35">
        <f t="shared" si="146"/>
        <v>3.5783249654930974E-2</v>
      </c>
      <c r="CH94" s="35">
        <f t="shared" si="146"/>
        <v>6.457538507635148E-2</v>
      </c>
      <c r="CI94" s="35">
        <f t="shared" si="146"/>
        <v>3.2673061187109387E-2</v>
      </c>
      <c r="CJ94" s="35">
        <f t="shared" si="146"/>
        <v>0.10682388145037591</v>
      </c>
      <c r="CK94" s="35">
        <f t="shared" si="146"/>
        <v>0.11055885126792737</v>
      </c>
      <c r="CL94" s="35">
        <f t="shared" si="146"/>
        <v>8.1839594960442019E-2</v>
      </c>
      <c r="CM94" s="35">
        <f t="shared" si="146"/>
        <v>6.2082557166676523E-2</v>
      </c>
      <c r="CN94" s="35">
        <f t="shared" si="146"/>
        <v>5.5949035032706575E-2</v>
      </c>
      <c r="CO94" s="35">
        <f t="shared" si="146"/>
        <v>9.3467264255432794E-2</v>
      </c>
      <c r="CP94" s="35">
        <f t="shared" si="146"/>
        <v>3.3814752853225737E-2</v>
      </c>
      <c r="CQ94" s="35">
        <f t="shared" si="146"/>
        <v>2.5748365579642503E-2</v>
      </c>
      <c r="CR94" s="35">
        <f t="shared" si="146"/>
        <v>5.6792241438259117E-2</v>
      </c>
      <c r="CS94" s="35">
        <f t="shared" si="146"/>
        <v>5.5727469356622601E-2</v>
      </c>
      <c r="CT94" s="35">
        <f t="shared" si="146"/>
        <v>5.4818018357419111E-2</v>
      </c>
      <c r="CU94" s="35">
        <f t="shared" si="146"/>
        <v>8.687457288190753E-2</v>
      </c>
      <c r="CV94" s="35">
        <f t="shared" si="146"/>
        <v>7.884965239159851E-2</v>
      </c>
      <c r="CW94" s="35">
        <f t="shared" si="146"/>
        <v>0.10841515646231127</v>
      </c>
      <c r="CX94" s="35">
        <f t="shared" si="146"/>
        <v>3.0610656459668616E-2</v>
      </c>
      <c r="CY94" s="35">
        <f t="shared" si="146"/>
        <v>6.2073078146268022E-2</v>
      </c>
      <c r="CZ94" s="35">
        <f t="shared" si="146"/>
        <v>4.5657644020978189E-2</v>
      </c>
      <c r="DA94" s="35">
        <f t="shared" si="146"/>
        <v>6.4303032353661249E-2</v>
      </c>
      <c r="DB94" s="35">
        <f t="shared" si="146"/>
        <v>6.5218419488396684E-2</v>
      </c>
      <c r="DC94" s="35">
        <f t="shared" si="146"/>
        <v>8.0350958247195042E-2</v>
      </c>
      <c r="DD94" s="35">
        <f t="shared" si="146"/>
        <v>1.603964595874896E-2</v>
      </c>
      <c r="DE94" s="35">
        <f t="shared" si="146"/>
        <v>0.19850134741088635</v>
      </c>
      <c r="DF94" s="35">
        <f t="shared" si="146"/>
        <v>2.4025556513278461E-2</v>
      </c>
      <c r="DG94" s="35">
        <f t="shared" si="146"/>
        <v>3.8048447200710975E-2</v>
      </c>
      <c r="DH94" s="35">
        <f t="shared" si="146"/>
        <v>0.11987942295621118</v>
      </c>
      <c r="DI94" s="35">
        <f t="shared" si="146"/>
        <v>3.1317753145334935E-2</v>
      </c>
      <c r="DJ94" s="35">
        <f t="shared" si="146"/>
        <v>3.8107148889407652E-2</v>
      </c>
      <c r="DK94" s="35">
        <f t="shared" si="146"/>
        <v>1.7960675738792346E-2</v>
      </c>
      <c r="DL94" s="35">
        <f t="shared" si="146"/>
        <v>0.20176187455673356</v>
      </c>
      <c r="DM94" s="35">
        <f t="shared" si="146"/>
        <v>2.265293606967517E-2</v>
      </c>
      <c r="DN94" s="35">
        <f t="shared" si="146"/>
        <v>0.10734352026521443</v>
      </c>
      <c r="DO94" s="35">
        <f t="shared" si="146"/>
        <v>9.9808915224482417E-2</v>
      </c>
      <c r="DP94" s="35">
        <f t="shared" si="146"/>
        <v>0.12169315169759212</v>
      </c>
      <c r="DQ94" s="35">
        <f t="shared" si="146"/>
        <v>0.24546495558995265</v>
      </c>
      <c r="DR94" s="35">
        <f t="shared" si="146"/>
        <v>6.389066730086905E-2</v>
      </c>
      <c r="DS94" s="35">
        <f t="shared" si="146"/>
        <v>9.6415195026241907E-2</v>
      </c>
      <c r="DT94" s="35">
        <f t="shared" si="146"/>
        <v>5.7935250861619818E-2</v>
      </c>
      <c r="DU94" s="35">
        <f t="shared" si="146"/>
        <v>4.5666290909999331E-2</v>
      </c>
      <c r="DV94" s="35">
        <f t="shared" si="146"/>
        <v>8.7983294168731144E-2</v>
      </c>
      <c r="DW94" s="35">
        <f t="shared" si="146"/>
        <v>3.8800186855639247E-2</v>
      </c>
      <c r="DX94" s="35">
        <f t="shared" si="146"/>
        <v>1.7133540503939559E-2</v>
      </c>
      <c r="DY94" s="35">
        <f t="shared" si="146"/>
        <v>9.5276877658916678E-3</v>
      </c>
      <c r="DZ94" s="35">
        <f t="shared" si="146"/>
        <v>5.4620069662384044E-2</v>
      </c>
      <c r="EA94" s="35">
        <f t="shared" si="146"/>
        <v>7.5854677108734447E-2</v>
      </c>
      <c r="EB94" s="35">
        <f t="shared" ref="EB94:GM94" si="147">+EB2</f>
        <v>4.5197844494331632E-2</v>
      </c>
      <c r="EC94" s="35">
        <f t="shared" si="147"/>
        <v>3.5241722538176916E-2</v>
      </c>
      <c r="ED94" s="35">
        <f t="shared" si="147"/>
        <v>3.4123418901196953E-2</v>
      </c>
      <c r="EE94" s="35">
        <f t="shared" si="147"/>
        <v>5.0524511322465201E-2</v>
      </c>
      <c r="EF94" s="35">
        <f t="shared" si="147"/>
        <v>3.6145055883839441E-2</v>
      </c>
      <c r="EG94" s="35">
        <f t="shared" si="147"/>
        <v>3.0900206694610785E-2</v>
      </c>
      <c r="EH94" s="35">
        <f t="shared" si="147"/>
        <v>3.4831211996035422E-2</v>
      </c>
      <c r="EI94" s="35">
        <f t="shared" si="147"/>
        <v>5.1572714060647187E-2</v>
      </c>
      <c r="EJ94" s="35">
        <f t="shared" si="147"/>
        <v>3.2213827655066592E-2</v>
      </c>
      <c r="EK94" s="35">
        <f t="shared" si="147"/>
        <v>0.11277435268062039</v>
      </c>
      <c r="EL94" s="35">
        <f t="shared" si="147"/>
        <v>6.3034560595744277E-2</v>
      </c>
      <c r="EM94" s="35">
        <f t="shared" si="147"/>
        <v>0.14922929208200589</v>
      </c>
      <c r="EN94" s="35">
        <f t="shared" si="147"/>
        <v>6.4557850834425959E-2</v>
      </c>
      <c r="EO94" s="35">
        <f t="shared" si="147"/>
        <v>6.4502814461791375E-2</v>
      </c>
      <c r="EP94" s="35">
        <f t="shared" si="147"/>
        <v>6.4416313032819583E-2</v>
      </c>
      <c r="EQ94" s="35">
        <f t="shared" si="147"/>
        <v>6.4563859375184163E-2</v>
      </c>
      <c r="ER94" s="35">
        <f t="shared" si="147"/>
        <v>6.4547479339147215E-2</v>
      </c>
      <c r="ES94" s="35">
        <f t="shared" si="147"/>
        <v>8.0350641646658783E-2</v>
      </c>
      <c r="ET94" s="35">
        <f t="shared" si="147"/>
        <v>8.0015945043741682E-2</v>
      </c>
      <c r="EU94" s="35">
        <f t="shared" si="147"/>
        <v>5.4341814708442827E-2</v>
      </c>
      <c r="EV94" s="35">
        <f t="shared" si="147"/>
        <v>5.4261453235528542E-2</v>
      </c>
      <c r="EW94" s="35">
        <f t="shared" si="147"/>
        <v>1.9664431275122851E-2</v>
      </c>
      <c r="EX94" s="35">
        <f t="shared" si="147"/>
        <v>6.007098841389219E-2</v>
      </c>
      <c r="EY94" s="35">
        <f t="shared" si="147"/>
        <v>9.0887416201449731E-2</v>
      </c>
      <c r="EZ94" s="35">
        <f t="shared" si="147"/>
        <v>0.10848477180090878</v>
      </c>
      <c r="FA94" s="35">
        <f t="shared" si="147"/>
        <v>2.6866046746360145E-2</v>
      </c>
      <c r="FB94" s="35">
        <f t="shared" si="147"/>
        <v>6.2844714850075478E-2</v>
      </c>
      <c r="FC94" s="35">
        <f t="shared" si="147"/>
        <v>5.572926382993048E-2</v>
      </c>
      <c r="FD94" s="35">
        <f t="shared" si="147"/>
        <v>4.8475952001618687E-2</v>
      </c>
      <c r="FE94" s="35">
        <f t="shared" si="147"/>
        <v>6.2787253716544048E-2</v>
      </c>
      <c r="FF94" s="35">
        <f t="shared" si="147"/>
        <v>5.5697733182570729E-2</v>
      </c>
      <c r="FG94" s="35">
        <f t="shared" si="147"/>
        <v>5.5694362434516156E-2</v>
      </c>
      <c r="FH94" s="35">
        <f t="shared" si="147"/>
        <v>3.5099724900024429E-2</v>
      </c>
      <c r="FI94" s="35">
        <f t="shared" si="147"/>
        <v>8.6744831016244431E-2</v>
      </c>
      <c r="FJ94" s="35">
        <f t="shared" si="147"/>
        <v>8.9512504539138907E-2</v>
      </c>
      <c r="FK94" s="35">
        <f t="shared" si="147"/>
        <v>8.2330270175729151E-2</v>
      </c>
      <c r="FL94" s="35">
        <f t="shared" si="147"/>
        <v>0.12142693599445545</v>
      </c>
      <c r="FM94" s="35">
        <f t="shared" si="147"/>
        <v>9.9694827311956946E-2</v>
      </c>
      <c r="FN94" s="35">
        <f t="shared" si="147"/>
        <v>9.7658085849953419E-2</v>
      </c>
      <c r="FO94" s="35">
        <f t="shared" si="147"/>
        <v>0.10738051962075529</v>
      </c>
      <c r="FP94" s="35">
        <f t="shared" si="147"/>
        <v>1.5630757541276734E-2</v>
      </c>
      <c r="FQ94" s="35">
        <f t="shared" si="147"/>
        <v>2.4213231680482887E-2</v>
      </c>
      <c r="FR94" s="35">
        <f t="shared" si="147"/>
        <v>1.3170463763703951E-2</v>
      </c>
      <c r="FS94" s="35">
        <f t="shared" si="147"/>
        <v>1.5860994701692603E-2</v>
      </c>
      <c r="FT94" s="35">
        <f t="shared" si="147"/>
        <v>2.3219685114200007E-2</v>
      </c>
      <c r="FU94" s="35">
        <f t="shared" si="147"/>
        <v>2.8558278668995064E-2</v>
      </c>
      <c r="FV94" s="35">
        <f t="shared" si="147"/>
        <v>2.8904072233645908E-2</v>
      </c>
      <c r="FW94" s="35">
        <f t="shared" si="147"/>
        <v>1.8494303038250788E-2</v>
      </c>
      <c r="FX94" s="35">
        <f t="shared" si="147"/>
        <v>1.8313561899117276E-2</v>
      </c>
      <c r="FY94" s="35">
        <f t="shared" si="147"/>
        <v>1.8439606695859954E-2</v>
      </c>
      <c r="FZ94" s="35">
        <f t="shared" si="147"/>
        <v>2.7927409612931917E-2</v>
      </c>
      <c r="GA94" s="35">
        <f t="shared" si="147"/>
        <v>4.0238193221061341E-2</v>
      </c>
      <c r="GB94" s="35">
        <f t="shared" si="147"/>
        <v>2.9829635194711875E-2</v>
      </c>
      <c r="GC94" s="35">
        <f t="shared" si="147"/>
        <v>0.11830166083713167</v>
      </c>
      <c r="GD94" s="35">
        <f t="shared" si="147"/>
        <v>3.2673061187109387E-2</v>
      </c>
      <c r="GE94" s="35">
        <f t="shared" si="147"/>
        <v>0.1043588452536581</v>
      </c>
      <c r="GF94" s="35">
        <f t="shared" si="147"/>
        <v>4.6509903250674167E-2</v>
      </c>
      <c r="GG94" s="35">
        <f t="shared" si="147"/>
        <v>3.659772618129762E-2</v>
      </c>
      <c r="GH94" s="35">
        <f t="shared" si="147"/>
        <v>0.14493270235986738</v>
      </c>
      <c r="GI94" s="35">
        <f t="shared" si="147"/>
        <v>9.1490193404352674E-2</v>
      </c>
      <c r="GJ94" s="35">
        <f t="shared" si="147"/>
        <v>4.2807563758472895E-2</v>
      </c>
      <c r="GK94" s="35">
        <f t="shared" si="147"/>
        <v>5.6289222870785853E-2</v>
      </c>
      <c r="GL94" s="35">
        <f t="shared" si="147"/>
        <v>1.5206449106841966E-2</v>
      </c>
      <c r="GM94" s="35">
        <f t="shared" si="147"/>
        <v>2.308397627741008E-2</v>
      </c>
      <c r="GN94" s="35">
        <f t="shared" si="144"/>
        <v>3.4796432325782563E-2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04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304" sqref="A304"/>
    </sheetView>
  </sheetViews>
  <sheetFormatPr defaultRowHeight="15" x14ac:dyDescent="0.25"/>
  <cols>
    <col min="1" max="1" width="10.7109375" bestFit="1" customWidth="1"/>
  </cols>
  <sheetData>
    <row r="1" spans="1:187" x14ac:dyDescent="0.25">
      <c r="A1" t="s">
        <v>511</v>
      </c>
      <c r="B1" t="s">
        <v>244</v>
      </c>
      <c r="C1" t="s">
        <v>431</v>
      </c>
      <c r="D1" t="s">
        <v>358</v>
      </c>
      <c r="E1" t="s">
        <v>428</v>
      </c>
      <c r="F1" t="s">
        <v>224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246</v>
      </c>
      <c r="N1" t="s">
        <v>263</v>
      </c>
      <c r="O1" t="s">
        <v>227</v>
      </c>
      <c r="P1" t="s">
        <v>438</v>
      </c>
      <c r="Q1" t="s">
        <v>439</v>
      </c>
      <c r="R1" t="s">
        <v>440</v>
      </c>
      <c r="S1" t="s">
        <v>441</v>
      </c>
      <c r="T1" t="s">
        <v>230</v>
      </c>
      <c r="U1" t="s">
        <v>442</v>
      </c>
      <c r="V1" t="s">
        <v>384</v>
      </c>
      <c r="W1" t="s">
        <v>363</v>
      </c>
      <c r="X1" t="s">
        <v>420</v>
      </c>
      <c r="Y1" t="s">
        <v>207</v>
      </c>
      <c r="Z1" t="s">
        <v>250</v>
      </c>
      <c r="AA1" t="s">
        <v>385</v>
      </c>
      <c r="AB1" t="s">
        <v>485</v>
      </c>
      <c r="AC1" t="s">
        <v>486</v>
      </c>
      <c r="AD1" t="s">
        <v>419</v>
      </c>
      <c r="AE1" t="s">
        <v>421</v>
      </c>
      <c r="AF1" t="s">
        <v>225</v>
      </c>
      <c r="AG1" t="s">
        <v>239</v>
      </c>
      <c r="AH1" t="s">
        <v>445</v>
      </c>
      <c r="AI1" t="s">
        <v>422</v>
      </c>
      <c r="AJ1" t="s">
        <v>446</v>
      </c>
      <c r="AK1" t="s">
        <v>386</v>
      </c>
      <c r="AL1" t="s">
        <v>237</v>
      </c>
      <c r="AM1" t="s">
        <v>429</v>
      </c>
      <c r="AN1" t="s">
        <v>247</v>
      </c>
      <c r="AO1" t="s">
        <v>447</v>
      </c>
      <c r="AP1" t="s">
        <v>448</v>
      </c>
      <c r="AQ1" t="s">
        <v>449</v>
      </c>
      <c r="AR1" t="s">
        <v>450</v>
      </c>
      <c r="AS1" t="s">
        <v>451</v>
      </c>
      <c r="AT1" t="s">
        <v>452</v>
      </c>
      <c r="AU1" t="s">
        <v>351</v>
      </c>
      <c r="AV1" t="s">
        <v>352</v>
      </c>
      <c r="AW1" t="s">
        <v>353</v>
      </c>
      <c r="AX1" t="s">
        <v>354</v>
      </c>
      <c r="AY1" t="s">
        <v>355</v>
      </c>
      <c r="AZ1" t="s">
        <v>396</v>
      </c>
      <c r="BA1" t="s">
        <v>259</v>
      </c>
      <c r="BB1" t="s">
        <v>380</v>
      </c>
      <c r="BC1" t="s">
        <v>383</v>
      </c>
      <c r="BD1" t="s">
        <v>453</v>
      </c>
      <c r="BE1" t="s">
        <v>382</v>
      </c>
      <c r="BF1" t="s">
        <v>208</v>
      </c>
      <c r="BG1" t="s">
        <v>366</v>
      </c>
      <c r="BH1" t="s">
        <v>393</v>
      </c>
      <c r="BI1" t="s">
        <v>392</v>
      </c>
      <c r="BJ1" t="s">
        <v>395</v>
      </c>
      <c r="BK1" t="s">
        <v>394</v>
      </c>
      <c r="BL1" t="s">
        <v>454</v>
      </c>
      <c r="BM1" t="s">
        <v>391</v>
      </c>
      <c r="BN1" t="s">
        <v>455</v>
      </c>
      <c r="BO1" t="s">
        <v>476</v>
      </c>
      <c r="BP1" t="s">
        <v>252</v>
      </c>
      <c r="BQ1" t="s">
        <v>456</v>
      </c>
      <c r="BR1" t="s">
        <v>457</v>
      </c>
      <c r="BS1" t="s">
        <v>458</v>
      </c>
      <c r="BT1" t="s">
        <v>459</v>
      </c>
      <c r="BU1" t="s">
        <v>477</v>
      </c>
      <c r="BV1" t="s">
        <v>233</v>
      </c>
      <c r="BW1" t="s">
        <v>364</v>
      </c>
      <c r="BX1" t="s">
        <v>367</v>
      </c>
      <c r="BY1" t="s">
        <v>368</v>
      </c>
      <c r="BZ1" t="s">
        <v>460</v>
      </c>
      <c r="CA1" t="s">
        <v>251</v>
      </c>
      <c r="CB1" t="s">
        <v>478</v>
      </c>
      <c r="CC1" t="s">
        <v>479</v>
      </c>
      <c r="CD1" t="s">
        <v>480</v>
      </c>
      <c r="CE1" t="s">
        <v>264</v>
      </c>
      <c r="CF1" t="s">
        <v>214</v>
      </c>
      <c r="CG1" t="s">
        <v>248</v>
      </c>
      <c r="CH1" t="s">
        <v>234</v>
      </c>
      <c r="CI1" t="s">
        <v>258</v>
      </c>
      <c r="CJ1" t="s">
        <v>416</v>
      </c>
      <c r="CK1" t="s">
        <v>243</v>
      </c>
      <c r="CL1" t="s">
        <v>417</v>
      </c>
      <c r="CM1" t="s">
        <v>213</v>
      </c>
      <c r="CN1" t="s">
        <v>254</v>
      </c>
      <c r="CO1" t="s">
        <v>427</v>
      </c>
      <c r="CP1" t="s">
        <v>240</v>
      </c>
      <c r="CQ1" t="s">
        <v>212</v>
      </c>
      <c r="CR1" t="s">
        <v>256</v>
      </c>
      <c r="CS1" t="s">
        <v>218</v>
      </c>
      <c r="CT1" t="s">
        <v>410</v>
      </c>
      <c r="CU1" t="s">
        <v>365</v>
      </c>
      <c r="CV1" t="s">
        <v>219</v>
      </c>
      <c r="CW1" t="s">
        <v>273</v>
      </c>
      <c r="CX1" t="s">
        <v>268</v>
      </c>
      <c r="CY1" t="s">
        <v>423</v>
      </c>
      <c r="CZ1" t="s">
        <v>424</v>
      </c>
      <c r="DA1" t="s">
        <v>425</v>
      </c>
      <c r="DB1" t="s">
        <v>426</v>
      </c>
      <c r="DC1" t="s">
        <v>223</v>
      </c>
      <c r="DD1" t="s">
        <v>398</v>
      </c>
      <c r="DE1" t="s">
        <v>211</v>
      </c>
      <c r="DF1" t="s">
        <v>241</v>
      </c>
      <c r="DG1" t="s">
        <v>461</v>
      </c>
      <c r="DH1" t="s">
        <v>462</v>
      </c>
      <c r="DI1" t="s">
        <v>463</v>
      </c>
      <c r="DJ1" t="s">
        <v>464</v>
      </c>
      <c r="DK1" t="s">
        <v>465</v>
      </c>
      <c r="DL1" t="s">
        <v>260</v>
      </c>
      <c r="DM1" t="s">
        <v>267</v>
      </c>
      <c r="DN1" t="s">
        <v>510</v>
      </c>
      <c r="DO1" t="s">
        <v>466</v>
      </c>
      <c r="DP1" t="s">
        <v>467</v>
      </c>
      <c r="DQ1" t="s">
        <v>266</v>
      </c>
      <c r="DR1" t="s">
        <v>238</v>
      </c>
      <c r="DS1" t="s">
        <v>269</v>
      </c>
      <c r="DT1" t="s">
        <v>209</v>
      </c>
      <c r="DU1" t="s">
        <v>220</v>
      </c>
      <c r="DV1" t="s">
        <v>411</v>
      </c>
      <c r="DW1" t="s">
        <v>253</v>
      </c>
      <c r="DX1" t="s">
        <v>468</v>
      </c>
      <c r="DY1" t="s">
        <v>469</v>
      </c>
      <c r="DZ1" t="s">
        <v>470</v>
      </c>
      <c r="EA1" t="s">
        <v>471</v>
      </c>
      <c r="EB1" t="s">
        <v>472</v>
      </c>
      <c r="EC1" t="s">
        <v>473</v>
      </c>
      <c r="ED1" t="s">
        <v>400</v>
      </c>
      <c r="EE1" t="s">
        <v>401</v>
      </c>
      <c r="EF1" t="s">
        <v>399</v>
      </c>
      <c r="EG1" t="s">
        <v>262</v>
      </c>
      <c r="EH1" t="s">
        <v>474</v>
      </c>
      <c r="EI1" t="s">
        <v>430</v>
      </c>
      <c r="EJ1" t="s">
        <v>415</v>
      </c>
      <c r="EK1" t="s">
        <v>272</v>
      </c>
      <c r="EL1" t="s">
        <v>271</v>
      </c>
      <c r="EM1" t="s">
        <v>270</v>
      </c>
      <c r="EN1" t="s">
        <v>235</v>
      </c>
      <c r="EO1" t="s">
        <v>232</v>
      </c>
      <c r="EP1" t="s">
        <v>249</v>
      </c>
      <c r="EQ1" t="s">
        <v>242</v>
      </c>
      <c r="ER1" t="s">
        <v>265</v>
      </c>
      <c r="ES1" t="s">
        <v>231</v>
      </c>
      <c r="ET1" t="s">
        <v>261</v>
      </c>
      <c r="EU1" t="s">
        <v>390</v>
      </c>
      <c r="EV1" t="s">
        <v>389</v>
      </c>
      <c r="EW1" t="s">
        <v>257</v>
      </c>
      <c r="EX1" t="s">
        <v>418</v>
      </c>
      <c r="EY1" t="s">
        <v>379</v>
      </c>
      <c r="EZ1" t="s">
        <v>370</v>
      </c>
      <c r="FA1" t="s">
        <v>475</v>
      </c>
      <c r="FB1" t="s">
        <v>369</v>
      </c>
      <c r="FC1" t="s">
        <v>371</v>
      </c>
      <c r="FD1" t="s">
        <v>388</v>
      </c>
      <c r="FE1" t="s">
        <v>372</v>
      </c>
      <c r="FF1" t="s">
        <v>373</v>
      </c>
      <c r="FG1" t="s">
        <v>374</v>
      </c>
      <c r="FH1" t="s">
        <v>408</v>
      </c>
      <c r="FI1" t="s">
        <v>255</v>
      </c>
      <c r="FJ1" t="s">
        <v>216</v>
      </c>
      <c r="FK1" t="s">
        <v>509</v>
      </c>
      <c r="FL1" t="s">
        <v>215</v>
      </c>
      <c r="FM1" t="s">
        <v>236</v>
      </c>
      <c r="FN1" t="s">
        <v>387</v>
      </c>
      <c r="FO1" t="s">
        <v>228</v>
      </c>
      <c r="FP1" t="s">
        <v>245</v>
      </c>
      <c r="FQ1" t="s">
        <v>221</v>
      </c>
      <c r="FR1" t="s">
        <v>377</v>
      </c>
      <c r="FS1" t="s">
        <v>356</v>
      </c>
      <c r="FT1" t="s">
        <v>378</v>
      </c>
      <c r="FU1" t="s">
        <v>222</v>
      </c>
      <c r="FV1" t="s">
        <v>376</v>
      </c>
      <c r="FW1" t="s">
        <v>206</v>
      </c>
      <c r="FX1" t="s">
        <v>217</v>
      </c>
      <c r="FY1" t="s">
        <v>229</v>
      </c>
      <c r="FZ1" t="s">
        <v>413</v>
      </c>
      <c r="GA1" t="s">
        <v>414</v>
      </c>
      <c r="GB1" t="s">
        <v>397</v>
      </c>
      <c r="GC1" t="s">
        <v>381</v>
      </c>
      <c r="GD1" t="s">
        <v>210</v>
      </c>
      <c r="GE1" t="s">
        <v>226</v>
      </c>
    </row>
    <row r="2" spans="1:187" x14ac:dyDescent="0.25">
      <c r="A2" s="120">
        <v>34393</v>
      </c>
      <c r="Y2">
        <v>7.0000000000000001E-3</v>
      </c>
    </row>
    <row r="3" spans="1:187" x14ac:dyDescent="0.25">
      <c r="A3" s="120">
        <v>34424</v>
      </c>
      <c r="Y3">
        <v>-1.7000000000000001E-2</v>
      </c>
    </row>
    <row r="4" spans="1:187" x14ac:dyDescent="0.25">
      <c r="A4" s="120">
        <v>34454</v>
      </c>
      <c r="Y4">
        <v>6.4000000000000001E-2</v>
      </c>
    </row>
    <row r="5" spans="1:187" x14ac:dyDescent="0.25">
      <c r="A5" s="120">
        <v>34485</v>
      </c>
      <c r="Y5">
        <v>0.13300000000000001</v>
      </c>
      <c r="AB5">
        <v>-1.4899999800000001E-2</v>
      </c>
      <c r="AC5">
        <v>-2.40000002E-2</v>
      </c>
      <c r="AH5">
        <v>-2.3199999700000001E-2</v>
      </c>
      <c r="BL5">
        <v>2.08000001E-2</v>
      </c>
      <c r="DP5">
        <v>2.7000000699999999E-3</v>
      </c>
    </row>
    <row r="6" spans="1:187" x14ac:dyDescent="0.25">
      <c r="A6" s="120">
        <v>34515</v>
      </c>
      <c r="Y6">
        <v>7.5999999999999998E-2</v>
      </c>
      <c r="AB6">
        <v>-1.4600000300000001E-2</v>
      </c>
      <c r="AC6">
        <v>-2.3600000900000001E-2</v>
      </c>
      <c r="AH6">
        <v>4.6100001799999998E-2</v>
      </c>
      <c r="BL6">
        <v>-6.2899999299999995E-2</v>
      </c>
      <c r="DP6">
        <v>3.8999998899999998E-3</v>
      </c>
    </row>
    <row r="7" spans="1:187" x14ac:dyDescent="0.25">
      <c r="A7" s="120">
        <v>34546</v>
      </c>
      <c r="Y7">
        <v>1.9E-2</v>
      </c>
      <c r="AB7">
        <v>-8.3999997000000007E-3</v>
      </c>
      <c r="AC7">
        <v>-1.43999998E-2</v>
      </c>
      <c r="AH7">
        <v>-4.32999991E-2</v>
      </c>
      <c r="BL7">
        <v>-5.8899998699999997E-2</v>
      </c>
      <c r="DP7">
        <v>-2.0000000900000001E-3</v>
      </c>
    </row>
    <row r="8" spans="1:187" x14ac:dyDescent="0.25">
      <c r="A8" s="120">
        <v>34577</v>
      </c>
      <c r="Y8">
        <v>6.0999999999999999E-2</v>
      </c>
      <c r="AB8">
        <v>6.0000002800000005E-4</v>
      </c>
      <c r="AC8">
        <v>-8.9999998500000004E-4</v>
      </c>
      <c r="AH8">
        <v>-3.4099999800000003E-2</v>
      </c>
      <c r="BL8">
        <v>-4.4799998399999999E-2</v>
      </c>
      <c r="DP8">
        <v>-2.89999996E-3</v>
      </c>
    </row>
    <row r="9" spans="1:187" x14ac:dyDescent="0.25">
      <c r="A9" s="120">
        <v>34607</v>
      </c>
      <c r="Y9">
        <v>8.0000000000000002E-3</v>
      </c>
      <c r="AB9">
        <v>1.0999999900000001E-3</v>
      </c>
      <c r="AC9">
        <v>-3.0000001400000003E-4</v>
      </c>
      <c r="AH9">
        <v>7.0299997899999994E-2</v>
      </c>
      <c r="BL9">
        <v>-2.89999996E-3</v>
      </c>
      <c r="DP9">
        <v>7.4000000000000003E-3</v>
      </c>
    </row>
    <row r="10" spans="1:187" x14ac:dyDescent="0.25">
      <c r="A10" s="120">
        <v>34638</v>
      </c>
      <c r="Y10">
        <v>-4.1000000000000002E-2</v>
      </c>
      <c r="AB10">
        <v>1.0099999599999999E-2</v>
      </c>
      <c r="AC10">
        <v>1.31000001E-2</v>
      </c>
      <c r="AH10">
        <v>4.9999998899999997E-3</v>
      </c>
      <c r="BL10">
        <v>-8.6000002899999997E-3</v>
      </c>
      <c r="DP10">
        <v>-2.0600000399999999E-2</v>
      </c>
    </row>
    <row r="11" spans="1:187" x14ac:dyDescent="0.25">
      <c r="A11" s="120">
        <v>34668</v>
      </c>
      <c r="Y11">
        <v>-3.3000000000000002E-2</v>
      </c>
      <c r="AB11">
        <v>7.6499998599999994E-2</v>
      </c>
      <c r="AC11">
        <v>0.112499997</v>
      </c>
      <c r="AH11">
        <v>-6.5600000300000003E-2</v>
      </c>
      <c r="BL11">
        <v>2.4000001099999998E-3</v>
      </c>
      <c r="DP11">
        <v>-2.4199999900000001E-2</v>
      </c>
    </row>
    <row r="12" spans="1:187" x14ac:dyDescent="0.25">
      <c r="A12" s="120">
        <v>34699</v>
      </c>
      <c r="Y12">
        <v>2.8000000000000001E-2</v>
      </c>
      <c r="AB12">
        <v>1.7999999199999998E-2</v>
      </c>
      <c r="AC12">
        <v>2.4700000900000001E-2</v>
      </c>
      <c r="AH12">
        <v>-4.8200000100000001E-2</v>
      </c>
      <c r="BL12">
        <v>-5.4999999699999998E-3</v>
      </c>
      <c r="DP12">
        <v>-3.73999998E-2</v>
      </c>
    </row>
    <row r="13" spans="1:187" x14ac:dyDescent="0.25">
      <c r="A13" s="120">
        <v>34730</v>
      </c>
      <c r="Y13">
        <v>0.04</v>
      </c>
      <c r="AB13">
        <v>-1.4600000300000001E-2</v>
      </c>
      <c r="AC13">
        <v>-2.4299999700000002E-2</v>
      </c>
      <c r="AH13">
        <v>-4.3999999800000002E-2</v>
      </c>
      <c r="BL13">
        <v>-1.04E-2</v>
      </c>
      <c r="DP13">
        <v>3.8000000600000002E-3</v>
      </c>
      <c r="EG13">
        <v>2.7099999999999999E-2</v>
      </c>
    </row>
    <row r="14" spans="1:187" x14ac:dyDescent="0.25">
      <c r="A14" s="120">
        <v>34758</v>
      </c>
      <c r="Y14">
        <v>9.9000000000000005E-2</v>
      </c>
      <c r="AB14">
        <v>-3.8699999499999999E-2</v>
      </c>
      <c r="AC14">
        <v>-6.0600001399999999E-2</v>
      </c>
      <c r="AH14">
        <v>6.0100000399999999E-2</v>
      </c>
      <c r="BL14">
        <v>5.0500001799999999E-2</v>
      </c>
      <c r="BQ14">
        <v>6.4800001699999998E-2</v>
      </c>
      <c r="DP14">
        <v>3.0000001400000003E-4</v>
      </c>
      <c r="EG14">
        <v>2.4500000000000001E-2</v>
      </c>
    </row>
    <row r="15" spans="1:187" x14ac:dyDescent="0.25">
      <c r="A15" s="120">
        <v>34789</v>
      </c>
      <c r="Y15">
        <v>8.0000000000000002E-3</v>
      </c>
      <c r="AB15">
        <v>-3.79000008E-2</v>
      </c>
      <c r="AC15">
        <v>-5.9399999699999997E-2</v>
      </c>
      <c r="AH15">
        <v>9.5700003199999994E-2</v>
      </c>
      <c r="BL15">
        <v>5.4900001699999999E-2</v>
      </c>
      <c r="BQ15">
        <v>0.11890000100000001</v>
      </c>
      <c r="DP15">
        <v>1.4499999600000001E-2</v>
      </c>
      <c r="EG15">
        <v>2.3199999999999998E-2</v>
      </c>
    </row>
    <row r="16" spans="1:187" x14ac:dyDescent="0.25">
      <c r="A16" s="120">
        <v>34819</v>
      </c>
      <c r="Y16">
        <v>3.5000000000000003E-2</v>
      </c>
      <c r="AB16">
        <v>-1.7999999199999998E-2</v>
      </c>
      <c r="AC16">
        <v>-2.9500000200000001E-2</v>
      </c>
      <c r="AH16">
        <v>2.1299999199999999E-2</v>
      </c>
      <c r="BL16">
        <v>2.4700000900000001E-2</v>
      </c>
      <c r="BQ16">
        <v>2.8100000699999999E-2</v>
      </c>
      <c r="DP16">
        <v>2.8599999800000001E-2</v>
      </c>
      <c r="EG16">
        <v>5.8999999999999999E-3</v>
      </c>
    </row>
    <row r="17" spans="1:137" x14ac:dyDescent="0.25">
      <c r="A17" s="120">
        <v>34850</v>
      </c>
      <c r="Y17">
        <v>0.06</v>
      </c>
      <c r="AB17">
        <v>-4.9999998899999997E-3</v>
      </c>
      <c r="AC17">
        <v>-1.0099999599999999E-2</v>
      </c>
      <c r="AH17">
        <v>9.70000029E-3</v>
      </c>
      <c r="BL17">
        <v>0.16249999400000001</v>
      </c>
      <c r="BQ17">
        <v>4.4900000099999997E-2</v>
      </c>
      <c r="DP17">
        <v>1.86999999E-2</v>
      </c>
      <c r="EG17">
        <v>2.3999999999999998E-3</v>
      </c>
    </row>
    <row r="18" spans="1:137" x14ac:dyDescent="0.25">
      <c r="A18" s="120">
        <v>34880</v>
      </c>
      <c r="Y18">
        <v>0.05</v>
      </c>
      <c r="AB18">
        <v>-1.15999999E-2</v>
      </c>
      <c r="AC18">
        <v>-1.98999997E-2</v>
      </c>
      <c r="AH18">
        <v>-9.30000003E-3</v>
      </c>
      <c r="BL18">
        <v>1.5200000300000001E-2</v>
      </c>
      <c r="BQ18">
        <v>1.6200000400000001E-2</v>
      </c>
      <c r="DP18">
        <v>3.5999999400000001E-3</v>
      </c>
      <c r="EG18">
        <v>2.3300000000000001E-2</v>
      </c>
    </row>
    <row r="19" spans="1:137" x14ac:dyDescent="0.25">
      <c r="A19" s="120">
        <v>34911</v>
      </c>
      <c r="Y19">
        <v>7.0000000000000007E-2</v>
      </c>
      <c r="AB19">
        <v>4.1999999400000002E-2</v>
      </c>
      <c r="AC19">
        <v>6.0499999700000001E-2</v>
      </c>
      <c r="AH19">
        <v>-4.3200001100000003E-2</v>
      </c>
      <c r="BL19">
        <v>-4.9400001800000003E-2</v>
      </c>
      <c r="BQ19">
        <v>-1.05999997E-2</v>
      </c>
      <c r="DP19">
        <v>8.6000002899999997E-3</v>
      </c>
      <c r="EG19">
        <v>3.6299999999999999E-2</v>
      </c>
    </row>
    <row r="20" spans="1:137" x14ac:dyDescent="0.25">
      <c r="A20" s="120">
        <v>34942</v>
      </c>
      <c r="Y20">
        <v>0.11600000000000001</v>
      </c>
      <c r="AB20">
        <v>7.7999997899999996E-3</v>
      </c>
      <c r="AC20">
        <v>9.3999998599999992E-3</v>
      </c>
      <c r="AH20">
        <v>5.57999983E-2</v>
      </c>
      <c r="BL20">
        <v>1.7999999700000001E-3</v>
      </c>
      <c r="BQ20">
        <v>-4.8300001799999999E-2</v>
      </c>
      <c r="DP20">
        <v>1.33999996E-2</v>
      </c>
      <c r="EG20">
        <v>1.0200000000000001E-2</v>
      </c>
    </row>
    <row r="21" spans="1:137" x14ac:dyDescent="0.25">
      <c r="A21" s="120">
        <v>34972</v>
      </c>
      <c r="Y21">
        <v>2.5999999999999999E-2</v>
      </c>
      <c r="AB21">
        <v>-3.2800000199999998E-2</v>
      </c>
      <c r="AC21">
        <v>-5.1500000099999999E-2</v>
      </c>
      <c r="AH21">
        <v>-3.5000000099999998E-2</v>
      </c>
      <c r="BL21">
        <v>4.5299999399999999E-2</v>
      </c>
      <c r="BQ21">
        <v>-3.6200001799999999E-2</v>
      </c>
      <c r="DP21">
        <v>7.6000001300000003E-3</v>
      </c>
      <c r="EG21">
        <v>2.35E-2</v>
      </c>
    </row>
    <row r="22" spans="1:137" x14ac:dyDescent="0.25">
      <c r="A22" s="120">
        <v>35003</v>
      </c>
      <c r="Y22">
        <v>-6.0000000000000001E-3</v>
      </c>
      <c r="AB22">
        <v>4.2800001800000001E-2</v>
      </c>
      <c r="AC22">
        <v>6.1900001000000003E-2</v>
      </c>
      <c r="AH22">
        <v>9.6000004600000008E-3</v>
      </c>
      <c r="BL22">
        <v>-5.5999997999999999E-3</v>
      </c>
      <c r="BQ22">
        <v>-1.5599999599999999E-2</v>
      </c>
      <c r="DP22">
        <v>-5.4000001399999997E-3</v>
      </c>
      <c r="EG22">
        <v>5.0299999999999997E-2</v>
      </c>
    </row>
    <row r="23" spans="1:137" x14ac:dyDescent="0.25">
      <c r="A23" s="120">
        <v>35033</v>
      </c>
      <c r="Y23">
        <v>0.01</v>
      </c>
      <c r="AB23">
        <v>3.0300000699999999E-2</v>
      </c>
      <c r="AC23">
        <v>4.3099999399999998E-2</v>
      </c>
      <c r="AH23">
        <v>-3.40000005E-3</v>
      </c>
      <c r="BL23">
        <v>6.6500000700000006E-2</v>
      </c>
      <c r="BQ23">
        <v>3.1399998800000002E-2</v>
      </c>
      <c r="DP23">
        <v>7.4999998300000004E-3</v>
      </c>
      <c r="EG23">
        <v>2E-3</v>
      </c>
    </row>
    <row r="24" spans="1:137" x14ac:dyDescent="0.25">
      <c r="A24" s="120">
        <v>35064</v>
      </c>
      <c r="Y24">
        <v>4.1000000000000002E-2</v>
      </c>
      <c r="AB24">
        <v>2.3299999500000002E-2</v>
      </c>
      <c r="AC24">
        <v>3.2600000499999997E-2</v>
      </c>
      <c r="AH24">
        <v>6.9600000999999995E-2</v>
      </c>
      <c r="BL24">
        <v>2.3199999700000001E-2</v>
      </c>
      <c r="BQ24">
        <v>5.8099999999999999E-2</v>
      </c>
      <c r="DP24">
        <v>1.0099999599999999E-2</v>
      </c>
      <c r="EG24">
        <v>1.5599999999999999E-2</v>
      </c>
    </row>
    <row r="25" spans="1:137" x14ac:dyDescent="0.25">
      <c r="A25" s="120">
        <v>35095</v>
      </c>
      <c r="Y25">
        <v>2.7E-2</v>
      </c>
      <c r="AB25">
        <v>5.0599999700000002E-2</v>
      </c>
      <c r="AC25">
        <v>8.4200002299999993E-2</v>
      </c>
      <c r="AH25">
        <v>4.9899999100000002E-2</v>
      </c>
      <c r="BL25">
        <v>-4.1600000099999999E-2</v>
      </c>
      <c r="BQ25">
        <v>7.42999986E-2</v>
      </c>
      <c r="DP25">
        <v>2.1700000399999999E-2</v>
      </c>
      <c r="EG25">
        <v>2.2700000000000001E-2</v>
      </c>
    </row>
    <row r="26" spans="1:137" x14ac:dyDescent="0.25">
      <c r="A26" s="120">
        <v>35124</v>
      </c>
      <c r="Y26">
        <v>2.5999999999999999E-2</v>
      </c>
      <c r="AB26">
        <v>-2.3E-2</v>
      </c>
      <c r="AC26">
        <v>-3.6600001200000003E-2</v>
      </c>
      <c r="AH26">
        <v>-5.8099999999999999E-2</v>
      </c>
      <c r="BL26">
        <v>5.8499999300000001E-2</v>
      </c>
      <c r="BQ26">
        <v>-5.6899998299999997E-2</v>
      </c>
      <c r="DP26">
        <v>1.16999997E-2</v>
      </c>
      <c r="EG26">
        <v>1.3100000000000001E-2</v>
      </c>
    </row>
    <row r="27" spans="1:137" x14ac:dyDescent="0.25">
      <c r="A27" s="120">
        <v>35155</v>
      </c>
      <c r="Y27">
        <v>1.9E-2</v>
      </c>
      <c r="AB27">
        <v>-1.9999999599999999E-2</v>
      </c>
      <c r="AC27">
        <v>-3.2099999499999997E-2</v>
      </c>
      <c r="AH27">
        <v>5.4999999700000003E-2</v>
      </c>
      <c r="BL27">
        <v>9.4800002899999999E-2</v>
      </c>
      <c r="BQ27">
        <v>1.25000002E-2</v>
      </c>
      <c r="DP27">
        <v>9.4999996900000001E-3</v>
      </c>
      <c r="EG27">
        <v>2.2000000000000001E-3</v>
      </c>
    </row>
    <row r="28" spans="1:137" x14ac:dyDescent="0.25">
      <c r="A28" s="120">
        <v>35185</v>
      </c>
      <c r="O28">
        <v>5.7000000000000002E-2</v>
      </c>
      <c r="Y28">
        <v>2.5000000000000001E-2</v>
      </c>
      <c r="AB28">
        <v>5.02000004E-2</v>
      </c>
      <c r="AC28">
        <v>7.53000006E-2</v>
      </c>
      <c r="AH28">
        <v>3.4099999800000003E-2</v>
      </c>
      <c r="BL28">
        <v>0.14000000100000001</v>
      </c>
      <c r="BQ28">
        <v>3.46999988E-2</v>
      </c>
      <c r="DP28">
        <v>2.6499999699999999E-2</v>
      </c>
      <c r="EG28">
        <v>9.5999999999999992E-3</v>
      </c>
    </row>
    <row r="29" spans="1:137" x14ac:dyDescent="0.25">
      <c r="A29" s="120">
        <v>35216</v>
      </c>
      <c r="O29">
        <v>2.7E-2</v>
      </c>
      <c r="Y29">
        <v>1.2999999999999999E-2</v>
      </c>
      <c r="AB29">
        <v>-7.4000000000000003E-3</v>
      </c>
      <c r="AC29">
        <v>-1.31999999E-2</v>
      </c>
      <c r="AH29">
        <v>-1.76999997E-2</v>
      </c>
      <c r="BL29">
        <v>3.3300001199999998E-2</v>
      </c>
      <c r="BQ29">
        <v>-3.10000009E-3</v>
      </c>
      <c r="DP29">
        <v>1.75000001E-2</v>
      </c>
      <c r="EG29">
        <v>4.3E-3</v>
      </c>
    </row>
    <row r="30" spans="1:137" x14ac:dyDescent="0.25">
      <c r="A30" s="120">
        <v>35246</v>
      </c>
      <c r="O30">
        <v>4.3999999999999997E-2</v>
      </c>
      <c r="Y30">
        <v>3.5000000000000003E-2</v>
      </c>
      <c r="AB30">
        <v>2.7300000200000001E-2</v>
      </c>
      <c r="AC30">
        <v>4.1000001100000003E-2</v>
      </c>
      <c r="AH30">
        <v>1.29000004E-2</v>
      </c>
      <c r="BL30">
        <v>-4.32999991E-2</v>
      </c>
      <c r="BQ30">
        <v>1.26E-2</v>
      </c>
      <c r="DP30">
        <v>1.5300000100000001E-2</v>
      </c>
      <c r="EG30">
        <v>2.3099999999999999E-2</v>
      </c>
    </row>
    <row r="31" spans="1:137" x14ac:dyDescent="0.25">
      <c r="A31" s="120">
        <v>35277</v>
      </c>
      <c r="O31">
        <v>3.3000000000000002E-2</v>
      </c>
      <c r="Y31">
        <v>-8.0000000000000002E-3</v>
      </c>
      <c r="AB31">
        <v>2.52E-2</v>
      </c>
      <c r="AC31">
        <v>3.5999998499999998E-2</v>
      </c>
      <c r="AH31">
        <v>1.2999999999999999E-3</v>
      </c>
      <c r="BL31">
        <v>-3.5999999400000001E-3</v>
      </c>
      <c r="BQ31">
        <v>-4.4999998100000004E-3</v>
      </c>
      <c r="DP31">
        <v>1.0099999599999999E-2</v>
      </c>
      <c r="EG31">
        <v>1.5699999999999999E-2</v>
      </c>
    </row>
    <row r="32" spans="1:137" x14ac:dyDescent="0.25">
      <c r="A32" s="120">
        <v>35308</v>
      </c>
      <c r="O32">
        <v>0.06</v>
      </c>
      <c r="Y32">
        <v>0.113</v>
      </c>
      <c r="AB32">
        <v>-3.10000009E-3</v>
      </c>
      <c r="AC32">
        <v>-6.8000000900000001E-3</v>
      </c>
      <c r="AH32">
        <v>1.6200000400000001E-2</v>
      </c>
      <c r="BL32">
        <v>3.6600001200000003E-2</v>
      </c>
      <c r="BQ32">
        <v>-1.6200000400000001E-2</v>
      </c>
      <c r="DP32">
        <v>2.1099999500000001E-2</v>
      </c>
      <c r="EG32">
        <v>2.69E-2</v>
      </c>
    </row>
    <row r="33" spans="1:137" x14ac:dyDescent="0.25">
      <c r="A33" s="120">
        <v>35338</v>
      </c>
      <c r="O33">
        <v>6.0999999999999999E-2</v>
      </c>
      <c r="Y33">
        <v>5.3999999999999999E-2</v>
      </c>
      <c r="AB33">
        <v>6.1900001000000003E-2</v>
      </c>
      <c r="AC33">
        <v>9.1499999200000001E-2</v>
      </c>
      <c r="AH33">
        <v>2.63E-2</v>
      </c>
      <c r="BL33">
        <v>4.7299999699999998E-2</v>
      </c>
      <c r="BQ33">
        <v>1.20999999E-2</v>
      </c>
      <c r="DP33">
        <v>7.0000002200000001E-3</v>
      </c>
      <c r="EG33">
        <v>2.1100000000000001E-2</v>
      </c>
    </row>
    <row r="34" spans="1:137" x14ac:dyDescent="0.25">
      <c r="A34" s="120">
        <v>35369</v>
      </c>
      <c r="O34">
        <v>3.6999999999999998E-2</v>
      </c>
      <c r="Y34">
        <v>8.5000000000000006E-2</v>
      </c>
      <c r="AB34">
        <v>6.5999999600000001E-3</v>
      </c>
      <c r="AC34">
        <v>8.2000000400000005E-3</v>
      </c>
      <c r="AH34">
        <v>0.12610000399999999</v>
      </c>
      <c r="BL34">
        <v>0.116400003</v>
      </c>
      <c r="BQ34">
        <v>5.71000017E-2</v>
      </c>
      <c r="DP34">
        <v>1.42000001E-2</v>
      </c>
      <c r="EG34">
        <v>1.21E-2</v>
      </c>
    </row>
    <row r="35" spans="1:137" x14ac:dyDescent="0.25">
      <c r="A35" s="120">
        <v>35399</v>
      </c>
      <c r="O35">
        <v>8.2000000000000003E-2</v>
      </c>
      <c r="Y35">
        <v>5.3999999999999999E-2</v>
      </c>
      <c r="AB35">
        <v>8.1900000599999995E-2</v>
      </c>
      <c r="AC35">
        <v>0.121100001</v>
      </c>
      <c r="AH35">
        <v>0.115900002</v>
      </c>
      <c r="BL35">
        <v>1.97999999E-2</v>
      </c>
      <c r="BQ35">
        <v>3.2600000499999997E-2</v>
      </c>
      <c r="DP35">
        <v>4.1999998500000003E-3</v>
      </c>
      <c r="EG35">
        <v>6.8999999999999999E-3</v>
      </c>
    </row>
    <row r="36" spans="1:137" x14ac:dyDescent="0.25">
      <c r="A36" s="120">
        <v>35430</v>
      </c>
      <c r="O36">
        <v>6.9000000000000006E-2</v>
      </c>
      <c r="Y36">
        <v>4.5999999999999999E-2</v>
      </c>
      <c r="AB36">
        <v>-2.2600000700000001E-2</v>
      </c>
      <c r="AC36">
        <v>-3.6100000100000001E-2</v>
      </c>
      <c r="AH36">
        <v>-3.9700001499999998E-2</v>
      </c>
      <c r="BL36">
        <v>-1.09999999E-2</v>
      </c>
      <c r="BQ36">
        <v>-1.0499999899999999E-2</v>
      </c>
      <c r="DP36">
        <v>2.4199999900000001E-2</v>
      </c>
      <c r="EG36">
        <v>1.8100000000000002E-2</v>
      </c>
    </row>
    <row r="37" spans="1:137" x14ac:dyDescent="0.25">
      <c r="A37" s="120">
        <v>35461</v>
      </c>
      <c r="O37">
        <v>4.4999999999999998E-2</v>
      </c>
      <c r="Y37">
        <v>7.3999999999999996E-2</v>
      </c>
      <c r="AB37">
        <v>1.4299999900000001E-2</v>
      </c>
      <c r="AC37">
        <v>1.92000009E-2</v>
      </c>
      <c r="AH37">
        <v>4.9600001400000003E-2</v>
      </c>
      <c r="BL37">
        <v>-5.7300001400000002E-2</v>
      </c>
      <c r="BQ37">
        <v>4.1900001499999999E-2</v>
      </c>
      <c r="DP37">
        <v>1.11999996E-2</v>
      </c>
      <c r="EG37">
        <v>1.8200000000000001E-2</v>
      </c>
    </row>
    <row r="38" spans="1:137" x14ac:dyDescent="0.25">
      <c r="A38" s="120">
        <v>35489</v>
      </c>
      <c r="O38">
        <v>6.7000000000000004E-2</v>
      </c>
      <c r="Y38">
        <v>3.7999999999999999E-2</v>
      </c>
      <c r="AB38">
        <v>3.68999988E-2</v>
      </c>
      <c r="AC38">
        <v>5.4499998700000003E-2</v>
      </c>
      <c r="AH38">
        <v>2.1199999399999999E-2</v>
      </c>
      <c r="BL38">
        <v>2.1199999399999999E-2</v>
      </c>
      <c r="BQ38">
        <v>-1.5300000100000001E-2</v>
      </c>
      <c r="DP38">
        <v>1.18000004E-2</v>
      </c>
      <c r="EG38">
        <v>1.8599999999999998E-2</v>
      </c>
    </row>
    <row r="39" spans="1:137" x14ac:dyDescent="0.25">
      <c r="A39" s="120">
        <v>35520</v>
      </c>
      <c r="O39">
        <v>2.4E-2</v>
      </c>
      <c r="Y39">
        <v>-0.06</v>
      </c>
      <c r="AB39">
        <v>-3.20000015E-2</v>
      </c>
      <c r="AC39">
        <v>-5.0099998700000002E-2</v>
      </c>
      <c r="AH39">
        <v>-1.81000009E-2</v>
      </c>
      <c r="BL39">
        <v>3.2999999800000001E-3</v>
      </c>
      <c r="BQ39">
        <v>8.99999961E-3</v>
      </c>
      <c r="DP39">
        <v>1.76999997E-2</v>
      </c>
      <c r="EG39">
        <v>2.9600000000000001E-2</v>
      </c>
    </row>
    <row r="40" spans="1:137" x14ac:dyDescent="0.25">
      <c r="A40" s="120">
        <v>35550</v>
      </c>
      <c r="O40">
        <v>1.4999999999999999E-2</v>
      </c>
      <c r="Y40">
        <v>-9.6000000000000002E-2</v>
      </c>
      <c r="AB40">
        <v>4.2899999799999998E-2</v>
      </c>
      <c r="AC40">
        <v>6.3199996899999999E-2</v>
      </c>
      <c r="AH40">
        <v>-2.8200000499999999E-2</v>
      </c>
      <c r="BL40">
        <v>-4.2100001099999999E-2</v>
      </c>
      <c r="BQ40">
        <v>-4.7100000099999997E-2</v>
      </c>
      <c r="DP40">
        <v>1.29000004E-2</v>
      </c>
      <c r="EG40">
        <v>2.1000000000000001E-2</v>
      </c>
    </row>
    <row r="41" spans="1:137" x14ac:dyDescent="0.25">
      <c r="A41" s="120">
        <v>35581</v>
      </c>
      <c r="O41">
        <v>3.5999999999999997E-2</v>
      </c>
      <c r="Y41">
        <v>6.8000000000000005E-2</v>
      </c>
      <c r="AB41">
        <v>6.8000000900000001E-3</v>
      </c>
      <c r="AC41">
        <v>8.3999997000000007E-3</v>
      </c>
      <c r="AH41">
        <v>-1.4600000300000001E-2</v>
      </c>
      <c r="BL41">
        <v>-0.105499998</v>
      </c>
      <c r="BQ41">
        <v>-1.35000004E-2</v>
      </c>
      <c r="DP41">
        <v>2.0700000199999999E-2</v>
      </c>
      <c r="EG41">
        <v>2.98E-2</v>
      </c>
    </row>
    <row r="42" spans="1:137" x14ac:dyDescent="0.25">
      <c r="A42" s="120">
        <v>35611</v>
      </c>
      <c r="O42">
        <v>1.2999999999999999E-2</v>
      </c>
      <c r="Y42">
        <v>0.109</v>
      </c>
      <c r="AB42">
        <v>3.4800000499999997E-2</v>
      </c>
      <c r="AC42">
        <v>5.0400000100000002E-2</v>
      </c>
      <c r="AH42">
        <v>2.04000007E-2</v>
      </c>
      <c r="BL42">
        <v>-3.9999999E-4</v>
      </c>
      <c r="BQ42">
        <v>-8.3999997000000007E-3</v>
      </c>
      <c r="DP42">
        <v>1.31000001E-2</v>
      </c>
      <c r="EG42">
        <v>2.0899999999999998E-2</v>
      </c>
    </row>
    <row r="43" spans="1:137" x14ac:dyDescent="0.25">
      <c r="A43" s="120">
        <v>35642</v>
      </c>
      <c r="O43">
        <v>4.9000000000000002E-2</v>
      </c>
      <c r="Y43">
        <v>9.0999999999999998E-2</v>
      </c>
      <c r="AB43">
        <v>2.2600000700000001E-2</v>
      </c>
      <c r="AC43">
        <v>3.2099999499999997E-2</v>
      </c>
      <c r="AH43">
        <v>8.5799999500000002E-2</v>
      </c>
      <c r="BL43">
        <v>0.1105</v>
      </c>
      <c r="BQ43">
        <v>3.7200000099999998E-2</v>
      </c>
      <c r="DP43">
        <v>2.2900000199999999E-2</v>
      </c>
      <c r="EG43">
        <v>2.46E-2</v>
      </c>
    </row>
    <row r="44" spans="1:137" x14ac:dyDescent="0.25">
      <c r="A44" s="120">
        <v>35673</v>
      </c>
      <c r="O44">
        <v>-2.5000000000000001E-2</v>
      </c>
      <c r="Y44">
        <v>2.8000000000000001E-2</v>
      </c>
      <c r="AB44">
        <v>2.1999999900000002E-3</v>
      </c>
      <c r="AC44">
        <v>1.50000001E-3</v>
      </c>
      <c r="AH44">
        <v>-4.7100000099999997E-2</v>
      </c>
      <c r="BL44">
        <v>-3.2299999099999997E-2</v>
      </c>
      <c r="BQ44">
        <v>-2.6499999699999999E-2</v>
      </c>
      <c r="DP44">
        <v>1.5200000300000001E-2</v>
      </c>
      <c r="EG44">
        <v>2.35E-2</v>
      </c>
    </row>
    <row r="45" spans="1:137" x14ac:dyDescent="0.25">
      <c r="A45" s="120">
        <v>35703</v>
      </c>
      <c r="O45">
        <v>1.2E-2</v>
      </c>
      <c r="Y45">
        <v>0.105</v>
      </c>
      <c r="AB45">
        <v>1.8500000199999998E-2</v>
      </c>
      <c r="AC45">
        <v>2.6000000499999999E-2</v>
      </c>
      <c r="AH45">
        <v>3.8300000100000002E-2</v>
      </c>
      <c r="BL45">
        <v>3.6400001500000001E-2</v>
      </c>
      <c r="BQ45">
        <v>2.1099999500000001E-2</v>
      </c>
      <c r="DP45">
        <v>3.0300000699999999E-2</v>
      </c>
      <c r="EG45">
        <v>8.0999999999999996E-3</v>
      </c>
    </row>
    <row r="46" spans="1:137" x14ac:dyDescent="0.25">
      <c r="A46" s="120">
        <v>35734</v>
      </c>
      <c r="O46">
        <v>2.3E-2</v>
      </c>
      <c r="Y46">
        <v>1.2999999999999999E-2</v>
      </c>
      <c r="AB46">
        <v>-2.40000002E-2</v>
      </c>
      <c r="AC46">
        <v>-3.8199998399999997E-2</v>
      </c>
      <c r="AH46">
        <v>2.34999992E-2</v>
      </c>
      <c r="BL46">
        <v>3.4800000499999997E-2</v>
      </c>
      <c r="BQ46">
        <v>4.1400000499999999E-2</v>
      </c>
      <c r="DP46">
        <v>6.0000000499999999E-3</v>
      </c>
      <c r="EG46">
        <v>1.12E-2</v>
      </c>
    </row>
    <row r="47" spans="1:137" x14ac:dyDescent="0.25">
      <c r="A47" s="120">
        <v>35764</v>
      </c>
      <c r="O47">
        <v>2.3E-2</v>
      </c>
      <c r="Y47">
        <v>-3.6999999999999998E-2</v>
      </c>
      <c r="AB47">
        <v>5.0000000699999998E-2</v>
      </c>
      <c r="AC47">
        <v>7.37999976E-2</v>
      </c>
      <c r="AH47">
        <v>5.5999997999999999E-3</v>
      </c>
      <c r="BL47">
        <v>2.2500000900000001E-2</v>
      </c>
      <c r="BQ47">
        <v>4.9999998899999997E-3</v>
      </c>
      <c r="DP47">
        <v>-1.04E-2</v>
      </c>
      <c r="EG47">
        <v>3.0499999999999999E-2</v>
      </c>
    </row>
    <row r="48" spans="1:137" x14ac:dyDescent="0.25">
      <c r="A48" s="120">
        <v>35795</v>
      </c>
      <c r="O48">
        <v>-1.7000000000000001E-2</v>
      </c>
      <c r="Y48">
        <v>0.02</v>
      </c>
      <c r="AB48">
        <v>1.31000001E-2</v>
      </c>
      <c r="AC48">
        <v>1.7799999600000001E-2</v>
      </c>
      <c r="AH48">
        <v>4.69999984E-2</v>
      </c>
      <c r="BL48">
        <v>1.7999999700000001E-3</v>
      </c>
      <c r="BQ48">
        <v>1.8500000199999998E-2</v>
      </c>
      <c r="DP48">
        <v>1.19000003E-2</v>
      </c>
      <c r="EG48">
        <v>2.0000000000000001E-4</v>
      </c>
    </row>
    <row r="49" spans="1:137" x14ac:dyDescent="0.25">
      <c r="A49" s="120">
        <v>35826</v>
      </c>
      <c r="O49">
        <v>0.124</v>
      </c>
      <c r="Y49">
        <v>-6.0999999999999999E-2</v>
      </c>
      <c r="AB49">
        <v>3.5100001800000002E-2</v>
      </c>
      <c r="AC49">
        <v>5.07000014E-2</v>
      </c>
      <c r="AH49">
        <v>3.2200001200000002E-2</v>
      </c>
      <c r="BL49">
        <v>4.2100001099999999E-2</v>
      </c>
      <c r="BQ49">
        <v>1.6499999899999999E-2</v>
      </c>
      <c r="CY49">
        <v>-3.5999999999999999E-3</v>
      </c>
      <c r="DP49">
        <v>-1.8500000199999998E-2</v>
      </c>
      <c r="EG49">
        <v>1.32E-2</v>
      </c>
    </row>
    <row r="50" spans="1:137" x14ac:dyDescent="0.25">
      <c r="A50" s="120">
        <v>35854</v>
      </c>
      <c r="O50">
        <v>6.4000000000000001E-2</v>
      </c>
      <c r="Y50">
        <v>4.3999999999999997E-2</v>
      </c>
      <c r="AB50">
        <v>4.1900001499999999E-2</v>
      </c>
      <c r="AC50">
        <v>6.1099998699999998E-2</v>
      </c>
      <c r="AH50">
        <v>-2.0600000399999999E-2</v>
      </c>
      <c r="BL50">
        <v>-4.2199999100000003E-2</v>
      </c>
      <c r="BQ50">
        <v>1.41000003E-2</v>
      </c>
      <c r="CY50">
        <v>4.3799999999999999E-2</v>
      </c>
      <c r="DP50">
        <v>9.4999996900000001E-3</v>
      </c>
      <c r="EG50">
        <v>1.6899999999999998E-2</v>
      </c>
    </row>
    <row r="51" spans="1:137" x14ac:dyDescent="0.25">
      <c r="A51" s="120">
        <v>35885</v>
      </c>
      <c r="O51">
        <v>-3.0000000000000001E-3</v>
      </c>
      <c r="Y51">
        <v>6.0999999999999999E-2</v>
      </c>
      <c r="AB51">
        <v>3.4499999099999998E-2</v>
      </c>
      <c r="AC51">
        <v>4.9899999100000002E-2</v>
      </c>
      <c r="AH51">
        <v>7.2700001299999997E-2</v>
      </c>
      <c r="BL51">
        <v>3.4400001200000002E-2</v>
      </c>
      <c r="BQ51">
        <v>4.5600000799999998E-2</v>
      </c>
      <c r="CY51">
        <v>0.1193</v>
      </c>
      <c r="DP51">
        <v>2.40000002E-2</v>
      </c>
      <c r="EG51">
        <v>2.8899999999999999E-2</v>
      </c>
    </row>
    <row r="52" spans="1:137" x14ac:dyDescent="0.25">
      <c r="A52" s="120">
        <v>35915</v>
      </c>
      <c r="O52">
        <v>-2.1000000000000001E-2</v>
      </c>
      <c r="Y52">
        <v>2.4E-2</v>
      </c>
      <c r="AB52">
        <v>-6.0000002800000005E-4</v>
      </c>
      <c r="AC52">
        <v>-3.10000009E-3</v>
      </c>
      <c r="AH52">
        <v>-6.1299998299999998E-2</v>
      </c>
      <c r="BL52">
        <v>-9.8999999500000005E-2</v>
      </c>
      <c r="BQ52">
        <v>-3.0200000899999999E-2</v>
      </c>
      <c r="CY52">
        <v>1.12E-2</v>
      </c>
      <c r="DP52">
        <v>1.4899999800000001E-2</v>
      </c>
      <c r="EG52">
        <v>3.2599999999999997E-2</v>
      </c>
    </row>
    <row r="53" spans="1:137" x14ac:dyDescent="0.25">
      <c r="A53" s="120">
        <v>35946</v>
      </c>
      <c r="O53">
        <v>-7.3999999999999996E-2</v>
      </c>
      <c r="Y53">
        <v>-4.1000000000000002E-2</v>
      </c>
      <c r="AB53">
        <v>-1.21999998E-2</v>
      </c>
      <c r="AC53">
        <v>-2.0600000399999999E-2</v>
      </c>
      <c r="AH53">
        <v>7.0100001999999995E-2</v>
      </c>
      <c r="BL53">
        <v>8.0799996900000004E-2</v>
      </c>
      <c r="BQ53">
        <v>-8.2000000400000005E-3</v>
      </c>
      <c r="CY53">
        <v>3.2000000000000002E-3</v>
      </c>
      <c r="DP53">
        <v>1.0099999599999999E-2</v>
      </c>
      <c r="EG53">
        <v>1.37E-2</v>
      </c>
    </row>
    <row r="54" spans="1:137" x14ac:dyDescent="0.25">
      <c r="A54" s="120">
        <v>35976</v>
      </c>
      <c r="O54">
        <v>-1.2999999999999999E-2</v>
      </c>
      <c r="Y54">
        <v>1E-3</v>
      </c>
      <c r="AB54">
        <v>-1.8500000199999998E-2</v>
      </c>
      <c r="AC54">
        <v>-2.99999993E-2</v>
      </c>
      <c r="AH54">
        <v>5.4999999699999998E-3</v>
      </c>
      <c r="BL54">
        <v>-1.33999996E-2</v>
      </c>
      <c r="BQ54">
        <v>-5.9500001400000002E-2</v>
      </c>
      <c r="CY54">
        <v>1.6899999999999998E-2</v>
      </c>
      <c r="DP54">
        <v>-1.04E-2</v>
      </c>
      <c r="EG54">
        <v>-3.15E-2</v>
      </c>
    </row>
    <row r="55" spans="1:137" x14ac:dyDescent="0.25">
      <c r="A55" s="120">
        <v>36007</v>
      </c>
      <c r="O55">
        <v>8.0000000000000002E-3</v>
      </c>
      <c r="Y55">
        <v>-1.4E-2</v>
      </c>
      <c r="AB55">
        <v>-7.4999998300000004E-3</v>
      </c>
      <c r="AC55">
        <v>-1.35000004E-2</v>
      </c>
      <c r="AH55">
        <v>-3.73999998E-2</v>
      </c>
      <c r="BL55">
        <v>3.6400001500000001E-2</v>
      </c>
      <c r="BQ55">
        <v>-3.4899998500000001E-2</v>
      </c>
      <c r="CY55">
        <v>5.3999999999999999E-2</v>
      </c>
      <c r="DP55">
        <v>1.0999999900000001E-3</v>
      </c>
      <c r="EG55">
        <v>2.0999999999999999E-3</v>
      </c>
    </row>
    <row r="56" spans="1:137" x14ac:dyDescent="0.25">
      <c r="A56" s="120">
        <v>36038</v>
      </c>
      <c r="O56">
        <v>-0.39100000000000001</v>
      </c>
      <c r="Y56">
        <v>-0.27100000000000002</v>
      </c>
      <c r="AB56">
        <v>4.6999999299999996E-3</v>
      </c>
      <c r="AC56">
        <v>4.6999999299999996E-3</v>
      </c>
      <c r="AH56">
        <v>9.3500003200000001E-2</v>
      </c>
      <c r="BL56">
        <v>8.3099998499999994E-2</v>
      </c>
      <c r="BQ56">
        <v>0.110100001</v>
      </c>
      <c r="CY56">
        <v>-2.8000000000000001E-2</v>
      </c>
      <c r="DP56">
        <v>-5.9200000000000003E-2</v>
      </c>
      <c r="EG56">
        <v>-3.1199999999999999E-2</v>
      </c>
    </row>
    <row r="57" spans="1:137" x14ac:dyDescent="0.25">
      <c r="A57" s="120">
        <v>36068</v>
      </c>
      <c r="O57">
        <v>-7.5999999999999998E-2</v>
      </c>
      <c r="Y57">
        <v>-0.105</v>
      </c>
      <c r="AB57">
        <v>3.09999995E-2</v>
      </c>
      <c r="AC57">
        <v>4.43000011E-2</v>
      </c>
      <c r="AH57">
        <v>3.2099999499999997E-2</v>
      </c>
      <c r="BL57">
        <v>8.5299998500000002E-2</v>
      </c>
      <c r="BQ57">
        <v>6.9300003299999996E-2</v>
      </c>
      <c r="CY57">
        <v>1.6899999999999998E-2</v>
      </c>
      <c r="DP57">
        <v>-0.100599997</v>
      </c>
      <c r="EG57">
        <v>-6.9999999999999999E-4</v>
      </c>
    </row>
    <row r="58" spans="1:137" x14ac:dyDescent="0.25">
      <c r="A58" s="120">
        <v>36099</v>
      </c>
      <c r="O58">
        <v>4.2999999999999997E-2</v>
      </c>
      <c r="Y58">
        <v>-0.218</v>
      </c>
      <c r="AB58">
        <v>6.3000001E-2</v>
      </c>
      <c r="AC58">
        <v>9.5700003199999994E-2</v>
      </c>
      <c r="AH58">
        <v>5.3199998999999998E-2</v>
      </c>
      <c r="BL58">
        <v>0.14429999900000001</v>
      </c>
      <c r="BQ58">
        <v>3.2400000800000002E-2</v>
      </c>
      <c r="CY58">
        <v>-4.0000000000000001E-3</v>
      </c>
      <c r="DP58">
        <v>-0.109099999</v>
      </c>
      <c r="EG58">
        <v>1.23E-2</v>
      </c>
    </row>
    <row r="59" spans="1:137" x14ac:dyDescent="0.25">
      <c r="A59" s="120">
        <v>36129</v>
      </c>
      <c r="O59">
        <v>8.7999999999999995E-2</v>
      </c>
      <c r="Y59">
        <v>1.0999999999999999E-2</v>
      </c>
      <c r="AB59">
        <v>2.7599999699999999E-2</v>
      </c>
      <c r="AC59">
        <v>3.9799999400000001E-2</v>
      </c>
      <c r="AH59">
        <v>-1.9000000300000001E-3</v>
      </c>
      <c r="BL59">
        <v>-8.4100000600000002E-2</v>
      </c>
      <c r="BQ59">
        <v>-2.8000000899999999E-2</v>
      </c>
      <c r="CY59">
        <v>2.5000000000000001E-2</v>
      </c>
      <c r="DP59">
        <v>2.0099999399999999E-2</v>
      </c>
      <c r="EG59">
        <v>2.41E-2</v>
      </c>
    </row>
    <row r="60" spans="1:137" x14ac:dyDescent="0.25">
      <c r="A60" s="120">
        <v>36160</v>
      </c>
      <c r="O60">
        <v>3.2000000000000001E-2</v>
      </c>
      <c r="Y60">
        <v>-6.7000000000000004E-2</v>
      </c>
      <c r="AB60">
        <v>3.7000000499999998E-2</v>
      </c>
      <c r="AC60">
        <v>5.3800001700000002E-2</v>
      </c>
      <c r="AH60">
        <v>4.8000002300000004E-3</v>
      </c>
      <c r="BL60">
        <v>0.17000000200000001</v>
      </c>
      <c r="BQ60">
        <v>8.9999998500000004E-4</v>
      </c>
      <c r="CY60">
        <v>3.0200000000000001E-2</v>
      </c>
      <c r="DP60">
        <v>-2.3000000500000002E-3</v>
      </c>
      <c r="EG60">
        <v>8.8999999999999999E-3</v>
      </c>
    </row>
    <row r="61" spans="1:137" x14ac:dyDescent="0.25">
      <c r="A61" s="120">
        <v>36191</v>
      </c>
      <c r="O61">
        <v>5.8000000000000003E-2</v>
      </c>
      <c r="Y61">
        <v>-5.2999999999999999E-2</v>
      </c>
      <c r="AB61">
        <v>5.4999999699999998E-3</v>
      </c>
      <c r="AC61">
        <v>6.6999997900000002E-3</v>
      </c>
      <c r="AH61">
        <v>-4.8799999099999998E-2</v>
      </c>
      <c r="BL61">
        <v>-3.9400000099999999E-2</v>
      </c>
      <c r="BQ61">
        <v>-7.9999998000000001E-4</v>
      </c>
      <c r="CY61">
        <v>9.8199999999999996E-2</v>
      </c>
      <c r="DP61">
        <v>1.5200000300000001E-2</v>
      </c>
      <c r="EG61">
        <v>7.9000000000000008E-3</v>
      </c>
    </row>
    <row r="62" spans="1:137" x14ac:dyDescent="0.25">
      <c r="A62" s="120">
        <v>36219</v>
      </c>
      <c r="O62">
        <v>1.7999999999999999E-2</v>
      </c>
      <c r="Y62">
        <v>-7.1999999999999995E-2</v>
      </c>
      <c r="AB62">
        <v>2.7899999200000001E-2</v>
      </c>
      <c r="AC62">
        <v>4.0199998799999997E-2</v>
      </c>
      <c r="AH62">
        <v>1.93000007E-2</v>
      </c>
      <c r="BL62">
        <v>2.8500000000000001E-2</v>
      </c>
      <c r="BQ62">
        <v>9.4999996900000001E-3</v>
      </c>
      <c r="CY62">
        <v>-8.3999999999999995E-3</v>
      </c>
      <c r="DP62">
        <v>2.52E-2</v>
      </c>
      <c r="EG62">
        <v>1.04E-2</v>
      </c>
    </row>
    <row r="63" spans="1:137" x14ac:dyDescent="0.25">
      <c r="A63" s="120">
        <v>36250</v>
      </c>
      <c r="O63">
        <v>9.5000000000000001E-2</v>
      </c>
      <c r="Y63">
        <v>-6.3E-2</v>
      </c>
      <c r="AB63">
        <v>-1.22999996E-2</v>
      </c>
      <c r="AC63">
        <v>-2.04000007E-2</v>
      </c>
      <c r="AH63">
        <v>1.47000002E-2</v>
      </c>
      <c r="BL63">
        <v>8.0000003800000004E-3</v>
      </c>
      <c r="BQ63">
        <v>-5.0900001100000002E-2</v>
      </c>
      <c r="CY63">
        <v>1.61E-2</v>
      </c>
      <c r="DP63">
        <v>2.14000009E-2</v>
      </c>
      <c r="EG63">
        <v>3.9300000000000002E-2</v>
      </c>
    </row>
    <row r="64" spans="1:137" x14ac:dyDescent="0.25">
      <c r="A64" s="120">
        <v>36280</v>
      </c>
      <c r="O64">
        <v>8.8999999999999996E-2</v>
      </c>
      <c r="Y64">
        <v>0.157</v>
      </c>
      <c r="AB64">
        <v>3.8999998899999998E-3</v>
      </c>
      <c r="AC64">
        <v>3.8999998899999998E-3</v>
      </c>
      <c r="AH64">
        <v>5.4800000000000001E-2</v>
      </c>
      <c r="BL64">
        <v>3.0099999200000001E-2</v>
      </c>
      <c r="BQ64">
        <v>2.63E-2</v>
      </c>
      <c r="CY64">
        <v>7.3499999999999996E-2</v>
      </c>
      <c r="DP64">
        <v>3.1300000799999998E-2</v>
      </c>
      <c r="EG64">
        <v>6.6100000000000006E-2</v>
      </c>
    </row>
    <row r="65" spans="1:181" x14ac:dyDescent="0.25">
      <c r="A65" s="120">
        <v>36311</v>
      </c>
      <c r="G65">
        <v>-2.6599999499999999E-2</v>
      </c>
      <c r="O65">
        <v>7.2999999999999995E-2</v>
      </c>
      <c r="Y65">
        <v>2.8000000000000001E-2</v>
      </c>
      <c r="AB65">
        <v>1.09999999E-2</v>
      </c>
      <c r="AC65">
        <v>1.92000009E-2</v>
      </c>
      <c r="AH65">
        <v>-3.0600000200000001E-2</v>
      </c>
      <c r="BL65">
        <v>3.4099999800000003E-2</v>
      </c>
      <c r="BQ65">
        <v>-4.1400000499999999E-2</v>
      </c>
      <c r="CY65">
        <v>-2.3E-3</v>
      </c>
      <c r="DP65">
        <v>1.8999999399999998E-2</v>
      </c>
      <c r="EG65">
        <v>4.2599999999999999E-2</v>
      </c>
    </row>
    <row r="66" spans="1:181" x14ac:dyDescent="0.25">
      <c r="A66" s="120">
        <v>36341</v>
      </c>
      <c r="G66">
        <v>2.8100000699999999E-2</v>
      </c>
      <c r="O66">
        <v>5.0999999999999997E-2</v>
      </c>
      <c r="Y66">
        <v>0</v>
      </c>
      <c r="AB66">
        <v>3.40000005E-3</v>
      </c>
      <c r="AC66">
        <v>4.1000000200000003E-3</v>
      </c>
      <c r="AH66">
        <v>4.9899999100000002E-2</v>
      </c>
      <c r="BL66">
        <v>-2.6000000099999998E-3</v>
      </c>
      <c r="BQ66">
        <v>5.6499999000000002E-2</v>
      </c>
      <c r="CY66">
        <v>2.75E-2</v>
      </c>
      <c r="DP66">
        <v>3.10999993E-2</v>
      </c>
      <c r="EG66">
        <v>1.1299999999999999E-2</v>
      </c>
    </row>
    <row r="67" spans="1:181" x14ac:dyDescent="0.25">
      <c r="A67" s="120">
        <v>36372</v>
      </c>
      <c r="G67">
        <v>-1.76999997E-2</v>
      </c>
      <c r="O67">
        <v>5.7000000000000002E-2</v>
      </c>
      <c r="Y67">
        <v>2.7E-2</v>
      </c>
      <c r="AB67">
        <v>9.1000003699999998E-3</v>
      </c>
      <c r="AC67">
        <v>1.24000004E-2</v>
      </c>
      <c r="AH67">
        <v>2.4000001099999998E-3</v>
      </c>
      <c r="BL67">
        <v>-7.8800000300000006E-2</v>
      </c>
      <c r="BQ67">
        <v>-1.86000001E-2</v>
      </c>
      <c r="CY67">
        <v>3.8800000000000001E-2</v>
      </c>
      <c r="DP67">
        <v>2.7599999699999999E-2</v>
      </c>
      <c r="EG67">
        <v>1.44E-2</v>
      </c>
      <c r="ET67">
        <v>3.9E-2</v>
      </c>
    </row>
    <row r="68" spans="1:181" x14ac:dyDescent="0.25">
      <c r="A68" s="120">
        <v>36403</v>
      </c>
      <c r="G68">
        <v>-1.7300000400000001E-2</v>
      </c>
      <c r="O68">
        <v>1E-3</v>
      </c>
      <c r="Y68">
        <v>-8.1000000000000003E-2</v>
      </c>
      <c r="AB68">
        <v>-4.9999998899999997E-3</v>
      </c>
      <c r="AC68">
        <v>-1.0800000299999999E-2</v>
      </c>
      <c r="AH68">
        <v>1.04E-2</v>
      </c>
      <c r="BL68">
        <v>2.6599999499999999E-2</v>
      </c>
      <c r="BQ68">
        <v>3.3700000500000001E-2</v>
      </c>
      <c r="CY68">
        <v>8.0000000000000002E-3</v>
      </c>
      <c r="DP68">
        <v>3.9200000499999998E-2</v>
      </c>
      <c r="EG68">
        <v>2.7400000000000001E-2</v>
      </c>
      <c r="ET68">
        <v>4.0000000000000001E-3</v>
      </c>
    </row>
    <row r="69" spans="1:181" x14ac:dyDescent="0.25">
      <c r="A69" s="120">
        <v>36433</v>
      </c>
      <c r="G69">
        <v>1.11999996E-2</v>
      </c>
      <c r="O69">
        <v>4.2999999999999997E-2</v>
      </c>
      <c r="Y69">
        <v>-2.5000000000000001E-2</v>
      </c>
      <c r="AB69">
        <v>-4.6999999299999996E-3</v>
      </c>
      <c r="AC69">
        <v>-1.0099999599999999E-2</v>
      </c>
      <c r="AH69">
        <v>1.8899999600000002E-2</v>
      </c>
      <c r="BL69">
        <v>1.4499999600000001E-2</v>
      </c>
      <c r="BQ69">
        <v>1.0700000499999999E-2</v>
      </c>
      <c r="CY69">
        <v>-9.7999999999999997E-3</v>
      </c>
      <c r="DP69">
        <v>1.5599999599999999E-2</v>
      </c>
      <c r="EG69">
        <v>2.6700000000000002E-2</v>
      </c>
      <c r="ET69">
        <v>3.0000000000000001E-3</v>
      </c>
    </row>
    <row r="70" spans="1:181" x14ac:dyDescent="0.25">
      <c r="A70" s="120">
        <v>36464</v>
      </c>
      <c r="G70">
        <v>-5.2600000100000002E-2</v>
      </c>
      <c r="O70">
        <v>-3.9E-2</v>
      </c>
      <c r="Y70">
        <v>4.5999999999999999E-2</v>
      </c>
      <c r="AB70">
        <v>-1.25000002E-2</v>
      </c>
      <c r="AC70">
        <v>-2.0700000199999999E-2</v>
      </c>
      <c r="AH70">
        <v>-3.8600001500000002E-2</v>
      </c>
      <c r="BL70">
        <v>-6.1599999699999998E-2</v>
      </c>
      <c r="BQ70">
        <v>-3.6100000100000001E-2</v>
      </c>
      <c r="CY70">
        <v>5.3400000000000003E-2</v>
      </c>
      <c r="DP70">
        <v>1.11999996E-2</v>
      </c>
      <c r="EG70">
        <v>5.0000000000000001E-4</v>
      </c>
      <c r="ET70">
        <v>0.113</v>
      </c>
      <c r="FY70">
        <v>8.9999999999999993E-3</v>
      </c>
    </row>
    <row r="71" spans="1:181" x14ac:dyDescent="0.25">
      <c r="A71" s="120">
        <v>36494</v>
      </c>
      <c r="G71">
        <v>4.2599998399999998E-2</v>
      </c>
      <c r="O71">
        <v>2.3E-2</v>
      </c>
      <c r="Y71">
        <v>0.01</v>
      </c>
      <c r="AB71">
        <v>-1.6200000400000001E-2</v>
      </c>
      <c r="AC71">
        <v>-2.62000002E-2</v>
      </c>
      <c r="AH71">
        <v>1.0200000399999999E-2</v>
      </c>
      <c r="BL71">
        <v>-2.88999993E-2</v>
      </c>
      <c r="BQ71">
        <v>1.65999997E-2</v>
      </c>
      <c r="CY71">
        <v>0.1221</v>
      </c>
      <c r="DP71">
        <v>1.8500000199999998E-2</v>
      </c>
      <c r="EG71">
        <v>3.0000000000000001E-3</v>
      </c>
      <c r="ET71">
        <v>0.05</v>
      </c>
      <c r="FY71">
        <v>2.1000000000000001E-2</v>
      </c>
    </row>
    <row r="72" spans="1:181" x14ac:dyDescent="0.25">
      <c r="A72" s="120">
        <v>36525</v>
      </c>
      <c r="G72">
        <v>1.10999998E-2</v>
      </c>
      <c r="O72">
        <v>2.3E-2</v>
      </c>
      <c r="Y72">
        <v>-0.03</v>
      </c>
      <c r="AB72">
        <v>4.9000000599999996E-3</v>
      </c>
      <c r="AC72">
        <v>5.1000001799999996E-3</v>
      </c>
      <c r="AH72">
        <v>3.79000008E-2</v>
      </c>
      <c r="AL72">
        <v>2.19024000000001E-2</v>
      </c>
      <c r="BL72">
        <v>1.16999997E-2</v>
      </c>
      <c r="BQ72">
        <v>5.1399998400000001E-2</v>
      </c>
      <c r="CY72">
        <v>8.9599999999999999E-2</v>
      </c>
      <c r="DP72">
        <v>1.3799999800000001E-2</v>
      </c>
      <c r="EG72">
        <v>2.0000000000000001E-4</v>
      </c>
      <c r="ET72">
        <v>7.3999999999999996E-2</v>
      </c>
      <c r="FY72">
        <v>5.3999999999999999E-2</v>
      </c>
    </row>
    <row r="73" spans="1:181" x14ac:dyDescent="0.25">
      <c r="A73" s="120">
        <v>36556</v>
      </c>
      <c r="D73">
        <v>7.9442963229775093E-3</v>
      </c>
      <c r="G73">
        <v>4.1799999800000001E-2</v>
      </c>
      <c r="O73">
        <v>3.0000000000000001E-3</v>
      </c>
      <c r="Y73">
        <v>-0.01</v>
      </c>
      <c r="AB73">
        <v>-9.3999998599999992E-3</v>
      </c>
      <c r="AC73">
        <v>-1.6300000299999999E-2</v>
      </c>
      <c r="AH73">
        <v>3.2900001900000003E-2</v>
      </c>
      <c r="AL73">
        <v>-3.1166772873808798E-2</v>
      </c>
      <c r="BL73">
        <v>4.4900000099999997E-2</v>
      </c>
      <c r="BQ73">
        <v>1.16999997E-2</v>
      </c>
      <c r="CH73">
        <v>-8.9999999999999998E-4</v>
      </c>
      <c r="CY73">
        <v>4.3999999999999997E-2</v>
      </c>
      <c r="DP73">
        <v>2.0099999399999999E-2</v>
      </c>
      <c r="EG73">
        <v>1.54E-2</v>
      </c>
      <c r="ET73">
        <v>8.7999999999999995E-2</v>
      </c>
      <c r="FY73">
        <v>6.4000000000000001E-2</v>
      </c>
    </row>
    <row r="74" spans="1:181" x14ac:dyDescent="0.25">
      <c r="A74" s="120">
        <v>36585</v>
      </c>
      <c r="D74">
        <v>3.07164207318791E-2</v>
      </c>
      <c r="G74">
        <v>-1.5399999899999999E-2</v>
      </c>
      <c r="O74">
        <v>-2.8000000000000001E-2</v>
      </c>
      <c r="Y74">
        <v>-5.1999999999999998E-2</v>
      </c>
      <c r="AB74">
        <v>4.0100000800000001E-2</v>
      </c>
      <c r="AC74">
        <v>5.9599999299999998E-2</v>
      </c>
      <c r="AH74">
        <v>-6.9999997499999998E-4</v>
      </c>
      <c r="AL74">
        <v>0.152408608428034</v>
      </c>
      <c r="BL74">
        <v>-3.9500001799999997E-2</v>
      </c>
      <c r="BQ74">
        <v>-1.0800000299999999E-2</v>
      </c>
      <c r="CH74">
        <v>6.0000000000000001E-3</v>
      </c>
      <c r="CY74">
        <v>5.79E-2</v>
      </c>
      <c r="DP74">
        <v>2.97999997E-2</v>
      </c>
      <c r="EG74">
        <v>1.17E-2</v>
      </c>
      <c r="ET74">
        <v>0.16700000000000001</v>
      </c>
      <c r="FY74">
        <v>0.03</v>
      </c>
    </row>
    <row r="75" spans="1:181" x14ac:dyDescent="0.25">
      <c r="A75" s="120">
        <v>36616</v>
      </c>
      <c r="D75">
        <v>2.2977945061307799E-2</v>
      </c>
      <c r="G75">
        <v>7.1400001599999999E-2</v>
      </c>
      <c r="O75">
        <v>-2.1999999999999999E-2</v>
      </c>
      <c r="Y75">
        <v>7.9000000000000001E-2</v>
      </c>
      <c r="AB75">
        <v>-3.1399998800000002E-2</v>
      </c>
      <c r="AC75">
        <v>-5.2400000400000001E-2</v>
      </c>
      <c r="AH75">
        <v>-1.75999999E-2</v>
      </c>
      <c r="AL75">
        <v>-4.0681343615331197E-2</v>
      </c>
      <c r="BL75">
        <v>-9.7199998800000006E-2</v>
      </c>
      <c r="BQ75">
        <v>5.1000001799999996E-3</v>
      </c>
      <c r="CH75">
        <v>5.8400000000000001E-2</v>
      </c>
      <c r="CY75">
        <v>7.6E-3</v>
      </c>
      <c r="DP75">
        <v>2.1199999399999999E-2</v>
      </c>
      <c r="EG75">
        <v>7.1000000000000004E-3</v>
      </c>
      <c r="ET75">
        <v>0.16700000000000001</v>
      </c>
      <c r="FY75">
        <v>9.2999999999999999E-2</v>
      </c>
    </row>
    <row r="76" spans="1:181" x14ac:dyDescent="0.25">
      <c r="A76" s="120">
        <v>36646</v>
      </c>
      <c r="D76">
        <v>2.71892626915721E-3</v>
      </c>
      <c r="G76">
        <v>-2.8500000000000001E-2</v>
      </c>
      <c r="O76">
        <v>-3.1E-2</v>
      </c>
      <c r="Y76">
        <v>-3.3000000000000002E-2</v>
      </c>
      <c r="AB76">
        <v>-9.8000001199999992E-3</v>
      </c>
      <c r="AC76">
        <v>-1.7100000800000001E-2</v>
      </c>
      <c r="AH76">
        <v>-1.7200000600000001E-2</v>
      </c>
      <c r="AL76">
        <v>-3.4834299714288398E-2</v>
      </c>
      <c r="BL76">
        <v>-6.3799999699999999E-2</v>
      </c>
      <c r="BQ76">
        <v>-2.9100000899999999E-2</v>
      </c>
      <c r="CH76">
        <v>3.3700000000000001E-2</v>
      </c>
      <c r="CY76">
        <v>-7.6E-3</v>
      </c>
      <c r="DP76">
        <v>2.2399999199999999E-2</v>
      </c>
      <c r="EG76">
        <v>6.3899999999999998E-2</v>
      </c>
      <c r="ET76">
        <v>1E-3</v>
      </c>
      <c r="FY76">
        <v>2.4E-2</v>
      </c>
    </row>
    <row r="77" spans="1:181" x14ac:dyDescent="0.25">
      <c r="A77" s="120">
        <v>36677</v>
      </c>
      <c r="D77">
        <v>-1.1604923554354601E-3</v>
      </c>
      <c r="G77">
        <v>8.0300003300000006E-2</v>
      </c>
      <c r="O77">
        <v>1.7999999999999999E-2</v>
      </c>
      <c r="Y77">
        <v>2.7E-2</v>
      </c>
      <c r="AB77">
        <v>5.5700000399999998E-2</v>
      </c>
      <c r="AC77">
        <v>8.86000022E-2</v>
      </c>
      <c r="AH77">
        <v>2.9100000899999999E-2</v>
      </c>
      <c r="AL77">
        <v>1.25974627869359E-2</v>
      </c>
      <c r="BL77">
        <v>7.2099998600000006E-2</v>
      </c>
      <c r="BQ77">
        <v>-2.52E-2</v>
      </c>
      <c r="CH77">
        <v>1.6199999999999999E-2</v>
      </c>
      <c r="CY77">
        <v>1.8200000000000001E-2</v>
      </c>
      <c r="DP77">
        <v>1.22999996E-2</v>
      </c>
      <c r="EG77">
        <v>1.67E-2</v>
      </c>
      <c r="ET77">
        <v>4.0000000000000001E-3</v>
      </c>
      <c r="FY77">
        <v>2.5000000000000001E-2</v>
      </c>
    </row>
    <row r="78" spans="1:181" x14ac:dyDescent="0.25">
      <c r="A78" s="120">
        <v>36707</v>
      </c>
      <c r="D78">
        <v>2.9878876296308799E-2</v>
      </c>
      <c r="G78">
        <v>-4.1600000099999999E-2</v>
      </c>
      <c r="O78">
        <v>4.9000000000000002E-2</v>
      </c>
      <c r="Y78">
        <v>7.0000000000000001E-3</v>
      </c>
      <c r="AB78">
        <v>6.6999997900000002E-3</v>
      </c>
      <c r="AC78">
        <v>9.8999999500000001E-3</v>
      </c>
      <c r="AH78">
        <v>1.9500000399999998E-2</v>
      </c>
      <c r="AL78">
        <v>-1.1681657628713199E-2</v>
      </c>
      <c r="BL78">
        <v>-7.4699997899999995E-2</v>
      </c>
      <c r="BQ78">
        <v>-3.3300001199999998E-2</v>
      </c>
      <c r="CH78">
        <v>-1.5900000000000001E-2</v>
      </c>
      <c r="CY78">
        <v>1.8100000000000002E-2</v>
      </c>
      <c r="DP78">
        <v>2.7100000499999999E-2</v>
      </c>
      <c r="EG78">
        <v>3.1899999999999998E-2</v>
      </c>
      <c r="ET78">
        <v>8.2000000000000003E-2</v>
      </c>
      <c r="FY78">
        <v>6.6000000000000003E-2</v>
      </c>
    </row>
    <row r="79" spans="1:181" x14ac:dyDescent="0.25">
      <c r="A79" s="120">
        <v>36738</v>
      </c>
      <c r="D79">
        <v>1.9133896049423E-3</v>
      </c>
      <c r="G79">
        <v>-2.56999992E-2</v>
      </c>
      <c r="O79">
        <v>-0.03</v>
      </c>
      <c r="Y79">
        <v>7.0000000000000007E-2</v>
      </c>
      <c r="AB79">
        <v>-5.0000002400000002E-4</v>
      </c>
      <c r="AC79">
        <v>-3.0000000299999999E-3</v>
      </c>
      <c r="AH79">
        <v>-1.15999999E-2</v>
      </c>
      <c r="AL79">
        <v>-2.8577720032780401E-2</v>
      </c>
      <c r="BL79">
        <v>-1.39999995E-3</v>
      </c>
      <c r="BQ79">
        <v>-6.30000001E-3</v>
      </c>
      <c r="CH79">
        <v>3.6499999999999998E-2</v>
      </c>
      <c r="CY79">
        <v>2.5100000000000001E-2</v>
      </c>
      <c r="DP79">
        <v>3.0099999200000001E-2</v>
      </c>
      <c r="EG79">
        <v>8.6E-3</v>
      </c>
      <c r="ET79">
        <v>3.3000000000000002E-2</v>
      </c>
      <c r="FY79">
        <v>1.4E-2</v>
      </c>
    </row>
    <row r="80" spans="1:181" x14ac:dyDescent="0.25">
      <c r="A80" s="120">
        <v>36769</v>
      </c>
      <c r="D80">
        <v>2.4432627891057199E-2</v>
      </c>
      <c r="G80">
        <v>3.1700000200000002E-2</v>
      </c>
      <c r="O80">
        <v>3.9E-2</v>
      </c>
      <c r="Y80">
        <v>0.123</v>
      </c>
      <c r="AB80">
        <v>-4.0399998399999998E-2</v>
      </c>
      <c r="AC80">
        <v>-6.2399998300000002E-2</v>
      </c>
      <c r="AH80">
        <v>3.0300000699999999E-2</v>
      </c>
      <c r="AL80">
        <v>-8.4883930164135792E-3</v>
      </c>
      <c r="BL80">
        <v>2.0500000599999998E-2</v>
      </c>
      <c r="BQ80">
        <v>4.2899999799999998E-2</v>
      </c>
      <c r="CH80">
        <v>4.4299999999999999E-2</v>
      </c>
      <c r="CY80">
        <v>1.8499999999999999E-2</v>
      </c>
      <c r="DP80">
        <v>2.4299999700000002E-2</v>
      </c>
      <c r="EG80">
        <v>1.84E-2</v>
      </c>
      <c r="ET80">
        <v>6.2E-2</v>
      </c>
      <c r="FY80">
        <v>-2E-3</v>
      </c>
    </row>
    <row r="81" spans="1:181" x14ac:dyDescent="0.25">
      <c r="A81" s="120">
        <v>36799</v>
      </c>
      <c r="D81">
        <v>9.4010383102578806E-3</v>
      </c>
      <c r="G81">
        <v>-2.8300000400000001E-2</v>
      </c>
      <c r="O81">
        <v>-1E-3</v>
      </c>
      <c r="Y81">
        <v>6.4000000000000001E-2</v>
      </c>
      <c r="AB81">
        <v>-4.7400001400000003E-2</v>
      </c>
      <c r="AC81">
        <v>-7.46000037E-2</v>
      </c>
      <c r="AH81">
        <v>-2.6799999200000001E-2</v>
      </c>
      <c r="AL81">
        <v>-3.2611701559328598E-3</v>
      </c>
      <c r="BL81">
        <v>-2.9100000899999999E-2</v>
      </c>
      <c r="BQ81">
        <v>-1.15999999E-2</v>
      </c>
      <c r="CH81">
        <v>4.53E-2</v>
      </c>
      <c r="CY81">
        <v>-2.1000000000000001E-2</v>
      </c>
      <c r="DP81">
        <v>1.5599999599999999E-2</v>
      </c>
      <c r="EG81">
        <v>8.2000000000000007E-3</v>
      </c>
      <c r="ET81">
        <v>-1.4E-2</v>
      </c>
      <c r="FY81">
        <v>7.9000000000000001E-2</v>
      </c>
    </row>
    <row r="82" spans="1:181" x14ac:dyDescent="0.25">
      <c r="A82" s="120">
        <v>36830</v>
      </c>
      <c r="D82">
        <v>-3.0063132386624002E-3</v>
      </c>
      <c r="G82">
        <v>4.8500001399999999E-2</v>
      </c>
      <c r="O82">
        <v>4.0000000000000001E-3</v>
      </c>
      <c r="Y82">
        <v>-1.4E-2</v>
      </c>
      <c r="AB82">
        <v>-6.0699999300000002E-2</v>
      </c>
      <c r="AC82">
        <v>-9.2799998800000005E-2</v>
      </c>
      <c r="AH82">
        <v>3.3199999500000001E-2</v>
      </c>
      <c r="AL82">
        <v>-7.4036123448714096E-3</v>
      </c>
      <c r="BL82">
        <v>4.2500000400000001E-2</v>
      </c>
      <c r="BQ82">
        <v>2.2099999700000001E-2</v>
      </c>
      <c r="CH82">
        <v>3.49E-2</v>
      </c>
      <c r="CY82">
        <v>-2.4E-2</v>
      </c>
      <c r="DP82">
        <v>2.3E-2</v>
      </c>
      <c r="EG82">
        <v>1.1999999999999999E-3</v>
      </c>
      <c r="ET82">
        <v>-2.3E-2</v>
      </c>
      <c r="FY82">
        <v>0.10199999999999999</v>
      </c>
    </row>
    <row r="83" spans="1:181" x14ac:dyDescent="0.25">
      <c r="A83" s="120">
        <v>36860</v>
      </c>
      <c r="D83">
        <v>-6.87462780706956E-3</v>
      </c>
      <c r="G83">
        <v>7.9700000600000001E-2</v>
      </c>
      <c r="O83">
        <v>0</v>
      </c>
      <c r="Y83">
        <v>2.1999999999999999E-2</v>
      </c>
      <c r="AB83">
        <v>2.44999994E-2</v>
      </c>
      <c r="AC83">
        <v>3.3500000799999999E-2</v>
      </c>
      <c r="AH83">
        <v>5.5899999999999998E-2</v>
      </c>
      <c r="AL83">
        <v>7.1078493653677901E-3</v>
      </c>
      <c r="BL83">
        <v>0.11850000199999999</v>
      </c>
      <c r="BQ83">
        <v>0.100599997</v>
      </c>
      <c r="CH83">
        <v>3.4200000000000001E-2</v>
      </c>
      <c r="CY83">
        <v>3.5000000000000001E-3</v>
      </c>
      <c r="DP83">
        <v>1.0300000199999999E-2</v>
      </c>
      <c r="EG83">
        <v>2.2000000000000001E-3</v>
      </c>
      <c r="ET83">
        <v>2.5999999999999999E-2</v>
      </c>
      <c r="FY83">
        <v>7.6999999999999999E-2</v>
      </c>
    </row>
    <row r="84" spans="1:181" x14ac:dyDescent="0.25">
      <c r="A84" s="120">
        <v>36891</v>
      </c>
      <c r="D84">
        <v>1.84755438027321E-2</v>
      </c>
      <c r="G84">
        <v>0.18050000099999999</v>
      </c>
      <c r="O84">
        <v>3.0000000000000001E-3</v>
      </c>
      <c r="Y84">
        <v>8.4000000000000005E-2</v>
      </c>
      <c r="AB84">
        <v>4.5200001400000002E-2</v>
      </c>
      <c r="AC84">
        <v>6.4099997300000003E-2</v>
      </c>
      <c r="AH84">
        <v>2.7400000000000001E-2</v>
      </c>
      <c r="AL84">
        <v>-6.24499808005122E-2</v>
      </c>
      <c r="BL84">
        <v>0.12530000499999999</v>
      </c>
      <c r="BQ84">
        <v>9.2299997800000005E-2</v>
      </c>
      <c r="CH84">
        <v>5.1900000000000002E-2</v>
      </c>
      <c r="CY84">
        <v>1.43E-2</v>
      </c>
      <c r="DP84">
        <v>6.3999998400000001E-3</v>
      </c>
      <c r="EG84">
        <v>-1.6199999999999999E-2</v>
      </c>
      <c r="ET84">
        <v>4.8000000000000001E-2</v>
      </c>
      <c r="FX84">
        <v>6.7799999999999999E-2</v>
      </c>
      <c r="FY84">
        <v>3.3000000000000002E-2</v>
      </c>
    </row>
    <row r="85" spans="1:181" x14ac:dyDescent="0.25">
      <c r="A85" s="120">
        <v>36922</v>
      </c>
      <c r="D85">
        <v>1.29192999941576E-2</v>
      </c>
      <c r="G85">
        <v>-5.2200000699999999E-2</v>
      </c>
      <c r="O85">
        <v>0.113</v>
      </c>
      <c r="Y85">
        <v>0.109</v>
      </c>
      <c r="AB85">
        <v>8.2999998699999997E-3</v>
      </c>
      <c r="AC85">
        <v>9.8999999500000001E-3</v>
      </c>
      <c r="AH85">
        <v>-9.9999997799999994E-3</v>
      </c>
      <c r="AL85">
        <v>-6.4000000000000003E-3</v>
      </c>
      <c r="BL85">
        <v>4.6100001799999998E-2</v>
      </c>
      <c r="BQ85">
        <v>-1.40000004E-2</v>
      </c>
      <c r="BR85">
        <v>2.72000004E-2</v>
      </c>
      <c r="CH85">
        <v>2.6200000000000001E-2</v>
      </c>
      <c r="CY85">
        <v>5.4999999999999997E-3</v>
      </c>
      <c r="DP85">
        <v>2.8200000499999999E-2</v>
      </c>
      <c r="EG85">
        <v>3.1600000000000003E-2</v>
      </c>
      <c r="ET85">
        <v>4.9000000000000002E-2</v>
      </c>
      <c r="FX85">
        <v>0.1053</v>
      </c>
      <c r="FY85">
        <v>1.6E-2</v>
      </c>
    </row>
    <row r="86" spans="1:181" x14ac:dyDescent="0.25">
      <c r="A86" s="120">
        <v>36950</v>
      </c>
      <c r="D86">
        <v>6.0022733814415197E-3</v>
      </c>
      <c r="G86">
        <v>-5.4299999000000002E-2</v>
      </c>
      <c r="O86">
        <v>0.08</v>
      </c>
      <c r="Y86">
        <v>4.4999999999999998E-2</v>
      </c>
      <c r="AB86">
        <v>-2.39000004E-2</v>
      </c>
      <c r="AC86">
        <v>-3.7599999500000002E-2</v>
      </c>
      <c r="AH86">
        <v>7.1000000500000002E-3</v>
      </c>
      <c r="AL86">
        <v>9.6000000000000002E-2</v>
      </c>
      <c r="BL86">
        <v>3.7300001800000003E-2</v>
      </c>
      <c r="BQ86">
        <v>1.5599999599999999E-2</v>
      </c>
      <c r="BR86">
        <v>7.4900001300000005E-2</v>
      </c>
      <c r="CH86">
        <v>5.1700000000000003E-2</v>
      </c>
      <c r="CY86">
        <v>1.12E-2</v>
      </c>
      <c r="DP86">
        <v>2.0899999900000001E-2</v>
      </c>
      <c r="EG86">
        <v>1.83E-2</v>
      </c>
      <c r="ET86">
        <v>0.05</v>
      </c>
      <c r="FX86">
        <v>8.4400000000000003E-2</v>
      </c>
      <c r="FY86">
        <v>9.5000000000000001E-2</v>
      </c>
    </row>
    <row r="87" spans="1:181" x14ac:dyDescent="0.25">
      <c r="A87" s="120">
        <v>36981</v>
      </c>
      <c r="D87">
        <v>-3.8450048761080602E-3</v>
      </c>
      <c r="G87">
        <v>0.121100001</v>
      </c>
      <c r="O87">
        <v>3.9E-2</v>
      </c>
      <c r="Y87">
        <v>4.2000000000000003E-2</v>
      </c>
      <c r="AB87">
        <v>-3.3599998800000003E-2</v>
      </c>
      <c r="AC87">
        <v>-5.2799999700000003E-2</v>
      </c>
      <c r="AH87">
        <v>7.1800001000000002E-2</v>
      </c>
      <c r="AL87">
        <v>-1.60000000000002E-3</v>
      </c>
      <c r="AU87">
        <v>1.4999999999999999E-2</v>
      </c>
      <c r="BJ87">
        <v>4.7702170354249999E-2</v>
      </c>
      <c r="BK87">
        <v>4.7702170354249999E-2</v>
      </c>
      <c r="BL87">
        <v>4.7699999100000001E-2</v>
      </c>
      <c r="BM87">
        <v>3.1677938099596403E-2</v>
      </c>
      <c r="BQ87">
        <v>7.9800002300000006E-2</v>
      </c>
      <c r="BR87">
        <v>0.12960000299999999</v>
      </c>
      <c r="CH87">
        <v>2.0199999999999999E-2</v>
      </c>
      <c r="CY87">
        <v>2.8E-3</v>
      </c>
      <c r="DP87">
        <v>1.11999996E-2</v>
      </c>
      <c r="EG87">
        <v>2.6100000000000002E-2</v>
      </c>
      <c r="ET87">
        <v>4.5999999999999999E-2</v>
      </c>
      <c r="FM87">
        <v>0.11600000000000001</v>
      </c>
      <c r="FX87">
        <v>-3.39E-2</v>
      </c>
      <c r="FY87">
        <v>2.8000000000000001E-2</v>
      </c>
    </row>
    <row r="88" spans="1:181" x14ac:dyDescent="0.25">
      <c r="A88" s="120">
        <v>37011</v>
      </c>
      <c r="D88">
        <v>8.6820082786942705E-3</v>
      </c>
      <c r="G88">
        <v>-5.5899999999999998E-2</v>
      </c>
      <c r="O88">
        <v>3.0000000000000001E-3</v>
      </c>
      <c r="Y88">
        <v>5.1999999999999998E-2</v>
      </c>
      <c r="AB88">
        <v>2.88999993E-2</v>
      </c>
      <c r="AC88">
        <v>4.0100000800000001E-2</v>
      </c>
      <c r="AH88">
        <v>-7.8699998600000001E-2</v>
      </c>
      <c r="AL88">
        <v>-4.3200000000000002E-2</v>
      </c>
      <c r="AU88">
        <v>4.2000000000000003E-2</v>
      </c>
      <c r="BJ88">
        <v>-9.5322376152930696E-2</v>
      </c>
      <c r="BK88">
        <v>-9.5322376152930696E-2</v>
      </c>
      <c r="BL88">
        <v>-9.5299996400000003E-2</v>
      </c>
      <c r="BM88">
        <v>-6.1308925021470201E-2</v>
      </c>
      <c r="BQ88">
        <v>-8.5299998500000002E-2</v>
      </c>
      <c r="BR88">
        <v>-0.10149999699999999</v>
      </c>
      <c r="CH88">
        <v>2.3999999999999998E-3</v>
      </c>
      <c r="CY88">
        <v>1.1000000000000001E-3</v>
      </c>
      <c r="DP88">
        <v>2.1099999500000001E-2</v>
      </c>
      <c r="EG88">
        <v>2.6599999999999999E-2</v>
      </c>
      <c r="ET88">
        <v>0.01</v>
      </c>
      <c r="FM88">
        <v>7.0000000000000001E-3</v>
      </c>
      <c r="FX88">
        <v>9.0899999999999995E-2</v>
      </c>
      <c r="FY88">
        <v>-1.0999999999999999E-2</v>
      </c>
    </row>
    <row r="89" spans="1:181" x14ac:dyDescent="0.25">
      <c r="A89" s="120">
        <v>37042</v>
      </c>
      <c r="D89">
        <v>1.0567783690125499E-2</v>
      </c>
      <c r="G89">
        <v>3.8899999099999999E-2</v>
      </c>
      <c r="O89">
        <v>5.0999999999999997E-2</v>
      </c>
      <c r="Y89">
        <v>7.4999999999999997E-2</v>
      </c>
      <c r="AB89">
        <v>-2.8100000699999999E-2</v>
      </c>
      <c r="AC89">
        <v>-5.2400000400000001E-2</v>
      </c>
      <c r="AH89">
        <v>1.30000003E-2</v>
      </c>
      <c r="AL89">
        <v>5.04E-2</v>
      </c>
      <c r="AU89">
        <v>3.3000000000000002E-2</v>
      </c>
      <c r="BJ89">
        <v>3.4025172123992599E-3</v>
      </c>
      <c r="BK89">
        <v>3.4025172123992599E-3</v>
      </c>
      <c r="BL89">
        <v>3.40000005E-3</v>
      </c>
      <c r="BM89">
        <v>2.94917913204196E-3</v>
      </c>
      <c r="BQ89">
        <v>7.6000001300000003E-3</v>
      </c>
      <c r="BR89">
        <v>2.61000004E-2</v>
      </c>
      <c r="CH89">
        <v>3.9899999999999998E-2</v>
      </c>
      <c r="CY89">
        <v>7.7000000000000002E-3</v>
      </c>
      <c r="DP89">
        <v>2.0500000599999998E-2</v>
      </c>
      <c r="EG89">
        <v>1.7299999999999999E-2</v>
      </c>
      <c r="ET89">
        <v>3.3000000000000002E-2</v>
      </c>
      <c r="FM89">
        <v>0.01</v>
      </c>
      <c r="FX89">
        <v>4.1799999999999997E-2</v>
      </c>
      <c r="FY89">
        <v>2.9000000000000001E-2</v>
      </c>
    </row>
    <row r="90" spans="1:181" x14ac:dyDescent="0.25">
      <c r="A90" s="120">
        <v>37072</v>
      </c>
      <c r="D90">
        <v>6.7703875908028104E-3</v>
      </c>
      <c r="G90">
        <v>-2.1999999900000001E-2</v>
      </c>
      <c r="O90">
        <v>6.2E-2</v>
      </c>
      <c r="Y90">
        <v>3.9E-2</v>
      </c>
      <c r="AB90">
        <v>3.5599999100000002E-2</v>
      </c>
      <c r="AC90">
        <v>6.1799999299999998E-2</v>
      </c>
      <c r="AH90">
        <v>-1.5499999699999999E-2</v>
      </c>
      <c r="AL90">
        <v>3.5200000000000002E-2</v>
      </c>
      <c r="AU90">
        <v>-1.4E-2</v>
      </c>
      <c r="BJ90">
        <v>-1.0578929275325199E-2</v>
      </c>
      <c r="BK90">
        <v>-1.0578929275325199E-2</v>
      </c>
      <c r="BL90">
        <v>-1.05999997E-2</v>
      </c>
      <c r="BM90">
        <v>-6.24087424087039E-3</v>
      </c>
      <c r="BQ90">
        <v>-7.9999998000000001E-4</v>
      </c>
      <c r="BR90">
        <v>-7.6999999600000004E-3</v>
      </c>
      <c r="CH90">
        <v>1E-4</v>
      </c>
      <c r="CY90">
        <v>6.9999999999999999E-4</v>
      </c>
      <c r="DP90">
        <v>-1.0499999899999999E-2</v>
      </c>
      <c r="EG90">
        <v>1.6400000000000001E-2</v>
      </c>
      <c r="ET90">
        <v>2.5000000000000001E-2</v>
      </c>
      <c r="FM90">
        <v>6.9000000000000006E-2</v>
      </c>
      <c r="FX90">
        <v>0.1152</v>
      </c>
      <c r="FY90">
        <v>4.8000000000000001E-2</v>
      </c>
    </row>
    <row r="91" spans="1:181" x14ac:dyDescent="0.25">
      <c r="A91" s="120">
        <v>37103</v>
      </c>
      <c r="D91">
        <v>-9.9535858068953097E-4</v>
      </c>
      <c r="G91">
        <v>3.6800000800000003E-2</v>
      </c>
      <c r="O91">
        <v>2.7E-2</v>
      </c>
      <c r="Y91">
        <v>3.5999999999999997E-2</v>
      </c>
      <c r="AB91">
        <v>6.2000001799999999E-3</v>
      </c>
      <c r="AC91">
        <v>7.6999999600000004E-3</v>
      </c>
      <c r="AH91">
        <v>1.4999999700000001E-2</v>
      </c>
      <c r="AL91">
        <v>2.9600000000000001E-2</v>
      </c>
      <c r="AU91">
        <v>2.1000000000000001E-2</v>
      </c>
      <c r="BJ91">
        <v>-2.8238551777411702E-2</v>
      </c>
      <c r="BK91">
        <v>-2.8238551777411702E-2</v>
      </c>
      <c r="BL91">
        <v>-2.8200000499999999E-2</v>
      </c>
      <c r="BM91">
        <v>-1.7574400455403798E-2</v>
      </c>
      <c r="BQ91">
        <v>-1.27999997E-2</v>
      </c>
      <c r="BR91">
        <v>-5.33999987E-2</v>
      </c>
      <c r="CH91">
        <v>1.2500000000000001E-2</v>
      </c>
      <c r="CY91">
        <v>1.66E-2</v>
      </c>
      <c r="DP91">
        <v>3.0000001400000003E-4</v>
      </c>
      <c r="EG91">
        <v>2.1899999999999999E-2</v>
      </c>
      <c r="ET91">
        <v>4.9000000000000002E-2</v>
      </c>
      <c r="FM91">
        <v>8.1000000000000003E-2</v>
      </c>
      <c r="FX91">
        <v>1.9099999999999999E-2</v>
      </c>
      <c r="FY91">
        <v>8.9999999999999993E-3</v>
      </c>
    </row>
    <row r="92" spans="1:181" x14ac:dyDescent="0.25">
      <c r="A92" s="120">
        <v>37134</v>
      </c>
      <c r="D92">
        <v>7.6213814862763699E-3</v>
      </c>
      <c r="G92">
        <v>-4.5200001400000002E-2</v>
      </c>
      <c r="O92">
        <v>4.1000000000000002E-2</v>
      </c>
      <c r="Y92">
        <v>1.2999999999999999E-2</v>
      </c>
      <c r="AB92">
        <v>3.6600001200000003E-2</v>
      </c>
      <c r="AC92">
        <v>5.1100000700000002E-2</v>
      </c>
      <c r="AH92">
        <v>2.1900000100000001E-2</v>
      </c>
      <c r="AL92">
        <v>-8.8000000000000005E-3</v>
      </c>
      <c r="AU92">
        <v>2.3E-2</v>
      </c>
      <c r="BJ92">
        <v>4.30040621994374E-2</v>
      </c>
      <c r="BK92">
        <v>4.30040621994374E-2</v>
      </c>
      <c r="BL92">
        <v>4.3000001500000003E-2</v>
      </c>
      <c r="BM92">
        <v>2.8177601753360801E-2</v>
      </c>
      <c r="BQ92">
        <v>4.6799998699999998E-2</v>
      </c>
      <c r="BR92">
        <v>6.1200000300000001E-2</v>
      </c>
      <c r="CH92">
        <v>3.8100000000000002E-2</v>
      </c>
      <c r="CY92">
        <v>1.12E-2</v>
      </c>
      <c r="DP92">
        <v>1.6400000099999999E-2</v>
      </c>
      <c r="EG92">
        <v>1.54E-2</v>
      </c>
      <c r="ET92">
        <v>2.5000000000000001E-2</v>
      </c>
      <c r="FM92">
        <v>3.2000000000000001E-2</v>
      </c>
      <c r="FX92">
        <v>-1.6799999999999999E-2</v>
      </c>
      <c r="FY92">
        <v>0.09</v>
      </c>
    </row>
    <row r="93" spans="1:181" x14ac:dyDescent="0.25">
      <c r="A93" s="120">
        <v>37164</v>
      </c>
      <c r="D93">
        <v>-1.0394212730876399E-2</v>
      </c>
      <c r="G93">
        <v>7.37999976E-2</v>
      </c>
      <c r="O93">
        <v>-1.4999999999999999E-2</v>
      </c>
      <c r="Y93">
        <v>-1E-3</v>
      </c>
      <c r="AB93">
        <v>-3.04000005E-2</v>
      </c>
      <c r="AC93">
        <v>-4.3999999800000002E-2</v>
      </c>
      <c r="AH93">
        <v>7.3399998199999997E-2</v>
      </c>
      <c r="AL93">
        <v>0.1056</v>
      </c>
      <c r="AU93">
        <v>-1.7000000000000001E-2</v>
      </c>
      <c r="BJ93">
        <v>0.100377097224938</v>
      </c>
      <c r="BK93">
        <v>0.100377097224938</v>
      </c>
      <c r="BL93">
        <v>0.100400001</v>
      </c>
      <c r="BM93">
        <v>6.5008552228312103E-2</v>
      </c>
      <c r="BQ93">
        <v>8.0499999200000005E-2</v>
      </c>
      <c r="BR93">
        <v>0.199100003</v>
      </c>
      <c r="CH93">
        <v>-6.0000000000000001E-3</v>
      </c>
      <c r="CY93">
        <v>1.4E-3</v>
      </c>
      <c r="DP93">
        <v>-6.09999988E-3</v>
      </c>
      <c r="EG93">
        <v>-2.53E-2</v>
      </c>
      <c r="ET93">
        <v>7.0000000000000001E-3</v>
      </c>
      <c r="FM93">
        <v>3.5999999999999997E-2</v>
      </c>
      <c r="FX93">
        <v>-6.5600000000000006E-2</v>
      </c>
      <c r="FY93">
        <v>7.5999999999999998E-2</v>
      </c>
    </row>
    <row r="94" spans="1:181" x14ac:dyDescent="0.25">
      <c r="A94" s="120">
        <v>37195</v>
      </c>
      <c r="D94">
        <v>6.5079418574009798E-3</v>
      </c>
      <c r="G94">
        <v>2.9699999800000002E-2</v>
      </c>
      <c r="O94">
        <v>6.7000000000000004E-2</v>
      </c>
      <c r="Y94">
        <v>6.0000000000000001E-3</v>
      </c>
      <c r="AB94">
        <v>7.9499997200000005E-2</v>
      </c>
      <c r="AC94">
        <v>0.11259999900000001</v>
      </c>
      <c r="AH94">
        <v>4.8099998400000003E-2</v>
      </c>
      <c r="AL94">
        <v>-0.04</v>
      </c>
      <c r="AU94">
        <v>2.9000000000000001E-2</v>
      </c>
      <c r="BJ94">
        <v>0.16179967085963201</v>
      </c>
      <c r="BK94">
        <v>0.16179967085963201</v>
      </c>
      <c r="BL94">
        <v>0.161799997</v>
      </c>
      <c r="BM94">
        <v>0.102052952025718</v>
      </c>
      <c r="BQ94">
        <v>6.6299997299999996E-2</v>
      </c>
      <c r="BR94">
        <v>0.103200004</v>
      </c>
      <c r="CH94">
        <v>1.38E-2</v>
      </c>
      <c r="CY94">
        <v>-6.1000000000000004E-3</v>
      </c>
      <c r="DP94">
        <v>8.7000001200000007E-3</v>
      </c>
      <c r="EG94">
        <v>1.7000000000000001E-2</v>
      </c>
      <c r="ET94">
        <v>1.9E-2</v>
      </c>
      <c r="FM94">
        <v>2E-3</v>
      </c>
      <c r="FX94">
        <v>3.4200000000000001E-2</v>
      </c>
      <c r="FY94">
        <v>-3.6999999999999998E-2</v>
      </c>
    </row>
    <row r="95" spans="1:181" x14ac:dyDescent="0.25">
      <c r="A95" s="120">
        <v>37225</v>
      </c>
      <c r="D95">
        <v>8.9866495056201805E-3</v>
      </c>
      <c r="G95">
        <v>5.7999999299999999E-3</v>
      </c>
      <c r="O95">
        <v>-3.0000000000000001E-3</v>
      </c>
      <c r="Y95">
        <v>-5.0000000000000001E-3</v>
      </c>
      <c r="AB95">
        <v>5.7000000999999998E-3</v>
      </c>
      <c r="AC95">
        <v>6.50000013E-3</v>
      </c>
      <c r="AH95">
        <v>-9.6600003500000003E-2</v>
      </c>
      <c r="AL95">
        <v>9.5999999999999992E-3</v>
      </c>
      <c r="AU95">
        <v>2E-3</v>
      </c>
      <c r="BJ95">
        <v>-0.102088909995642</v>
      </c>
      <c r="BK95">
        <v>-0.102088909995642</v>
      </c>
      <c r="BL95">
        <v>-0.1021</v>
      </c>
      <c r="BM95">
        <v>-6.5787477889614504E-2</v>
      </c>
      <c r="BQ95">
        <v>-9.6799999499999997E-2</v>
      </c>
      <c r="BR95">
        <v>-8.8200002900000005E-2</v>
      </c>
      <c r="CH95">
        <v>2.9499999999999998E-2</v>
      </c>
      <c r="CY95">
        <v>1.1599999999999999E-2</v>
      </c>
      <c r="DP95">
        <v>1.0999999900000001E-3</v>
      </c>
      <c r="EG95">
        <v>3.3500000000000002E-2</v>
      </c>
      <c r="ET95">
        <v>2.5999999999999999E-2</v>
      </c>
      <c r="FM95">
        <v>-1E-3</v>
      </c>
      <c r="FX95">
        <v>3.6400000000000002E-2</v>
      </c>
      <c r="FY95">
        <v>-6.5000000000000002E-2</v>
      </c>
    </row>
    <row r="96" spans="1:181" x14ac:dyDescent="0.25">
      <c r="A96" s="120">
        <v>37256</v>
      </c>
      <c r="D96">
        <v>1.1812929405995499E-2</v>
      </c>
      <c r="G96">
        <v>0.104199998</v>
      </c>
      <c r="O96">
        <v>6.6000000000000003E-2</v>
      </c>
      <c r="Y96">
        <v>5.2999999999999999E-2</v>
      </c>
      <c r="AB96">
        <v>-1.86999999E-2</v>
      </c>
      <c r="AC96">
        <v>-2.1800000199999999E-2</v>
      </c>
      <c r="AH96">
        <v>3.77000012E-2</v>
      </c>
      <c r="AL96">
        <v>1.84E-2</v>
      </c>
      <c r="AU96">
        <v>2E-3</v>
      </c>
      <c r="BJ96">
        <v>-4.9658722101454597E-2</v>
      </c>
      <c r="BK96">
        <v>-4.9658722101454597E-2</v>
      </c>
      <c r="BL96">
        <v>-4.96999994E-2</v>
      </c>
      <c r="BM96">
        <v>-3.27199968216614E-2</v>
      </c>
      <c r="BQ96">
        <v>-6.0000002800000005E-4</v>
      </c>
      <c r="BR96">
        <v>3.5500001199999999E-2</v>
      </c>
      <c r="CH96">
        <v>4.9399999999999999E-2</v>
      </c>
      <c r="CY96">
        <v>6.7999999999999996E-3</v>
      </c>
      <c r="DP96">
        <v>1.0999999900000001E-3</v>
      </c>
      <c r="EG96">
        <v>1.5800000000000002E-2</v>
      </c>
      <c r="ET96">
        <v>4.3999999999999997E-2</v>
      </c>
      <c r="FM96">
        <v>3.1E-2</v>
      </c>
      <c r="FX96">
        <v>8.0600000000000005E-2</v>
      </c>
      <c r="FY96">
        <v>2.9000000000000001E-2</v>
      </c>
    </row>
    <row r="97" spans="1:181" x14ac:dyDescent="0.25">
      <c r="A97" s="120">
        <v>37287</v>
      </c>
      <c r="D97">
        <v>8.0172022966942796E-3</v>
      </c>
      <c r="G97">
        <v>4.0500000100000003E-2</v>
      </c>
      <c r="O97">
        <v>5.2999999999999999E-2</v>
      </c>
      <c r="Y97">
        <v>4.3999999999999997E-2</v>
      </c>
      <c r="AB97">
        <v>-4.8799999099999998E-2</v>
      </c>
      <c r="AC97">
        <v>-6.9300003299999996E-2</v>
      </c>
      <c r="AH97">
        <v>-7.3000001700000003E-3</v>
      </c>
      <c r="AL97">
        <v>3.9199999999999999E-2</v>
      </c>
      <c r="AU97">
        <v>3.3000000000000002E-2</v>
      </c>
      <c r="BJ97">
        <v>-1.24715640572474E-2</v>
      </c>
      <c r="BK97">
        <v>-1.24715640572474E-2</v>
      </c>
      <c r="BL97">
        <v>-1.25000002E-2</v>
      </c>
      <c r="BM97">
        <v>-8.0645880999095105E-3</v>
      </c>
      <c r="BQ97">
        <v>1.5200000300000001E-2</v>
      </c>
      <c r="BR97">
        <v>1.5900000899999999E-2</v>
      </c>
      <c r="BV97">
        <v>1.2999999999999999E-2</v>
      </c>
      <c r="CH97">
        <v>1.6400000000000001E-2</v>
      </c>
      <c r="CY97">
        <v>4.1000000000000003E-3</v>
      </c>
      <c r="DP97">
        <v>1.0200000399999999E-2</v>
      </c>
      <c r="EG97">
        <v>1.7100000000000001E-2</v>
      </c>
      <c r="ET97">
        <v>2.3E-2</v>
      </c>
      <c r="FM97">
        <v>5.3999999999999999E-2</v>
      </c>
      <c r="FX97">
        <v>2.1600000000000001E-2</v>
      </c>
      <c r="FY97">
        <v>-1.6E-2</v>
      </c>
    </row>
    <row r="98" spans="1:181" x14ac:dyDescent="0.25">
      <c r="A98" s="120">
        <v>37315</v>
      </c>
      <c r="D98">
        <v>2.3890972435845099E-3</v>
      </c>
      <c r="G98">
        <v>-0.137099996</v>
      </c>
      <c r="O98">
        <v>-2.1999999999999999E-2</v>
      </c>
      <c r="Y98">
        <v>2.7E-2</v>
      </c>
      <c r="AB98">
        <v>9.6000004600000008E-3</v>
      </c>
      <c r="AC98">
        <v>1.31000001E-2</v>
      </c>
      <c r="AH98">
        <v>-1.8999999399999998E-2</v>
      </c>
      <c r="AL98">
        <v>5.1200000000000002E-2</v>
      </c>
      <c r="AU98">
        <v>-5.0000000000000001E-3</v>
      </c>
      <c r="BJ98">
        <v>1.7013522950083199E-2</v>
      </c>
      <c r="BK98">
        <v>1.7013522950083199E-2</v>
      </c>
      <c r="BL98">
        <v>1.7000000899999999E-2</v>
      </c>
      <c r="BM98">
        <v>1.1589918311234701E-2</v>
      </c>
      <c r="BQ98">
        <v>-2.39000004E-2</v>
      </c>
      <c r="BR98">
        <v>-1.7300000400000001E-2</v>
      </c>
      <c r="BV98">
        <v>1.9E-2</v>
      </c>
      <c r="CH98">
        <v>1.8200000000000001E-2</v>
      </c>
      <c r="CY98">
        <v>2.3E-3</v>
      </c>
      <c r="DP98">
        <v>-3.8000000600000002E-3</v>
      </c>
      <c r="EG98">
        <v>1.4999999999999999E-2</v>
      </c>
      <c r="ET98">
        <v>0.107</v>
      </c>
      <c r="FM98">
        <v>3.5000000000000003E-2</v>
      </c>
      <c r="FX98">
        <v>5.8999999999999999E-3</v>
      </c>
      <c r="FY98">
        <v>0</v>
      </c>
    </row>
    <row r="99" spans="1:181" x14ac:dyDescent="0.25">
      <c r="A99" s="120">
        <v>37346</v>
      </c>
      <c r="D99">
        <v>1.06463818834383E-2</v>
      </c>
      <c r="G99">
        <v>0.165299997</v>
      </c>
      <c r="O99">
        <v>4.1000000000000002E-2</v>
      </c>
      <c r="Y99">
        <v>5.6000000000000001E-2</v>
      </c>
      <c r="AB99">
        <v>4.9100000400000003E-2</v>
      </c>
      <c r="AC99">
        <v>6.9700002699999999E-2</v>
      </c>
      <c r="AH99">
        <v>-1.5699999400000001E-2</v>
      </c>
      <c r="AL99">
        <v>-3.04E-2</v>
      </c>
      <c r="AU99">
        <v>2.8000000000000001E-2</v>
      </c>
      <c r="BJ99">
        <v>3.4705502888070501E-3</v>
      </c>
      <c r="BK99">
        <v>3.4717558150201299E-3</v>
      </c>
      <c r="BL99">
        <v>3.5000001100000001E-3</v>
      </c>
      <c r="BM99">
        <v>-4.1644269095856296E-3</v>
      </c>
      <c r="BQ99">
        <v>-2.2199999500000001E-2</v>
      </c>
      <c r="BR99">
        <v>-1.4800000000000001E-2</v>
      </c>
      <c r="BV99">
        <v>4.4999999999999998E-2</v>
      </c>
      <c r="CH99">
        <v>2.3199999999999998E-2</v>
      </c>
      <c r="CY99">
        <v>6.0000000000000001E-3</v>
      </c>
      <c r="DP99">
        <v>1.0200000399999999E-2</v>
      </c>
      <c r="EG99">
        <v>2.0500000000000001E-2</v>
      </c>
      <c r="ET99">
        <v>0.04</v>
      </c>
      <c r="FM99">
        <v>1E-3</v>
      </c>
      <c r="FX99">
        <v>4.9299999999999997E-2</v>
      </c>
      <c r="FY99">
        <v>-3.1E-2</v>
      </c>
    </row>
    <row r="100" spans="1:181" x14ac:dyDescent="0.25">
      <c r="A100" s="120">
        <v>37376</v>
      </c>
      <c r="D100">
        <v>7.9793495991628792E-3</v>
      </c>
      <c r="G100">
        <v>-1.43999998E-2</v>
      </c>
      <c r="O100">
        <v>2.7E-2</v>
      </c>
      <c r="Y100">
        <v>8.6999999999999994E-2</v>
      </c>
      <c r="AB100">
        <v>2.1800000199999999E-2</v>
      </c>
      <c r="AC100">
        <v>3.05000003E-2</v>
      </c>
      <c r="AH100">
        <v>-3.9799999400000001E-2</v>
      </c>
      <c r="AL100">
        <v>5.5999999999999904E-3</v>
      </c>
      <c r="AU100">
        <v>1.0999999999999999E-2</v>
      </c>
      <c r="BJ100">
        <v>-2.9321651562405598E-2</v>
      </c>
      <c r="BK100">
        <v>-2.9320581985214599E-2</v>
      </c>
      <c r="BL100">
        <v>-2.9300000499999999E-2</v>
      </c>
      <c r="BM100">
        <v>-2.3404572720595301E-2</v>
      </c>
      <c r="BQ100">
        <v>-3.6200001799999999E-2</v>
      </c>
      <c r="BR100">
        <v>-9.5899999099999994E-2</v>
      </c>
      <c r="BV100">
        <v>4.7E-2</v>
      </c>
      <c r="CH100">
        <v>-1.4E-3</v>
      </c>
      <c r="CQ100">
        <v>1E-3</v>
      </c>
      <c r="CY100">
        <v>-8.8000000000000005E-3</v>
      </c>
      <c r="DP100">
        <v>1.0099999599999999E-2</v>
      </c>
      <c r="EG100">
        <v>2.3900000000000001E-2</v>
      </c>
      <c r="ET100">
        <v>7.5999999999999998E-2</v>
      </c>
      <c r="FM100">
        <v>0.01</v>
      </c>
      <c r="FX100">
        <v>2.63E-2</v>
      </c>
      <c r="FY100">
        <v>1.4E-2</v>
      </c>
    </row>
    <row r="101" spans="1:181" x14ac:dyDescent="0.25">
      <c r="A101" s="120">
        <v>37407</v>
      </c>
      <c r="D101">
        <v>6.9460652182273697E-3</v>
      </c>
      <c r="G101">
        <v>-2.4900000500000002E-2</v>
      </c>
      <c r="O101">
        <v>-0.03</v>
      </c>
      <c r="Y101">
        <v>3.5000000000000003E-2</v>
      </c>
      <c r="AB101">
        <v>3.5700000799999999E-2</v>
      </c>
      <c r="AC101">
        <v>6.3500002E-2</v>
      </c>
      <c r="AH101">
        <v>4.2399998799999998E-2</v>
      </c>
      <c r="AL101">
        <v>-4.7999999999999996E-3</v>
      </c>
      <c r="AU101">
        <v>2.1999999999999999E-2</v>
      </c>
      <c r="BJ101">
        <v>5.2885599946046503E-3</v>
      </c>
      <c r="BK101">
        <v>5.2898610909526403E-3</v>
      </c>
      <c r="BL101">
        <v>5.2999998399999998E-3</v>
      </c>
      <c r="BM101">
        <v>1.09798822925342E-2</v>
      </c>
      <c r="BQ101">
        <v>3.4400001200000002E-2</v>
      </c>
      <c r="BR101">
        <v>5.4600000400000001E-2</v>
      </c>
      <c r="BV101">
        <v>1.0999999999999999E-2</v>
      </c>
      <c r="CH101">
        <v>1.6E-2</v>
      </c>
      <c r="CQ101">
        <v>2E-3</v>
      </c>
      <c r="CY101">
        <v>2.0000000000000001E-4</v>
      </c>
      <c r="DP101">
        <v>5.7999999299999999E-3</v>
      </c>
      <c r="EG101">
        <v>3.0999999999999999E-3</v>
      </c>
      <c r="ET101">
        <v>0.02</v>
      </c>
      <c r="FM101">
        <v>0.01</v>
      </c>
      <c r="FX101">
        <v>-4.36E-2</v>
      </c>
      <c r="FY101">
        <v>2.8000000000000001E-2</v>
      </c>
    </row>
    <row r="102" spans="1:181" x14ac:dyDescent="0.25">
      <c r="A102" s="120">
        <v>37437</v>
      </c>
      <c r="D102">
        <v>-1.7646318402188499E-2</v>
      </c>
      <c r="G102">
        <v>9.2200003599999997E-2</v>
      </c>
      <c r="O102">
        <v>-0.16700000000000001</v>
      </c>
      <c r="Y102">
        <v>1.4E-2</v>
      </c>
      <c r="AB102">
        <v>3.9599999800000001E-2</v>
      </c>
      <c r="AC102">
        <v>6.0899999000000003E-2</v>
      </c>
      <c r="AH102">
        <v>8.0700002600000001E-2</v>
      </c>
      <c r="AL102">
        <v>8.0000000000000199E-4</v>
      </c>
      <c r="AU102">
        <v>4.2999999999999997E-2</v>
      </c>
      <c r="BJ102">
        <v>8.6440806636071094E-2</v>
      </c>
      <c r="BK102">
        <v>8.6441893584237706E-2</v>
      </c>
      <c r="BL102">
        <v>8.6400002200000006E-2</v>
      </c>
      <c r="BM102">
        <v>6.29337159159222E-2</v>
      </c>
      <c r="BQ102">
        <v>6.3500002E-2</v>
      </c>
      <c r="BR102">
        <v>0.153200001</v>
      </c>
      <c r="BV102">
        <v>-8.9999999999999993E-3</v>
      </c>
      <c r="CH102">
        <v>4.7000000000000002E-3</v>
      </c>
      <c r="CQ102">
        <v>-1.2E-2</v>
      </c>
      <c r="CY102">
        <v>-4.3E-3</v>
      </c>
      <c r="DP102">
        <v>1.31000001E-2</v>
      </c>
      <c r="EG102">
        <v>-3.27E-2</v>
      </c>
      <c r="ET102">
        <v>1.6E-2</v>
      </c>
      <c r="FM102">
        <v>2.5000000000000001E-2</v>
      </c>
      <c r="FX102">
        <v>-7.8600000000000003E-2</v>
      </c>
      <c r="FY102">
        <v>8.0000000000000002E-3</v>
      </c>
    </row>
    <row r="103" spans="1:181" x14ac:dyDescent="0.25">
      <c r="A103" s="120">
        <v>37468</v>
      </c>
      <c r="D103">
        <v>-1.95368172425242E-2</v>
      </c>
      <c r="G103">
        <v>3.7599999500000002E-2</v>
      </c>
      <c r="M103">
        <v>-7.9000000000000008E-3</v>
      </c>
      <c r="O103">
        <v>-0.19</v>
      </c>
      <c r="Y103">
        <v>-1.7000000000000001E-2</v>
      </c>
      <c r="AB103">
        <v>-3.5900000500000001E-2</v>
      </c>
      <c r="AC103">
        <v>-5.1600001800000003E-2</v>
      </c>
      <c r="AH103">
        <v>7.2700001299999997E-2</v>
      </c>
      <c r="AL103">
        <v>2.64E-2</v>
      </c>
      <c r="AU103">
        <v>5.2999999999999999E-2</v>
      </c>
      <c r="BJ103">
        <v>0.15281950884277001</v>
      </c>
      <c r="BK103">
        <v>0.152819183624957</v>
      </c>
      <c r="BL103">
        <v>0.15279999399999999</v>
      </c>
      <c r="BM103">
        <v>0.117641148352298</v>
      </c>
      <c r="BQ103">
        <v>6.6200002999999993E-2</v>
      </c>
      <c r="BR103">
        <v>0.174400002</v>
      </c>
      <c r="BV103">
        <v>-6.2E-2</v>
      </c>
      <c r="CH103">
        <v>-2.29E-2</v>
      </c>
      <c r="CQ103">
        <v>-0.112</v>
      </c>
      <c r="CY103">
        <v>1.2500000000000001E-2</v>
      </c>
      <c r="DP103">
        <v>9.8999999500000001E-3</v>
      </c>
      <c r="EG103">
        <v>-0.1714</v>
      </c>
      <c r="ET103">
        <v>1.2E-2</v>
      </c>
      <c r="FM103">
        <v>3.3000000000000002E-2</v>
      </c>
      <c r="FX103">
        <v>-8.43E-2</v>
      </c>
      <c r="FY103">
        <v>2E-3</v>
      </c>
    </row>
    <row r="104" spans="1:181" x14ac:dyDescent="0.25">
      <c r="A104" s="120">
        <v>37499</v>
      </c>
      <c r="D104">
        <v>7.3894610878375497E-3</v>
      </c>
      <c r="G104">
        <v>8.2999998699999997E-3</v>
      </c>
      <c r="M104">
        <v>1.1000000000000001E-3</v>
      </c>
      <c r="O104">
        <v>-2.5999999999999999E-2</v>
      </c>
      <c r="Y104">
        <v>0.02</v>
      </c>
      <c r="AB104">
        <v>3.3700000500000001E-2</v>
      </c>
      <c r="AC104">
        <v>4.7200001800000002E-2</v>
      </c>
      <c r="AH104">
        <v>3.70999984E-2</v>
      </c>
      <c r="AL104">
        <v>7.9999999999999895E-4</v>
      </c>
      <c r="AU104">
        <v>-1E-3</v>
      </c>
      <c r="BJ104">
        <v>5.3216127482439E-2</v>
      </c>
      <c r="BK104">
        <v>5.3216416632456E-2</v>
      </c>
      <c r="BL104">
        <v>5.3199998999999998E-2</v>
      </c>
      <c r="BM104">
        <v>3.7442464884062998E-2</v>
      </c>
      <c r="BQ104">
        <v>4.5800000399999999E-2</v>
      </c>
      <c r="BR104">
        <v>7.47999996E-2</v>
      </c>
      <c r="BV104">
        <v>0.01</v>
      </c>
      <c r="CH104">
        <v>3.73E-2</v>
      </c>
      <c r="CQ104">
        <v>4.8000000000000001E-2</v>
      </c>
      <c r="CY104">
        <v>1.7299999999999999E-2</v>
      </c>
      <c r="DP104">
        <v>3.0000001400000003E-4</v>
      </c>
      <c r="EG104">
        <v>-4.5400000000000003E-2</v>
      </c>
      <c r="ET104">
        <v>0.02</v>
      </c>
      <c r="FM104">
        <v>1.2999999999999999E-2</v>
      </c>
      <c r="FX104">
        <v>2.92E-2</v>
      </c>
      <c r="FY104">
        <v>2.1999999999999999E-2</v>
      </c>
    </row>
    <row r="105" spans="1:181" x14ac:dyDescent="0.25">
      <c r="A105" s="120">
        <v>37529</v>
      </c>
      <c r="D105">
        <v>-4.0346700633298602E-3</v>
      </c>
      <c r="G105">
        <v>6.8999998300000004E-2</v>
      </c>
      <c r="M105">
        <v>-4.1000000000000003E-3</v>
      </c>
      <c r="O105">
        <v>7.0000000000000001E-3</v>
      </c>
      <c r="Y105">
        <v>-7.0000000000000001E-3</v>
      </c>
      <c r="AB105">
        <v>-2.7699999499999999E-2</v>
      </c>
      <c r="AC105">
        <v>-4.2700000100000003E-2</v>
      </c>
      <c r="AH105">
        <v>4.0300000500000002E-2</v>
      </c>
      <c r="AL105">
        <v>3.2800000000000003E-2</v>
      </c>
      <c r="AU105">
        <v>0.02</v>
      </c>
      <c r="BJ105">
        <v>0.17991727239587299</v>
      </c>
      <c r="BK105">
        <v>0.17991879587217999</v>
      </c>
      <c r="BL105">
        <v>0.179900005</v>
      </c>
      <c r="BM105">
        <v>0.117015138632724</v>
      </c>
      <c r="BQ105">
        <v>3.9099998800000001E-2</v>
      </c>
      <c r="BR105">
        <v>8.65999982E-2</v>
      </c>
      <c r="BV105">
        <v>-3.7999999999999999E-2</v>
      </c>
      <c r="CH105">
        <v>2.53E-2</v>
      </c>
      <c r="CQ105">
        <v>5.8999999999999997E-2</v>
      </c>
      <c r="CY105">
        <v>1.8499999999999999E-2</v>
      </c>
      <c r="DP105">
        <v>4.9999998899999997E-3</v>
      </c>
      <c r="EG105">
        <v>2.3099999999999999E-2</v>
      </c>
      <c r="ET105">
        <v>2.3E-2</v>
      </c>
      <c r="FM105">
        <v>7.0000000000000007E-2</v>
      </c>
      <c r="FX105">
        <v>-5.7299999999999997E-2</v>
      </c>
      <c r="FY105">
        <v>0.02</v>
      </c>
    </row>
    <row r="106" spans="1:181" x14ac:dyDescent="0.25">
      <c r="A106" s="120">
        <v>37560</v>
      </c>
      <c r="D106">
        <v>5.7653588480309596E-3</v>
      </c>
      <c r="G106">
        <v>9.8999999500000001E-3</v>
      </c>
      <c r="M106">
        <v>1.14E-2</v>
      </c>
      <c r="O106">
        <v>-6.2E-2</v>
      </c>
      <c r="Y106">
        <v>2.3E-2</v>
      </c>
      <c r="AB106">
        <v>3.7200000099999998E-2</v>
      </c>
      <c r="AC106">
        <v>5.33999987E-2</v>
      </c>
      <c r="AH106">
        <v>-4.5200001400000002E-2</v>
      </c>
      <c r="AL106">
        <v>7.9999999999999898E-3</v>
      </c>
      <c r="AU106">
        <v>1.4E-2</v>
      </c>
      <c r="BI106">
        <v>2.9828151573607201E-2</v>
      </c>
      <c r="BJ106">
        <v>-8.6484961135449498E-2</v>
      </c>
      <c r="BK106">
        <v>-8.6483239538411694E-2</v>
      </c>
      <c r="BL106">
        <v>-8.6499996499999995E-2</v>
      </c>
      <c r="BM106">
        <v>-5.5043915892853998E-2</v>
      </c>
      <c r="BQ106">
        <v>-4.6399999400000003E-2</v>
      </c>
      <c r="BR106">
        <v>-6.0899999000000003E-2</v>
      </c>
      <c r="BV106">
        <v>8.9999999999999993E-3</v>
      </c>
      <c r="CH106">
        <v>0.03</v>
      </c>
      <c r="CQ106">
        <v>0.02</v>
      </c>
      <c r="CY106">
        <v>-2.7000000000000001E-3</v>
      </c>
      <c r="DP106">
        <v>6.0000002800000005E-4</v>
      </c>
      <c r="EG106">
        <v>4.53E-2</v>
      </c>
      <c r="ET106">
        <v>2.5999999999999999E-2</v>
      </c>
      <c r="FM106">
        <v>-1.7999999999999999E-2</v>
      </c>
      <c r="FX106">
        <v>1.49E-2</v>
      </c>
      <c r="FY106">
        <v>2.1999999999999999E-2</v>
      </c>
    </row>
    <row r="107" spans="1:181" x14ac:dyDescent="0.25">
      <c r="A107" s="120">
        <v>37590</v>
      </c>
      <c r="D107">
        <v>1.11475705472334E-2</v>
      </c>
      <c r="G107">
        <v>-3.5000000099999998E-2</v>
      </c>
      <c r="M107">
        <v>1.38E-2</v>
      </c>
      <c r="O107">
        <v>0.126</v>
      </c>
      <c r="Y107">
        <v>4.2999999999999997E-2</v>
      </c>
      <c r="AB107">
        <v>1.43999998E-2</v>
      </c>
      <c r="AC107">
        <v>1.9999999599999999E-2</v>
      </c>
      <c r="AH107">
        <v>-1.09999999E-2</v>
      </c>
      <c r="AL107">
        <v>-3.2000000000000001E-2</v>
      </c>
      <c r="AU107">
        <v>-8.9999999999999993E-3</v>
      </c>
      <c r="BI107">
        <v>-5.0108448625252003E-2</v>
      </c>
      <c r="BJ107">
        <v>-8.9844497496421399E-2</v>
      </c>
      <c r="BK107">
        <v>-8.9842847166300102E-2</v>
      </c>
      <c r="BL107">
        <v>-8.9800000199999994E-2</v>
      </c>
      <c r="BM107">
        <v>-4.44237487952263E-2</v>
      </c>
      <c r="BQ107">
        <v>-2.39000004E-2</v>
      </c>
      <c r="BR107">
        <v>-1.87999997E-2</v>
      </c>
      <c r="BV107">
        <v>2.1999999999999999E-2</v>
      </c>
      <c r="CH107">
        <v>-3.5799999999999998E-2</v>
      </c>
      <c r="CQ107">
        <v>-2E-3</v>
      </c>
      <c r="CY107">
        <v>-7.1999999999999998E-3</v>
      </c>
      <c r="DP107">
        <v>2.0999999300000001E-3</v>
      </c>
      <c r="EG107">
        <v>7.2300000000000003E-2</v>
      </c>
      <c r="ET107">
        <v>8.9999999999999993E-3</v>
      </c>
      <c r="FM107">
        <v>-2.3E-2</v>
      </c>
      <c r="FX107">
        <v>0.13550000000000001</v>
      </c>
      <c r="FY107">
        <v>-3.3000000000000002E-2</v>
      </c>
    </row>
    <row r="108" spans="1:181" x14ac:dyDescent="0.25">
      <c r="A108" s="120">
        <v>37621</v>
      </c>
      <c r="D108">
        <v>5.1623516238264297E-3</v>
      </c>
      <c r="G108">
        <v>0.16920000299999999</v>
      </c>
      <c r="M108">
        <v>-1.8E-3</v>
      </c>
      <c r="O108">
        <v>8.9999999999999993E-3</v>
      </c>
      <c r="Y108">
        <v>4.2000000000000003E-2</v>
      </c>
      <c r="AB108">
        <v>1.0499999899999999E-2</v>
      </c>
      <c r="AC108">
        <v>1.86999999E-2</v>
      </c>
      <c r="AH108">
        <v>3.8899999099999999E-2</v>
      </c>
      <c r="AL108">
        <v>1.3599999999999999E-2</v>
      </c>
      <c r="AU108">
        <v>2.3E-2</v>
      </c>
      <c r="BI108">
        <v>0.133524904047856</v>
      </c>
      <c r="BJ108">
        <v>0.22590385390998799</v>
      </c>
      <c r="BK108">
        <v>0.22590412783792899</v>
      </c>
      <c r="BL108">
        <v>0.22589999399999999</v>
      </c>
      <c r="BM108">
        <v>0.12876174006239199</v>
      </c>
      <c r="BQ108">
        <v>6.8700000600000005E-2</v>
      </c>
      <c r="BR108">
        <v>8.3700001199999999E-2</v>
      </c>
      <c r="BV108">
        <v>1.2999999999999999E-2</v>
      </c>
      <c r="CH108">
        <v>3.2599999999999997E-2</v>
      </c>
      <c r="CQ108">
        <v>1.6E-2</v>
      </c>
      <c r="CY108">
        <v>-7.4999999999999997E-3</v>
      </c>
      <c r="DP108">
        <v>5.1000001799999996E-3</v>
      </c>
      <c r="EG108">
        <v>0.17349999999999999</v>
      </c>
      <c r="ET108">
        <v>2.9000000000000001E-2</v>
      </c>
      <c r="FM108">
        <v>5.6000000000000001E-2</v>
      </c>
      <c r="FX108">
        <v>-2.07E-2</v>
      </c>
      <c r="FY108">
        <v>0.02</v>
      </c>
    </row>
    <row r="109" spans="1:181" x14ac:dyDescent="0.25">
      <c r="A109" s="120">
        <v>37652</v>
      </c>
      <c r="D109">
        <v>6.5991654428099898E-3</v>
      </c>
      <c r="G109">
        <v>-1.8400000400000002E-2</v>
      </c>
      <c r="M109">
        <v>-2.07E-2</v>
      </c>
      <c r="O109">
        <v>0.13400000000000001</v>
      </c>
      <c r="Y109">
        <v>2.9000000000000001E-2</v>
      </c>
      <c r="AB109">
        <v>2.6699999299999999E-2</v>
      </c>
      <c r="AC109">
        <v>3.7300001800000003E-2</v>
      </c>
      <c r="AH109">
        <v>7.7500000599999994E-2</v>
      </c>
      <c r="AL109">
        <v>8.9999999999999993E-3</v>
      </c>
      <c r="AU109">
        <v>5.0000000000000001E-3</v>
      </c>
      <c r="BI109">
        <v>7.2111209613408195E-2</v>
      </c>
      <c r="BJ109">
        <v>8.7323316926953595E-2</v>
      </c>
      <c r="BK109">
        <v>8.7322654791211998E-2</v>
      </c>
      <c r="BL109">
        <v>8.7300002599999996E-2</v>
      </c>
      <c r="BM109">
        <v>5.4145347254708702E-2</v>
      </c>
      <c r="BQ109">
        <v>6.5399996899999993E-2</v>
      </c>
      <c r="BR109">
        <v>8.0200001600000001E-2</v>
      </c>
      <c r="BV109">
        <v>2.1999999999999999E-2</v>
      </c>
      <c r="CH109">
        <v>2.3999999999999998E-3</v>
      </c>
      <c r="CQ109">
        <v>9.8000000000000004E-2</v>
      </c>
      <c r="CY109">
        <v>-6.8999999999999999E-3</v>
      </c>
      <c r="DO109">
        <v>1.9999999599999999E-2</v>
      </c>
      <c r="DP109">
        <v>2.0199999199999999E-2</v>
      </c>
      <c r="EG109">
        <v>0.11609999999999999</v>
      </c>
      <c r="ET109">
        <v>5.5E-2</v>
      </c>
      <c r="FM109">
        <v>1E-3</v>
      </c>
      <c r="FX109">
        <v>-4.3900000000000002E-2</v>
      </c>
      <c r="FY109">
        <v>-1.7000000000000001E-2</v>
      </c>
    </row>
    <row r="110" spans="1:181" x14ac:dyDescent="0.25">
      <c r="A110" s="120">
        <v>37680</v>
      </c>
      <c r="D110">
        <v>2.02825027861641E-3</v>
      </c>
      <c r="G110">
        <v>6.1599999699999998E-2</v>
      </c>
      <c r="M110">
        <v>-2.1100000000000001E-2</v>
      </c>
      <c r="O110">
        <v>0.02</v>
      </c>
      <c r="Y110">
        <v>-6.0000000000000001E-3</v>
      </c>
      <c r="AB110">
        <v>2.2800000399999999E-2</v>
      </c>
      <c r="AC110">
        <v>3.1800001899999999E-2</v>
      </c>
      <c r="AH110">
        <v>7.9199999600000001E-2</v>
      </c>
      <c r="AL110">
        <v>-1E-3</v>
      </c>
      <c r="AU110">
        <v>1.9E-2</v>
      </c>
      <c r="BI110">
        <v>1.34736195992433E-2</v>
      </c>
      <c r="BJ110">
        <v>7.5439361282994402E-2</v>
      </c>
      <c r="BK110">
        <v>7.5439501025947001E-2</v>
      </c>
      <c r="BL110">
        <v>7.5400002300000005E-2</v>
      </c>
      <c r="BM110">
        <v>8.6441246114413894E-2</v>
      </c>
      <c r="BQ110">
        <v>5.7700000699999997E-2</v>
      </c>
      <c r="BR110">
        <v>9.2100001900000006E-2</v>
      </c>
      <c r="BV110">
        <v>1.2E-2</v>
      </c>
      <c r="CH110">
        <v>2.5100000000000001E-2</v>
      </c>
      <c r="CQ110">
        <v>5.3999999999999999E-2</v>
      </c>
      <c r="CY110">
        <v>-1.54E-2</v>
      </c>
      <c r="DO110">
        <v>6.0000000499999999E-3</v>
      </c>
      <c r="DP110">
        <v>6.2000001799999999E-3</v>
      </c>
      <c r="EG110">
        <v>3.6400000000000002E-2</v>
      </c>
      <c r="EQ110">
        <v>7.0000000000000001E-3</v>
      </c>
      <c r="ET110">
        <v>3.3000000000000002E-2</v>
      </c>
      <c r="FM110">
        <v>-1.2E-2</v>
      </c>
      <c r="FX110">
        <v>-8.1900000000000001E-2</v>
      </c>
      <c r="FY110">
        <v>1.7999999999999999E-2</v>
      </c>
    </row>
    <row r="111" spans="1:181" x14ac:dyDescent="0.25">
      <c r="A111" s="120">
        <v>37711</v>
      </c>
      <c r="D111">
        <v>6.3132344126334804E-3</v>
      </c>
      <c r="G111">
        <v>9.30000003E-3</v>
      </c>
      <c r="M111">
        <v>-4.1999999999999997E-3</v>
      </c>
      <c r="O111">
        <v>7.6999999999999999E-2</v>
      </c>
      <c r="Y111">
        <v>2.9000000000000001E-2</v>
      </c>
      <c r="AB111">
        <v>-1.26E-2</v>
      </c>
      <c r="AC111">
        <v>-1.8400000400000002E-2</v>
      </c>
      <c r="AH111">
        <v>-4.2500000400000001E-2</v>
      </c>
      <c r="AL111">
        <v>-1.7000000000000001E-2</v>
      </c>
      <c r="AU111">
        <v>-1.4999999999999999E-2</v>
      </c>
      <c r="BI111">
        <v>1.35108405274373E-2</v>
      </c>
      <c r="BJ111">
        <v>-3.21613403397241E-2</v>
      </c>
      <c r="BK111">
        <v>-3.2162700765670502E-2</v>
      </c>
      <c r="BL111">
        <v>-3.2200001200000002E-2</v>
      </c>
      <c r="BM111">
        <v>-3.7236693586489601E-2</v>
      </c>
      <c r="BQ111">
        <v>-6.1299998299999998E-2</v>
      </c>
      <c r="BR111">
        <v>-6.1900001000000003E-2</v>
      </c>
      <c r="BV111">
        <v>0.04</v>
      </c>
      <c r="CH111">
        <v>-3.8999999999999998E-3</v>
      </c>
      <c r="CQ111">
        <v>2.7E-2</v>
      </c>
      <c r="CY111">
        <v>8.5000000000000006E-3</v>
      </c>
      <c r="DO111">
        <v>-6.09999988E-3</v>
      </c>
      <c r="DP111">
        <v>-5.7000000999999998E-3</v>
      </c>
      <c r="EG111">
        <v>2.7400000000000001E-2</v>
      </c>
      <c r="EQ111">
        <v>1.7000000000000001E-2</v>
      </c>
      <c r="ET111">
        <v>4.2999999999999997E-2</v>
      </c>
      <c r="FM111">
        <v>6.0000000000000001E-3</v>
      </c>
      <c r="FX111">
        <v>2.8199999999999999E-2</v>
      </c>
      <c r="FY111">
        <v>0.01</v>
      </c>
    </row>
    <row r="112" spans="1:181" x14ac:dyDescent="0.25">
      <c r="A112" s="120">
        <v>37741</v>
      </c>
      <c r="D112">
        <v>1.8283283218756101E-2</v>
      </c>
      <c r="G112">
        <v>-7.9000003599999993E-2</v>
      </c>
      <c r="M112">
        <v>3.9699999999999999E-2</v>
      </c>
      <c r="O112">
        <v>0.14599999999999999</v>
      </c>
      <c r="Y112">
        <v>6.4000000000000001E-2</v>
      </c>
      <c r="AB112">
        <v>2.2600000700000001E-2</v>
      </c>
      <c r="AC112">
        <v>3.5900000500000001E-2</v>
      </c>
      <c r="AH112">
        <v>2.8799999499999999E-2</v>
      </c>
      <c r="AL112">
        <v>6.0000000000000001E-3</v>
      </c>
      <c r="AU112">
        <v>0.03</v>
      </c>
      <c r="BI112">
        <v>3.4944072223996902E-4</v>
      </c>
      <c r="BJ112">
        <v>3.9133141120872801E-4</v>
      </c>
      <c r="BK112">
        <v>3.8951748062077102E-4</v>
      </c>
      <c r="BL112">
        <v>3.9999999E-4</v>
      </c>
      <c r="BM112">
        <v>-2.00560261932825E-4</v>
      </c>
      <c r="BQ112">
        <v>-2.3000000500000002E-3</v>
      </c>
      <c r="BR112">
        <v>2.08000001E-2</v>
      </c>
      <c r="BV112">
        <v>2.7E-2</v>
      </c>
      <c r="CH112">
        <v>3.5299999999999998E-2</v>
      </c>
      <c r="CQ112">
        <v>8.9999999999999993E-3</v>
      </c>
      <c r="CY112">
        <v>9.7999999999999997E-3</v>
      </c>
      <c r="DO112">
        <v>1.9000000300000001E-3</v>
      </c>
      <c r="DP112">
        <v>2.0999999300000001E-3</v>
      </c>
      <c r="EG112">
        <v>7.1999999999999995E-2</v>
      </c>
      <c r="EQ112">
        <v>3.1E-2</v>
      </c>
      <c r="ET112">
        <v>4.9000000000000002E-2</v>
      </c>
      <c r="FM112">
        <v>8.9999999999999993E-3</v>
      </c>
      <c r="FX112">
        <v>6.4100000000000004E-2</v>
      </c>
      <c r="FY112">
        <v>2.3E-2</v>
      </c>
    </row>
    <row r="113" spans="1:181" x14ac:dyDescent="0.25">
      <c r="A113" s="120">
        <v>37772</v>
      </c>
      <c r="D113">
        <v>2.7647554354705301E-2</v>
      </c>
      <c r="G113">
        <v>0.143600002</v>
      </c>
      <c r="M113">
        <v>8.9999999999999993E-3</v>
      </c>
      <c r="O113">
        <v>0.14099999999999999</v>
      </c>
      <c r="Y113">
        <v>6.0999999999999999E-2</v>
      </c>
      <c r="AB113">
        <v>4.8500001399999999E-2</v>
      </c>
      <c r="AC113">
        <v>6.9399997599999999E-2</v>
      </c>
      <c r="AH113">
        <v>2.1600000599999999E-2</v>
      </c>
      <c r="AL113">
        <v>8.9999999999999906E-3</v>
      </c>
      <c r="AU113">
        <v>2.3E-2</v>
      </c>
      <c r="BI113">
        <v>4.7900356465147502E-2</v>
      </c>
      <c r="BJ113">
        <v>0.106172218681174</v>
      </c>
      <c r="BK113">
        <v>0.10617134685985</v>
      </c>
      <c r="BL113">
        <v>0.106200002</v>
      </c>
      <c r="BM113">
        <v>9.7391611760128297E-2</v>
      </c>
      <c r="BQ113">
        <v>6.0400001699999997E-2</v>
      </c>
      <c r="BR113">
        <v>6.4800001699999998E-2</v>
      </c>
      <c r="BV113">
        <v>5.8000000000000003E-2</v>
      </c>
      <c r="CH113">
        <v>2.2599999999999999E-2</v>
      </c>
      <c r="CQ113">
        <v>1.2999999999999999E-2</v>
      </c>
      <c r="CY113">
        <v>1.7899999999999999E-2</v>
      </c>
      <c r="DO113">
        <v>5.9000002199999999E-3</v>
      </c>
      <c r="DP113">
        <v>6.09999988E-3</v>
      </c>
      <c r="EG113">
        <v>5.57E-2</v>
      </c>
      <c r="EQ113">
        <v>1.7000000000000001E-2</v>
      </c>
      <c r="ET113">
        <v>5.1999999999999998E-2</v>
      </c>
      <c r="FM113">
        <v>4.0000000000000001E-3</v>
      </c>
      <c r="FX113">
        <v>6.6900000000000001E-2</v>
      </c>
      <c r="FY113">
        <v>-3.4000000000000002E-2</v>
      </c>
    </row>
    <row r="114" spans="1:181" x14ac:dyDescent="0.25">
      <c r="A114" s="120">
        <v>37802</v>
      </c>
      <c r="D114">
        <v>1.8473161972152201E-2</v>
      </c>
      <c r="G114">
        <v>-4.5899998400000003E-2</v>
      </c>
      <c r="M114">
        <v>-2.3E-3</v>
      </c>
      <c r="O114">
        <v>6.6000000000000003E-2</v>
      </c>
      <c r="Y114">
        <v>3.2000000000000001E-2</v>
      </c>
      <c r="AB114">
        <v>-3.7000000000000002E-3</v>
      </c>
      <c r="AC114">
        <v>5.0000002400000002E-4</v>
      </c>
      <c r="AH114">
        <v>-6.5999999600000001E-3</v>
      </c>
      <c r="AL114">
        <v>1.7999999999999999E-2</v>
      </c>
      <c r="AU114">
        <v>0.01</v>
      </c>
      <c r="BI114">
        <v>6.5877823287299204E-3</v>
      </c>
      <c r="BJ114">
        <v>-2.3737944679028601E-2</v>
      </c>
      <c r="BK114">
        <v>-2.3739516013345199E-2</v>
      </c>
      <c r="BL114">
        <v>-2.3700000700000001E-2</v>
      </c>
      <c r="BM114">
        <v>-3.4837880727129601E-2</v>
      </c>
      <c r="BQ114">
        <v>-3.9299998400000001E-2</v>
      </c>
      <c r="BR114">
        <v>-5.7999998300000001E-2</v>
      </c>
      <c r="BV114">
        <v>2.1000000000000001E-2</v>
      </c>
      <c r="CH114">
        <v>1.0800000000000001E-2</v>
      </c>
      <c r="CQ114">
        <v>1.2E-2</v>
      </c>
      <c r="CY114">
        <v>2.7000000000000001E-3</v>
      </c>
      <c r="DO114">
        <v>2.7999998999999999E-3</v>
      </c>
      <c r="DP114">
        <v>3.0000000299999999E-3</v>
      </c>
      <c r="EG114">
        <v>9.5999999999999992E-3</v>
      </c>
      <c r="EQ114">
        <v>1.2999999999999999E-2</v>
      </c>
      <c r="ET114">
        <v>3.2000000000000001E-2</v>
      </c>
      <c r="FM114">
        <v>5.8000000000000003E-2</v>
      </c>
      <c r="FX114">
        <v>3.8999999999999998E-3</v>
      </c>
      <c r="FY114">
        <v>2E-3</v>
      </c>
    </row>
    <row r="115" spans="1:181" x14ac:dyDescent="0.25">
      <c r="A115" s="120">
        <v>37833</v>
      </c>
      <c r="D115">
        <v>1.1000234395332101E-3</v>
      </c>
      <c r="G115">
        <v>-1.86000001E-2</v>
      </c>
      <c r="M115">
        <v>-2.8500000000000001E-2</v>
      </c>
      <c r="N115">
        <v>2.0299999999999999E-2</v>
      </c>
      <c r="O115">
        <v>1.6E-2</v>
      </c>
      <c r="Y115">
        <v>3.6999999999999998E-2</v>
      </c>
      <c r="AB115">
        <v>-7.0000002200000001E-3</v>
      </c>
      <c r="AC115">
        <v>-1.05999997E-2</v>
      </c>
      <c r="AH115">
        <v>-4.1600000099999999E-2</v>
      </c>
      <c r="AL115">
        <v>7.0000000000000007E-2</v>
      </c>
      <c r="AU115">
        <v>-2.1999999999999999E-2</v>
      </c>
      <c r="BI115">
        <v>-2.82888974786819E-2</v>
      </c>
      <c r="BJ115">
        <v>-6.4432370422716906E-2</v>
      </c>
      <c r="BK115">
        <v>-6.4431861044179597E-2</v>
      </c>
      <c r="BL115">
        <v>-6.4400002400000003E-2</v>
      </c>
      <c r="BM115">
        <v>-4.77151329290771E-2</v>
      </c>
      <c r="BQ115">
        <v>-7.0000002200000001E-3</v>
      </c>
      <c r="BR115">
        <v>-2.4399999499999998E-2</v>
      </c>
      <c r="BV115">
        <v>-2.3E-2</v>
      </c>
      <c r="CH115">
        <v>2.4500000000000001E-2</v>
      </c>
      <c r="CQ115">
        <v>2.3E-2</v>
      </c>
      <c r="CY115">
        <v>3.9600000000000003E-2</v>
      </c>
      <c r="DO115">
        <v>-8.2000000400000005E-3</v>
      </c>
      <c r="DP115">
        <v>-7.8999996200000006E-3</v>
      </c>
      <c r="EG115">
        <v>1.52E-2</v>
      </c>
      <c r="EQ115">
        <v>2.1000000000000001E-2</v>
      </c>
      <c r="ET115">
        <v>1.4E-2</v>
      </c>
      <c r="FM115">
        <v>2.5999999999999999E-2</v>
      </c>
      <c r="FX115">
        <v>7.4300000000000005E-2</v>
      </c>
      <c r="FY115">
        <v>-1.7999999999999999E-2</v>
      </c>
    </row>
    <row r="116" spans="1:181" x14ac:dyDescent="0.25">
      <c r="A116" s="120">
        <v>37864</v>
      </c>
      <c r="D116">
        <v>9.9915365828336794E-3</v>
      </c>
      <c r="G116">
        <v>1.8500000199999998E-2</v>
      </c>
      <c r="M116">
        <v>-2.8E-3</v>
      </c>
      <c r="N116">
        <v>1.1900000000000001E-2</v>
      </c>
      <c r="O116">
        <v>5.3999999999999999E-2</v>
      </c>
      <c r="Y116">
        <v>3.5000000000000003E-2</v>
      </c>
      <c r="AB116">
        <v>1.9600000199999999E-2</v>
      </c>
      <c r="AC116">
        <v>2.7799999299999999E-2</v>
      </c>
      <c r="AH116">
        <v>2.6399999899999999E-2</v>
      </c>
      <c r="AL116">
        <v>-2.7E-2</v>
      </c>
      <c r="AU116">
        <v>2E-3</v>
      </c>
      <c r="BI116">
        <v>-9.4865991967256792E-3</v>
      </c>
      <c r="BJ116">
        <v>-4.0360629260992799E-2</v>
      </c>
      <c r="BK116">
        <v>-4.0361694516358099E-2</v>
      </c>
      <c r="BL116">
        <v>-4.0399998399999998E-2</v>
      </c>
      <c r="BM116">
        <v>-3.6060707808486997E-2</v>
      </c>
      <c r="BQ116">
        <v>5.7000000999999998E-3</v>
      </c>
      <c r="BR116">
        <v>3.9900001099999999E-2</v>
      </c>
      <c r="BV116">
        <v>2E-3</v>
      </c>
      <c r="CH116">
        <v>9.1000000000000004E-3</v>
      </c>
      <c r="CQ116">
        <v>1.4999999999999999E-2</v>
      </c>
      <c r="CY116">
        <v>3.5000000000000003E-2</v>
      </c>
      <c r="DO116">
        <v>-4.9999998899999997E-3</v>
      </c>
      <c r="DP116">
        <v>-4.6999999299999996E-3</v>
      </c>
      <c r="EG116">
        <v>2.2599999999999999E-2</v>
      </c>
      <c r="EQ116">
        <v>1.4999999999999999E-2</v>
      </c>
      <c r="ET116">
        <v>3.5999999999999997E-2</v>
      </c>
      <c r="FM116">
        <v>-2.3E-2</v>
      </c>
      <c r="FX116">
        <v>0.05</v>
      </c>
      <c r="FY116">
        <v>-0.03</v>
      </c>
    </row>
    <row r="117" spans="1:181" x14ac:dyDescent="0.25">
      <c r="A117" s="120">
        <v>37894</v>
      </c>
      <c r="D117">
        <v>7.6866647960385703E-3</v>
      </c>
      <c r="G117">
        <v>4.2300000800000001E-2</v>
      </c>
      <c r="M117">
        <v>1.8200000000000001E-2</v>
      </c>
      <c r="N117">
        <v>5.9900000000000002E-2</v>
      </c>
      <c r="O117">
        <v>0.10100000000000001</v>
      </c>
      <c r="Y117">
        <v>4.2000000000000003E-2</v>
      </c>
      <c r="AB117">
        <v>2.50000004E-2</v>
      </c>
      <c r="AC117">
        <v>3.8199998399999997E-2</v>
      </c>
      <c r="AH117">
        <v>-9.30000003E-3</v>
      </c>
      <c r="AL117">
        <v>-0.05</v>
      </c>
      <c r="AU117">
        <v>0.06</v>
      </c>
      <c r="BI117">
        <v>4.7694550412862503E-2</v>
      </c>
      <c r="BJ117">
        <v>2.0778249401451201E-2</v>
      </c>
      <c r="BK117">
        <v>2.0779251797319102E-2</v>
      </c>
      <c r="BL117">
        <v>2.08000001E-2</v>
      </c>
      <c r="BM117">
        <v>-9.9507921432607799E-3</v>
      </c>
      <c r="BQ117">
        <v>-5.9500001400000002E-2</v>
      </c>
      <c r="BR117">
        <v>-0.129800007</v>
      </c>
      <c r="BV117">
        <v>6.7000000000000004E-2</v>
      </c>
      <c r="CH117">
        <v>-5.7999999999999996E-3</v>
      </c>
      <c r="CQ117">
        <v>-2E-3</v>
      </c>
      <c r="CY117">
        <v>-1.6199999999999999E-2</v>
      </c>
      <c r="DO117">
        <v>2.0099999399999999E-2</v>
      </c>
      <c r="DP117">
        <v>2.0199999199999999E-2</v>
      </c>
      <c r="EG117">
        <v>2.6800000000000001E-2</v>
      </c>
      <c r="EQ117">
        <v>1.4999999999999999E-2</v>
      </c>
      <c r="ET117">
        <v>4.2999999999999997E-2</v>
      </c>
      <c r="FM117">
        <v>7.0000000000000001E-3</v>
      </c>
      <c r="FX117">
        <v>1.4800000000000001E-2</v>
      </c>
      <c r="FY117">
        <v>-6.0000000000000001E-3</v>
      </c>
    </row>
    <row r="118" spans="1:181" x14ac:dyDescent="0.25">
      <c r="A118" s="120">
        <v>37925</v>
      </c>
      <c r="D118">
        <v>1.6695873105439199E-2</v>
      </c>
      <c r="G118">
        <v>-4.6199999700000001E-2</v>
      </c>
      <c r="M118">
        <v>-1.9E-2</v>
      </c>
      <c r="N118">
        <v>0.03</v>
      </c>
      <c r="O118">
        <v>6.8000000000000005E-2</v>
      </c>
      <c r="Y118">
        <v>0.08</v>
      </c>
      <c r="AB118">
        <v>2.9699999800000002E-2</v>
      </c>
      <c r="AC118">
        <v>4.2100001099999999E-2</v>
      </c>
      <c r="AH118">
        <v>3.3199999500000001E-2</v>
      </c>
      <c r="AL118">
        <v>1.2999999999999999E-2</v>
      </c>
      <c r="AU118">
        <v>1.7999999999999999E-2</v>
      </c>
      <c r="BI118">
        <v>-5.0157983237569002E-2</v>
      </c>
      <c r="BJ118">
        <v>-7.4155138623388003E-2</v>
      </c>
      <c r="BK118">
        <v>-7.4151602132164499E-2</v>
      </c>
      <c r="BL118">
        <v>-7.4199996899999995E-2</v>
      </c>
      <c r="BM118">
        <v>-4.4612096757563703E-2</v>
      </c>
      <c r="BQ118">
        <v>5.66000007E-2</v>
      </c>
      <c r="BR118">
        <v>0.120099999</v>
      </c>
      <c r="BV118">
        <v>5.0999999999999997E-2</v>
      </c>
      <c r="CH118">
        <v>1.9599999999999999E-2</v>
      </c>
      <c r="CQ118">
        <v>1.7000000000000001E-2</v>
      </c>
      <c r="CR118">
        <v>3.9600000000000003E-2</v>
      </c>
      <c r="CY118">
        <v>3.2800000000000003E-2</v>
      </c>
      <c r="DO118">
        <v>1.09999999E-2</v>
      </c>
      <c r="DP118">
        <v>1.10999998E-2</v>
      </c>
      <c r="EG118">
        <v>2.5100000000000001E-2</v>
      </c>
      <c r="EQ118">
        <v>3.7999999999999999E-2</v>
      </c>
      <c r="ET118">
        <v>2.4E-2</v>
      </c>
      <c r="FM118">
        <v>1E-3</v>
      </c>
      <c r="FX118">
        <v>1.1900000000000001E-2</v>
      </c>
      <c r="FY118">
        <v>6.0000000000000001E-3</v>
      </c>
    </row>
    <row r="119" spans="1:181" x14ac:dyDescent="0.25">
      <c r="A119" s="120">
        <v>37955</v>
      </c>
      <c r="D119">
        <v>1.1041407878923E-2</v>
      </c>
      <c r="G119">
        <v>-3.2800000199999998E-2</v>
      </c>
      <c r="M119">
        <v>-1.41E-2</v>
      </c>
      <c r="N119">
        <v>1.8499999999999999E-2</v>
      </c>
      <c r="O119">
        <v>3.7999999999999999E-2</v>
      </c>
      <c r="X119">
        <v>-1.95E-2</v>
      </c>
      <c r="Y119">
        <v>3.6999999999999998E-2</v>
      </c>
      <c r="AB119">
        <v>1.14000002E-2</v>
      </c>
      <c r="AC119">
        <v>1.5799999200000001E-2</v>
      </c>
      <c r="AH119">
        <v>8.5000004600000005E-3</v>
      </c>
      <c r="AL119">
        <v>-2.3E-2</v>
      </c>
      <c r="AU119">
        <v>2.1000000000000001E-2</v>
      </c>
      <c r="BI119">
        <v>2.56052313253698E-2</v>
      </c>
      <c r="BJ119">
        <v>1.3879435555053299E-2</v>
      </c>
      <c r="BK119">
        <v>1.38808474951855E-2</v>
      </c>
      <c r="BL119">
        <v>1.38999997E-2</v>
      </c>
      <c r="BM119">
        <v>-2.3696289187777899E-3</v>
      </c>
      <c r="BQ119">
        <v>7.6000001300000003E-3</v>
      </c>
      <c r="BR119">
        <v>3.3700000500000001E-2</v>
      </c>
      <c r="BV119">
        <v>2.3E-2</v>
      </c>
      <c r="CH119">
        <v>2.4400000000000002E-2</v>
      </c>
      <c r="CQ119">
        <v>8.9999999999999993E-3</v>
      </c>
      <c r="CR119">
        <v>2.9700000000000001E-2</v>
      </c>
      <c r="CY119">
        <v>7.7999999999999996E-3</v>
      </c>
      <c r="DO119">
        <v>1.81000009E-2</v>
      </c>
      <c r="DP119">
        <v>1.82000007E-2</v>
      </c>
      <c r="EG119">
        <v>1.6899999999999998E-2</v>
      </c>
      <c r="EQ119">
        <v>0.05</v>
      </c>
      <c r="ET119">
        <v>1.4E-2</v>
      </c>
      <c r="FM119">
        <v>0.01</v>
      </c>
      <c r="FX119">
        <v>-1.6799999999999999E-2</v>
      </c>
      <c r="FY119">
        <v>7.0000000000000001E-3</v>
      </c>
    </row>
    <row r="120" spans="1:181" x14ac:dyDescent="0.25">
      <c r="A120" s="120">
        <v>37986</v>
      </c>
      <c r="D120">
        <v>1.4395854568161301E-2</v>
      </c>
      <c r="G120">
        <v>1.1300000399999999E-2</v>
      </c>
      <c r="M120">
        <v>2.6599999999999999E-2</v>
      </c>
      <c r="N120">
        <v>1.0999999999999999E-2</v>
      </c>
      <c r="O120">
        <v>9.8000000000000004E-2</v>
      </c>
      <c r="X120">
        <v>2.58E-2</v>
      </c>
      <c r="Y120">
        <v>3.6999999999999998E-2</v>
      </c>
      <c r="AB120">
        <v>1.6899999200000002E-2</v>
      </c>
      <c r="AC120">
        <v>2.8300000400000001E-2</v>
      </c>
      <c r="AH120">
        <v>4.1799999800000001E-2</v>
      </c>
      <c r="AL120">
        <v>-0.02</v>
      </c>
      <c r="AU120">
        <v>-1.2E-2</v>
      </c>
      <c r="BI120">
        <v>9.2769890859146803E-2</v>
      </c>
      <c r="BJ120">
        <v>9.8839789479540502E-2</v>
      </c>
      <c r="BK120">
        <v>9.8840567392002296E-2</v>
      </c>
      <c r="BL120">
        <v>9.8800003499999997E-2</v>
      </c>
      <c r="BM120">
        <v>3.20951590288414E-2</v>
      </c>
      <c r="BQ120">
        <v>3.0700000000000002E-2</v>
      </c>
      <c r="BR120">
        <v>7.1699999299999997E-2</v>
      </c>
      <c r="BV120">
        <v>2.1999999999999999E-2</v>
      </c>
      <c r="CH120">
        <v>6.6E-3</v>
      </c>
      <c r="CQ120">
        <v>7.0000000000000001E-3</v>
      </c>
      <c r="CR120">
        <v>9.9000000000000005E-2</v>
      </c>
      <c r="CY120">
        <v>-1.7899999999999999E-2</v>
      </c>
      <c r="DO120">
        <v>4.9999998899999997E-3</v>
      </c>
      <c r="DP120">
        <v>5.2000000099999997E-3</v>
      </c>
      <c r="EG120">
        <v>1.15E-2</v>
      </c>
      <c r="EQ120">
        <v>1.2E-2</v>
      </c>
      <c r="ET120">
        <v>1.7999999999999999E-2</v>
      </c>
      <c r="FM120">
        <v>4.9000000000000002E-2</v>
      </c>
      <c r="FX120">
        <v>1.6199999999999999E-2</v>
      </c>
      <c r="FY120">
        <v>2.7E-2</v>
      </c>
    </row>
    <row r="121" spans="1:181" x14ac:dyDescent="0.25">
      <c r="A121" s="120">
        <v>38017</v>
      </c>
      <c r="D121">
        <v>1.6077099710127999E-2</v>
      </c>
      <c r="G121">
        <v>-2.8000000899999999E-2</v>
      </c>
      <c r="M121">
        <v>2.7300000000000001E-2</v>
      </c>
      <c r="N121">
        <v>2.1899999999999999E-2</v>
      </c>
      <c r="O121">
        <v>3.4000000000000002E-2</v>
      </c>
      <c r="X121">
        <v>-6.1000000000000004E-3</v>
      </c>
      <c r="Y121">
        <v>2.5000000000000001E-2</v>
      </c>
      <c r="AB121">
        <v>-4.0000001900000002E-3</v>
      </c>
      <c r="AC121">
        <v>-4.4999998100000004E-3</v>
      </c>
      <c r="AH121">
        <v>2.6799999200000001E-2</v>
      </c>
      <c r="AL121">
        <v>2.4799999999999999E-2</v>
      </c>
      <c r="AU121">
        <v>3.1E-2</v>
      </c>
      <c r="BI121">
        <v>5.9097582119616004E-3</v>
      </c>
      <c r="BJ121">
        <v>8.6559706494937494E-3</v>
      </c>
      <c r="BK121">
        <v>8.6550745706346407E-3</v>
      </c>
      <c r="BL121">
        <v>8.7000001200000007E-3</v>
      </c>
      <c r="BM121">
        <v>4.1614274412491402E-3</v>
      </c>
      <c r="BQ121">
        <v>9.8999999500000001E-3</v>
      </c>
      <c r="BR121">
        <v>7.1000000500000002E-3</v>
      </c>
      <c r="BV121">
        <v>1.9E-2</v>
      </c>
      <c r="CH121">
        <v>1.0699999999999999E-2</v>
      </c>
      <c r="CQ121">
        <v>-3.0000000000000001E-3</v>
      </c>
      <c r="CR121">
        <v>3.7999999999999999E-2</v>
      </c>
      <c r="CY121">
        <v>4.0599999999999997E-2</v>
      </c>
      <c r="DO121">
        <v>2.04000007E-2</v>
      </c>
      <c r="DP121">
        <v>2.0500000599999998E-2</v>
      </c>
      <c r="DW121">
        <v>2E-3</v>
      </c>
      <c r="EG121">
        <v>3.15E-2</v>
      </c>
      <c r="EQ121">
        <v>1.6E-2</v>
      </c>
      <c r="ET121">
        <v>2.4E-2</v>
      </c>
      <c r="FJ121">
        <v>1.3576E-2</v>
      </c>
      <c r="FM121">
        <v>8.9999999999999993E-3</v>
      </c>
      <c r="FX121">
        <v>4.87E-2</v>
      </c>
      <c r="FY121">
        <v>2.7E-2</v>
      </c>
    </row>
    <row r="122" spans="1:181" x14ac:dyDescent="0.25">
      <c r="A122" s="120">
        <v>38046</v>
      </c>
      <c r="D122">
        <v>1.3857116664553601E-2</v>
      </c>
      <c r="G122">
        <v>3.9299998400000001E-2</v>
      </c>
      <c r="M122">
        <v>3.2399999999999998E-2</v>
      </c>
      <c r="N122">
        <v>1.04E-2</v>
      </c>
      <c r="O122">
        <v>3.9E-2</v>
      </c>
      <c r="X122">
        <v>8.0000000000000002E-3</v>
      </c>
      <c r="Y122">
        <v>3.5999999999999997E-2</v>
      </c>
      <c r="AB122">
        <v>-3.0000000299999999E-3</v>
      </c>
      <c r="AC122">
        <v>-4.9000000599999996E-3</v>
      </c>
      <c r="AH122">
        <v>0.10829999999999999</v>
      </c>
      <c r="AL122">
        <v>2.1600000000000001E-2</v>
      </c>
      <c r="AU122">
        <v>3.3000000000000002E-2</v>
      </c>
      <c r="BI122">
        <v>7.1330423460164397E-2</v>
      </c>
      <c r="BJ122">
        <v>0.11481469344847001</v>
      </c>
      <c r="BK122">
        <v>0.11481572392469699</v>
      </c>
      <c r="BL122">
        <v>0.114799999</v>
      </c>
      <c r="BM122">
        <v>7.6619504530331103E-2</v>
      </c>
      <c r="BQ122">
        <v>6.1000000700000001E-2</v>
      </c>
      <c r="BR122">
        <v>7.5699999899999995E-2</v>
      </c>
      <c r="BV122">
        <v>1.4E-2</v>
      </c>
      <c r="CH122">
        <v>2.64E-2</v>
      </c>
      <c r="CQ122">
        <v>3.0000000000000001E-3</v>
      </c>
      <c r="CR122">
        <v>4.6800000000000001E-2</v>
      </c>
      <c r="CY122">
        <v>2.6499999999999999E-2</v>
      </c>
      <c r="DO122">
        <v>2.7000000699999999E-3</v>
      </c>
      <c r="DP122">
        <v>2.89999996E-3</v>
      </c>
      <c r="DW122">
        <v>2.1000000000000001E-2</v>
      </c>
      <c r="EG122">
        <v>9.1999999999999998E-3</v>
      </c>
      <c r="EQ122">
        <v>8.0000000000000002E-3</v>
      </c>
      <c r="ET122">
        <v>1.9E-2</v>
      </c>
      <c r="FJ122">
        <v>5.0783000000000002E-2</v>
      </c>
      <c r="FM122">
        <v>6.9000000000000006E-2</v>
      </c>
      <c r="FX122">
        <v>1.2999999999999999E-3</v>
      </c>
      <c r="FY122">
        <v>1.4E-2</v>
      </c>
    </row>
    <row r="123" spans="1:181" x14ac:dyDescent="0.25">
      <c r="A123" s="120">
        <v>38077</v>
      </c>
      <c r="D123">
        <v>6.3231370160015E-3</v>
      </c>
      <c r="G123">
        <v>-1.3799999800000001E-2</v>
      </c>
      <c r="M123">
        <v>7.0000000000000001E-3</v>
      </c>
      <c r="N123">
        <v>1.7399999999999999E-2</v>
      </c>
      <c r="O123">
        <v>6.9000000000000006E-2</v>
      </c>
      <c r="X123">
        <v>3.3300000000000003E-2</v>
      </c>
      <c r="Y123">
        <v>1.2999999999999999E-2</v>
      </c>
      <c r="AB123">
        <v>2.8599999800000001E-2</v>
      </c>
      <c r="AC123">
        <v>4.2399998799999998E-2</v>
      </c>
      <c r="AH123">
        <v>8.8999997800000008E-3</v>
      </c>
      <c r="AL123">
        <v>1.2800000000000001E-2</v>
      </c>
      <c r="AU123">
        <v>5.0000000000000001E-3</v>
      </c>
      <c r="BI123">
        <v>3.0530788071940498E-2</v>
      </c>
      <c r="BJ123">
        <v>3.1247820803609501E-2</v>
      </c>
      <c r="BK123">
        <v>3.1248655597857899E-2</v>
      </c>
      <c r="BL123">
        <v>3.1199999199999998E-2</v>
      </c>
      <c r="BM123">
        <v>1.48000602618352E-2</v>
      </c>
      <c r="BQ123">
        <v>7.9999998000000001E-4</v>
      </c>
      <c r="BR123">
        <v>-3.9999999E-4</v>
      </c>
      <c r="BV123">
        <v>1.4999999999999999E-2</v>
      </c>
      <c r="CH123">
        <v>-3.2000000000000002E-3</v>
      </c>
      <c r="CQ123">
        <v>1.4999999999999999E-2</v>
      </c>
      <c r="CR123">
        <v>4.0000000000000002E-4</v>
      </c>
      <c r="CY123">
        <v>-1.0699999999999999E-2</v>
      </c>
      <c r="DO123">
        <v>4.0000001900000002E-3</v>
      </c>
      <c r="DP123">
        <v>4.0000001900000002E-3</v>
      </c>
      <c r="DW123">
        <v>4.3999999999999997E-2</v>
      </c>
      <c r="EG123">
        <v>1.49E-2</v>
      </c>
      <c r="EQ123">
        <v>1.7999999999999999E-2</v>
      </c>
      <c r="ET123">
        <v>2.1000000000000001E-2</v>
      </c>
      <c r="FJ123">
        <v>2.7522999999999999E-2</v>
      </c>
      <c r="FM123">
        <v>2.5000000000000001E-2</v>
      </c>
      <c r="FX123">
        <v>2.3E-3</v>
      </c>
      <c r="FY123">
        <v>0.03</v>
      </c>
    </row>
    <row r="124" spans="1:181" x14ac:dyDescent="0.25">
      <c r="A124" s="120">
        <v>38107</v>
      </c>
      <c r="D124">
        <v>9.6578962197657505E-4</v>
      </c>
      <c r="G124">
        <v>-5.6000001700000003E-2</v>
      </c>
      <c r="M124">
        <v>-4.0000000000000001E-3</v>
      </c>
      <c r="N124">
        <v>1.43E-2</v>
      </c>
      <c r="O124">
        <v>-2.9000000000000001E-2</v>
      </c>
      <c r="X124">
        <v>2E-3</v>
      </c>
      <c r="Y124">
        <v>-1.9E-2</v>
      </c>
      <c r="AB124">
        <v>-3.42000015E-2</v>
      </c>
      <c r="AC124">
        <v>-5.1899999400000001E-2</v>
      </c>
      <c r="AH124">
        <v>-6.5999999599999998E-2</v>
      </c>
      <c r="AL124">
        <v>1.2E-2</v>
      </c>
      <c r="AU124">
        <v>-7.0000000000000001E-3</v>
      </c>
      <c r="AW124">
        <v>-0.02</v>
      </c>
      <c r="BI124">
        <v>-8.7040212930302605E-2</v>
      </c>
      <c r="BJ124">
        <v>-0.14153800396428401</v>
      </c>
      <c r="BK124">
        <v>-0.14153849232451399</v>
      </c>
      <c r="BL124">
        <v>-0.14149999599999999</v>
      </c>
      <c r="BM124">
        <v>-9.2583921925867604E-2</v>
      </c>
      <c r="BQ124">
        <v>-6.1400000000000003E-2</v>
      </c>
      <c r="BR124">
        <v>-9.7900003200000002E-2</v>
      </c>
      <c r="BV124">
        <v>1E-3</v>
      </c>
      <c r="CH124">
        <v>-5.3E-3</v>
      </c>
      <c r="CQ124">
        <v>2.8000000000000001E-2</v>
      </c>
      <c r="CR124">
        <v>5.8999999999999999E-3</v>
      </c>
      <c r="CY124">
        <v>1.6999999999999999E-3</v>
      </c>
      <c r="DO124">
        <v>-3.5000001100000001E-3</v>
      </c>
      <c r="DP124">
        <v>-3.19999992E-3</v>
      </c>
      <c r="DW124">
        <v>1.7000000000000001E-2</v>
      </c>
      <c r="EG124">
        <v>1.1900000000000001E-2</v>
      </c>
      <c r="EQ124">
        <v>-1E-3</v>
      </c>
      <c r="ET124">
        <v>8.0000000000000002E-3</v>
      </c>
      <c r="FD124">
        <v>-3.5299999999999998E-2</v>
      </c>
      <c r="FJ124">
        <v>3.705E-2</v>
      </c>
      <c r="FM124">
        <v>1.9E-2</v>
      </c>
      <c r="FU124">
        <v>-1.29E-2</v>
      </c>
      <c r="FX124">
        <v>6.7999999999999996E-3</v>
      </c>
      <c r="FY124">
        <v>8.0000000000000002E-3</v>
      </c>
    </row>
    <row r="125" spans="1:181" x14ac:dyDescent="0.25">
      <c r="A125" s="120">
        <v>38138</v>
      </c>
      <c r="D125">
        <v>-3.2653154144730498E-4</v>
      </c>
      <c r="G125">
        <v>1.30000003E-2</v>
      </c>
      <c r="M125">
        <v>5.4999999999999997E-3</v>
      </c>
      <c r="N125">
        <v>8.2000000000000007E-3</v>
      </c>
      <c r="O125">
        <v>-2.7E-2</v>
      </c>
      <c r="X125">
        <v>-8.0999999999999996E-3</v>
      </c>
      <c r="Y125">
        <v>5.0000000000000001E-3</v>
      </c>
      <c r="AB125">
        <v>1.9500000399999998E-2</v>
      </c>
      <c r="AC125">
        <v>2.88999993E-2</v>
      </c>
      <c r="AH125">
        <v>-4.8000002300000004E-3</v>
      </c>
      <c r="AL125">
        <v>-1.7600000000000001E-2</v>
      </c>
      <c r="AU125">
        <v>-1.0999999999999999E-2</v>
      </c>
      <c r="AW125">
        <v>-0.01</v>
      </c>
      <c r="BI125">
        <v>-1.7701116004267999E-2</v>
      </c>
      <c r="BJ125">
        <v>-3.7235581788392898E-3</v>
      </c>
      <c r="BK125">
        <v>-3.72214487233669E-3</v>
      </c>
      <c r="BL125">
        <v>-3.7000000000000002E-3</v>
      </c>
      <c r="BM125">
        <v>5.8923615199133498E-3</v>
      </c>
      <c r="BQ125">
        <v>-2.98999995E-2</v>
      </c>
      <c r="BR125">
        <v>-2.4800000700000002E-2</v>
      </c>
      <c r="BV125">
        <v>5.0000000000000001E-3</v>
      </c>
      <c r="CH125">
        <v>1.9E-3</v>
      </c>
      <c r="CQ125">
        <v>1.9E-2</v>
      </c>
      <c r="CR125">
        <v>3.5000000000000001E-3</v>
      </c>
      <c r="CY125">
        <v>-1.24E-2</v>
      </c>
      <c r="DO125">
        <v>-9.9999997799999994E-3</v>
      </c>
      <c r="DP125">
        <v>-9.6000004600000008E-3</v>
      </c>
      <c r="DW125">
        <v>8.0000000000000002E-3</v>
      </c>
      <c r="EG125">
        <v>2.9999999999999997E-4</v>
      </c>
      <c r="EQ125">
        <v>-4.0000000000000001E-3</v>
      </c>
      <c r="ET125">
        <v>-7.0000000000000001E-3</v>
      </c>
      <c r="FD125">
        <v>-0.01</v>
      </c>
      <c r="FJ125">
        <v>4.0299999999999997E-3</v>
      </c>
      <c r="FM125">
        <v>-2.1000000000000001E-2</v>
      </c>
      <c r="FU125">
        <v>7.7000000000000002E-3</v>
      </c>
      <c r="FX125">
        <v>1.5699999999999999E-2</v>
      </c>
      <c r="FY125">
        <v>-3.0000000000000001E-3</v>
      </c>
    </row>
    <row r="126" spans="1:181" x14ac:dyDescent="0.25">
      <c r="A126" s="120">
        <v>38168</v>
      </c>
      <c r="D126">
        <v>9.1695320411326903E-3</v>
      </c>
      <c r="G126">
        <v>-9.9799998099999995E-2</v>
      </c>
      <c r="M126">
        <v>2.9999999999999997E-4</v>
      </c>
      <c r="N126">
        <v>3.39E-2</v>
      </c>
      <c r="O126">
        <v>3.5000000000000003E-2</v>
      </c>
      <c r="X126">
        <v>2.01E-2</v>
      </c>
      <c r="Y126">
        <v>8.9999999999999993E-3</v>
      </c>
      <c r="AB126">
        <v>5.5999997999999999E-3</v>
      </c>
      <c r="AC126">
        <v>8.2999998699999997E-3</v>
      </c>
      <c r="AH126">
        <v>-3.0200000899999999E-2</v>
      </c>
      <c r="AL126">
        <v>-3.8399999999999997E-2</v>
      </c>
      <c r="AU126">
        <v>-6.0000000000000001E-3</v>
      </c>
      <c r="AW126">
        <v>1.4E-2</v>
      </c>
      <c r="BI126">
        <v>-3.0481118836531698E-3</v>
      </c>
      <c r="BJ126">
        <v>-2.5288667306353201E-2</v>
      </c>
      <c r="BK126">
        <v>-2.52861312974096E-2</v>
      </c>
      <c r="BL126">
        <v>-2.5299999900000002E-2</v>
      </c>
      <c r="BM126">
        <v>-2.28300979986793E-2</v>
      </c>
      <c r="BQ126">
        <v>-2.2500000900000001E-2</v>
      </c>
      <c r="BR126">
        <v>-5.07000014E-2</v>
      </c>
      <c r="BV126">
        <v>2.3E-2</v>
      </c>
      <c r="CH126">
        <v>1.1299999999999999E-2</v>
      </c>
      <c r="CQ126">
        <v>1.4E-2</v>
      </c>
      <c r="CR126">
        <v>4.5199999999999997E-2</v>
      </c>
      <c r="CY126">
        <v>1.23E-2</v>
      </c>
      <c r="DO126">
        <v>-8.2999998699999997E-3</v>
      </c>
      <c r="DP126">
        <v>-8.0000003800000004E-3</v>
      </c>
      <c r="DW126">
        <v>2.9000000000000001E-2</v>
      </c>
      <c r="EG126">
        <v>1.44E-2</v>
      </c>
      <c r="EQ126">
        <v>1.4999999999999999E-2</v>
      </c>
      <c r="ET126">
        <v>1.2999999999999999E-2</v>
      </c>
      <c r="FD126">
        <v>-2.3199999999999998E-2</v>
      </c>
      <c r="FJ126">
        <v>2.8181999999999999E-2</v>
      </c>
      <c r="FM126">
        <v>-1.4E-2</v>
      </c>
      <c r="FU126">
        <v>1.61E-2</v>
      </c>
      <c r="FX126">
        <v>4.9299999999999997E-2</v>
      </c>
      <c r="FY126">
        <v>-1.2E-2</v>
      </c>
    </row>
    <row r="127" spans="1:181" x14ac:dyDescent="0.25">
      <c r="A127" s="120">
        <v>38199</v>
      </c>
      <c r="D127">
        <v>2.4114077403697201E-4</v>
      </c>
      <c r="G127">
        <v>1.36000002E-2</v>
      </c>
      <c r="M127">
        <v>-1.78E-2</v>
      </c>
      <c r="N127">
        <v>5.7000000000000002E-3</v>
      </c>
      <c r="O127">
        <v>8.0000000000000002E-3</v>
      </c>
      <c r="X127">
        <v>1.37E-2</v>
      </c>
      <c r="Y127">
        <v>1.0999999999999999E-2</v>
      </c>
      <c r="AB127">
        <v>-3.5000001100000001E-3</v>
      </c>
      <c r="AC127">
        <v>-5.7000000999999998E-3</v>
      </c>
      <c r="AH127">
        <v>-3.5999999400000001E-3</v>
      </c>
      <c r="AL127">
        <v>-5.59999999999998E-3</v>
      </c>
      <c r="AU127">
        <v>1.2E-2</v>
      </c>
      <c r="AW127">
        <v>4.1000000000000002E-2</v>
      </c>
      <c r="BI127">
        <v>2.6666642277400902E-2</v>
      </c>
      <c r="BJ127">
        <v>1.04903643604952E-2</v>
      </c>
      <c r="BK127">
        <v>1.04900551039024E-2</v>
      </c>
      <c r="BL127">
        <v>1.0499999899999999E-2</v>
      </c>
      <c r="BM127">
        <v>-6.3200053301469801E-3</v>
      </c>
      <c r="BQ127">
        <v>-3.0700000000000002E-2</v>
      </c>
      <c r="BR127">
        <v>-5.02000004E-2</v>
      </c>
      <c r="BV127">
        <v>2.5999999999999999E-2</v>
      </c>
      <c r="CH127">
        <v>6.1000000000000004E-3</v>
      </c>
      <c r="CQ127">
        <v>1.2999999999999999E-2</v>
      </c>
      <c r="CR127">
        <v>0.01</v>
      </c>
      <c r="CY127">
        <v>-1.7299999999999999E-2</v>
      </c>
      <c r="DO127">
        <v>6.8000000900000001E-3</v>
      </c>
      <c r="DP127">
        <v>7.0000002200000001E-3</v>
      </c>
      <c r="DW127">
        <v>3.4000000000000002E-2</v>
      </c>
      <c r="EG127">
        <v>-1.52E-2</v>
      </c>
      <c r="EQ127">
        <v>-1.7000000000000001E-2</v>
      </c>
      <c r="ES127">
        <v>1.1999999999999999E-3</v>
      </c>
      <c r="ET127">
        <v>2.1000000000000001E-2</v>
      </c>
      <c r="FD127">
        <v>2.8E-3</v>
      </c>
      <c r="FJ127">
        <v>-2.3530000000000001E-3</v>
      </c>
      <c r="FM127">
        <v>3.9E-2</v>
      </c>
      <c r="FU127">
        <v>2.0299999999999999E-2</v>
      </c>
      <c r="FX127">
        <v>2.9899999999999999E-2</v>
      </c>
      <c r="FY127">
        <v>-1.4999999999999999E-2</v>
      </c>
    </row>
    <row r="128" spans="1:181" x14ac:dyDescent="0.25">
      <c r="A128" s="120">
        <v>38230</v>
      </c>
      <c r="D128">
        <v>4.7715498520777702E-3</v>
      </c>
      <c r="G128">
        <v>-1.25000002E-2</v>
      </c>
      <c r="M128">
        <v>-1.0500000000000001E-2</v>
      </c>
      <c r="N128">
        <v>7.7999999999999996E-3</v>
      </c>
      <c r="O128">
        <v>-3.0000000000000001E-3</v>
      </c>
      <c r="X128">
        <v>7.7999999999999996E-3</v>
      </c>
      <c r="Y128">
        <v>-1.7999999999999999E-2</v>
      </c>
      <c r="AB128">
        <v>1.9600000199999999E-2</v>
      </c>
      <c r="AC128">
        <v>2.9500000200000001E-2</v>
      </c>
      <c r="AH128">
        <v>-8.3999997000000007E-3</v>
      </c>
      <c r="AL128">
        <v>-6.4000000000000003E-3</v>
      </c>
      <c r="AU128">
        <v>1.2999999999999999E-2</v>
      </c>
      <c r="AW128">
        <v>3.9E-2</v>
      </c>
      <c r="BI128">
        <v>3.3904450602464803E-2</v>
      </c>
      <c r="BJ128">
        <v>5.1780293808862302E-2</v>
      </c>
      <c r="BK128">
        <v>5.1777254517004302E-2</v>
      </c>
      <c r="BL128">
        <v>5.1800001399999997E-2</v>
      </c>
      <c r="BM128">
        <v>2.8576844412222299E-2</v>
      </c>
      <c r="BQ128">
        <v>5.7000000999999998E-3</v>
      </c>
      <c r="BR128">
        <v>-1.7999999700000001E-3</v>
      </c>
      <c r="BV128">
        <v>0.02</v>
      </c>
      <c r="CH128">
        <v>2.7E-2</v>
      </c>
      <c r="CQ128">
        <v>0.01</v>
      </c>
      <c r="CR128">
        <v>1.2999999999999999E-3</v>
      </c>
      <c r="CY128">
        <v>2.9999999999999997E-4</v>
      </c>
      <c r="DO128">
        <v>2.0000000900000001E-3</v>
      </c>
      <c r="DP128">
        <v>2.1999999900000002E-3</v>
      </c>
      <c r="DW128">
        <v>1E-3</v>
      </c>
      <c r="EG128">
        <v>0</v>
      </c>
      <c r="EQ128">
        <v>1.4E-2</v>
      </c>
      <c r="ES128">
        <v>-3.7000000000000002E-3</v>
      </c>
      <c r="ET128">
        <v>1.7000000000000001E-2</v>
      </c>
      <c r="FD128">
        <v>4.1000000000000003E-3</v>
      </c>
      <c r="FJ128">
        <v>8.5100000000000002E-3</v>
      </c>
      <c r="FM128">
        <v>-0.01</v>
      </c>
      <c r="FU128">
        <v>3.2000000000000002E-3</v>
      </c>
      <c r="FX128">
        <v>3.4799999999999998E-2</v>
      </c>
      <c r="FY128">
        <v>-2.1000000000000001E-2</v>
      </c>
    </row>
    <row r="129" spans="1:181" x14ac:dyDescent="0.25">
      <c r="A129" s="120">
        <v>38260</v>
      </c>
      <c r="D129">
        <v>1.4317484037905099E-2</v>
      </c>
      <c r="G129">
        <v>-9.8999999500000001E-3</v>
      </c>
      <c r="M129">
        <v>5.1700000000000003E-2</v>
      </c>
      <c r="N129">
        <v>1.17E-2</v>
      </c>
      <c r="O129">
        <v>2.4E-2</v>
      </c>
      <c r="X129">
        <v>9.9000000000000008E-3</v>
      </c>
      <c r="Y129">
        <v>4.7E-2</v>
      </c>
      <c r="AB129">
        <v>2.08000001E-2</v>
      </c>
      <c r="AC129">
        <v>3.0600000200000001E-2</v>
      </c>
      <c r="AH129">
        <v>-1.26999998E-2</v>
      </c>
      <c r="AL129">
        <v>2.1600000000000001E-2</v>
      </c>
      <c r="AU129">
        <v>1E-3</v>
      </c>
      <c r="AW129">
        <v>3.4000000000000002E-2</v>
      </c>
      <c r="BI129">
        <v>2.7187082698385101E-2</v>
      </c>
      <c r="BJ129">
        <v>3.9803671188658199E-2</v>
      </c>
      <c r="BK129">
        <v>3.9800989068113898E-2</v>
      </c>
      <c r="BL129">
        <v>3.9799999400000001E-2</v>
      </c>
      <c r="BM129">
        <v>2.48652416177324E-2</v>
      </c>
      <c r="BQ129">
        <v>3.7000000499999998E-2</v>
      </c>
      <c r="BR129">
        <v>2.1999999900000002E-3</v>
      </c>
      <c r="BV129">
        <v>2.3E-2</v>
      </c>
      <c r="CH129">
        <v>2.1600000000000001E-2</v>
      </c>
      <c r="CQ129">
        <v>2.3E-2</v>
      </c>
      <c r="CR129">
        <v>3.5200000000000002E-2</v>
      </c>
      <c r="CY129">
        <v>2.1999999999999999E-2</v>
      </c>
      <c r="DO129">
        <v>0</v>
      </c>
      <c r="DP129">
        <v>1.99999995E-4</v>
      </c>
      <c r="DW129">
        <v>4.8000000000000001E-2</v>
      </c>
      <c r="EG129">
        <v>4.0000000000000002E-4</v>
      </c>
      <c r="EQ129">
        <v>0.02</v>
      </c>
      <c r="ES129">
        <v>2.0799999999999999E-2</v>
      </c>
      <c r="ET129">
        <v>3.1E-2</v>
      </c>
      <c r="FD129">
        <v>3.9800000000000002E-2</v>
      </c>
      <c r="FJ129">
        <v>4.8556000000000002E-2</v>
      </c>
      <c r="FM129">
        <v>1.9E-2</v>
      </c>
      <c r="FU129">
        <v>1.9900000000000001E-2</v>
      </c>
      <c r="FX129">
        <v>2.4E-2</v>
      </c>
      <c r="FY129">
        <v>3.2000000000000001E-2</v>
      </c>
    </row>
    <row r="130" spans="1:181" x14ac:dyDescent="0.25">
      <c r="A130" s="120">
        <v>38291</v>
      </c>
      <c r="D130">
        <v>9.9566749015176093E-3</v>
      </c>
      <c r="G130">
        <v>6.2300000299999998E-2</v>
      </c>
      <c r="M130">
        <v>2.92E-2</v>
      </c>
      <c r="N130">
        <v>5.1999999999999998E-3</v>
      </c>
      <c r="O130">
        <v>8.9999999999999993E-3</v>
      </c>
      <c r="X130">
        <v>2.9499999999999998E-2</v>
      </c>
      <c r="Y130">
        <v>2.4E-2</v>
      </c>
      <c r="AB130">
        <v>3.42000015E-2</v>
      </c>
      <c r="AC130">
        <v>5.0799999399999997E-2</v>
      </c>
      <c r="AH130">
        <v>2.8000000899999999E-2</v>
      </c>
      <c r="AL130">
        <v>5.28E-2</v>
      </c>
      <c r="AU130">
        <v>1.2E-2</v>
      </c>
      <c r="AW130">
        <v>6.9000000000000006E-2</v>
      </c>
      <c r="BI130">
        <v>4.58458049906805E-2</v>
      </c>
      <c r="BJ130">
        <v>7.4616296319195002E-2</v>
      </c>
      <c r="BK130">
        <v>7.4614820380896701E-2</v>
      </c>
      <c r="BL130">
        <v>7.46000037E-2</v>
      </c>
      <c r="BM130">
        <v>4.3904114079231601E-2</v>
      </c>
      <c r="BQ130">
        <v>5.07000014E-2</v>
      </c>
      <c r="BR130">
        <v>6.6699996600000006E-2</v>
      </c>
      <c r="BV130">
        <v>8.0000000000000002E-3</v>
      </c>
      <c r="CH130">
        <v>1.7100000000000001E-2</v>
      </c>
      <c r="CQ130">
        <v>2.4E-2</v>
      </c>
      <c r="CR130">
        <v>4.3299999999999998E-2</v>
      </c>
      <c r="CY130">
        <v>7.1999999999999998E-3</v>
      </c>
      <c r="DO130">
        <v>1.99999995E-4</v>
      </c>
      <c r="DP130">
        <v>5.0000002400000002E-4</v>
      </c>
      <c r="DR130">
        <v>1.7000000000000001E-2</v>
      </c>
      <c r="DW130">
        <v>-4.3999999999999997E-2</v>
      </c>
      <c r="EA130">
        <v>1.33999996E-2</v>
      </c>
      <c r="EG130">
        <v>-3.7000000000000002E-3</v>
      </c>
      <c r="EQ130">
        <v>-7.0000000000000001E-3</v>
      </c>
      <c r="ES130">
        <v>6.1000000000000004E-3</v>
      </c>
      <c r="ET130">
        <v>0.04</v>
      </c>
      <c r="FD130">
        <v>3.2500000000000001E-2</v>
      </c>
      <c r="FJ130">
        <v>2.3452000000000001E-2</v>
      </c>
      <c r="FM130">
        <v>4.2999999999999997E-2</v>
      </c>
      <c r="FU130">
        <v>-5.1000000000000004E-3</v>
      </c>
      <c r="FX130">
        <v>4.7899999999999998E-2</v>
      </c>
      <c r="FY130">
        <v>-1E-3</v>
      </c>
    </row>
    <row r="131" spans="1:181" x14ac:dyDescent="0.25">
      <c r="A131" s="120">
        <v>38321</v>
      </c>
      <c r="D131">
        <v>2.8022220045509999E-2</v>
      </c>
      <c r="G131">
        <v>-6.0000000499999999E-3</v>
      </c>
      <c r="M131">
        <v>1.78E-2</v>
      </c>
      <c r="N131">
        <v>3.73E-2</v>
      </c>
      <c r="O131">
        <v>0.13200000000000001</v>
      </c>
      <c r="X131">
        <v>1.8200000000000001E-2</v>
      </c>
      <c r="Y131">
        <v>5.0999999999999997E-2</v>
      </c>
      <c r="AB131">
        <v>5.33999987E-2</v>
      </c>
      <c r="AC131">
        <v>7.8900001900000002E-2</v>
      </c>
      <c r="AH131">
        <v>4.3600000399999998E-2</v>
      </c>
      <c r="AL131">
        <v>8.0000000000000002E-3</v>
      </c>
      <c r="AU131">
        <v>4.4999999999999998E-2</v>
      </c>
      <c r="AW131">
        <v>5.6000000000000001E-2</v>
      </c>
      <c r="BI131">
        <v>3.1167528464938199E-2</v>
      </c>
      <c r="BJ131">
        <v>4.4019123736062302E-2</v>
      </c>
      <c r="BK131">
        <v>4.4018918197545401E-2</v>
      </c>
      <c r="BL131">
        <v>4.3999999800000002E-2</v>
      </c>
      <c r="BM131">
        <v>2.85675442884064E-2</v>
      </c>
      <c r="BQ131">
        <v>3.9200000499999998E-2</v>
      </c>
      <c r="BR131">
        <v>5.66000007E-2</v>
      </c>
      <c r="BV131">
        <v>5.7000000000000002E-2</v>
      </c>
      <c r="CH131">
        <v>2.07E-2</v>
      </c>
      <c r="CQ131">
        <v>2.5000000000000001E-2</v>
      </c>
      <c r="CR131">
        <v>2.4299999999999999E-2</v>
      </c>
      <c r="CY131">
        <v>1.8499999999999999E-2</v>
      </c>
      <c r="DO131">
        <v>2.3600000900000001E-2</v>
      </c>
      <c r="DP131">
        <v>2.0899999900000001E-2</v>
      </c>
      <c r="DR131">
        <v>1.0500000000000001E-2</v>
      </c>
      <c r="DW131">
        <v>0.24199999999999999</v>
      </c>
      <c r="EA131">
        <v>2.2900000199999999E-2</v>
      </c>
      <c r="EG131">
        <v>-5.3E-3</v>
      </c>
      <c r="EQ131">
        <v>3.7999999999999999E-2</v>
      </c>
      <c r="ES131">
        <v>4.07E-2</v>
      </c>
      <c r="ET131">
        <v>3.5999999999999997E-2</v>
      </c>
      <c r="FD131">
        <v>5.57E-2</v>
      </c>
      <c r="FJ131">
        <v>5.1656000000000001E-2</v>
      </c>
      <c r="FM131">
        <v>0.01</v>
      </c>
      <c r="FU131">
        <v>1.6199999999999999E-2</v>
      </c>
      <c r="FX131">
        <v>0</v>
      </c>
      <c r="FY131">
        <v>-6.0000000000000001E-3</v>
      </c>
    </row>
    <row r="132" spans="1:181" x14ac:dyDescent="0.25">
      <c r="A132" s="120">
        <v>38352</v>
      </c>
      <c r="D132">
        <v>2.00192029974091E-2</v>
      </c>
      <c r="G132">
        <v>-1.31999999E-2</v>
      </c>
      <c r="M132">
        <v>3.4299999999999997E-2</v>
      </c>
      <c r="N132">
        <v>2.9499999999999998E-2</v>
      </c>
      <c r="O132">
        <v>1.2E-2</v>
      </c>
      <c r="X132">
        <v>3.1399999999999997E-2</v>
      </c>
      <c r="Y132">
        <v>4.9000000000000002E-2</v>
      </c>
      <c r="AB132">
        <v>-4.4999998100000004E-3</v>
      </c>
      <c r="AC132">
        <v>-9.1000003699999998E-3</v>
      </c>
      <c r="AH132">
        <v>1.1300000399999999E-2</v>
      </c>
      <c r="AL132">
        <v>-3.2800000000000003E-2</v>
      </c>
      <c r="AU132">
        <v>3.2000000000000001E-2</v>
      </c>
      <c r="AW132">
        <v>0.03</v>
      </c>
      <c r="BI132">
        <v>1.45182097339143E-2</v>
      </c>
      <c r="BJ132">
        <v>-5.8977712446202099E-3</v>
      </c>
      <c r="BK132">
        <v>-5.8995912467438797E-3</v>
      </c>
      <c r="BL132">
        <v>-5.9000002199999999E-3</v>
      </c>
      <c r="BM132">
        <v>-1.9333056439439299E-2</v>
      </c>
      <c r="BQ132">
        <v>3.3799998499999998E-2</v>
      </c>
      <c r="BR132">
        <v>3.7599999500000002E-2</v>
      </c>
      <c r="BV132">
        <v>1.6E-2</v>
      </c>
      <c r="CH132">
        <v>2.76E-2</v>
      </c>
      <c r="CQ132">
        <v>5.0000000000000001E-3</v>
      </c>
      <c r="CR132">
        <v>1.0200000000000001E-2</v>
      </c>
      <c r="CY132">
        <v>3.3000000000000002E-2</v>
      </c>
      <c r="DO132">
        <v>1.18000004E-2</v>
      </c>
      <c r="DP132">
        <v>1.15E-2</v>
      </c>
      <c r="DR132">
        <v>4.1500000000000002E-2</v>
      </c>
      <c r="DW132">
        <v>-0.02</v>
      </c>
      <c r="EA132">
        <v>6.30000001E-3</v>
      </c>
      <c r="EG132">
        <v>4.0000000000000001E-3</v>
      </c>
      <c r="EQ132">
        <v>0.02</v>
      </c>
      <c r="ES132">
        <v>2.81E-2</v>
      </c>
      <c r="ET132">
        <v>2.1000000000000001E-2</v>
      </c>
      <c r="FD132">
        <v>-2.18E-2</v>
      </c>
      <c r="FJ132">
        <v>6.9439000000000001E-2</v>
      </c>
      <c r="FM132">
        <v>6.0000000000000001E-3</v>
      </c>
      <c r="FU132">
        <v>-5.7999999999999996E-3</v>
      </c>
      <c r="FX132">
        <v>5.11E-2</v>
      </c>
      <c r="FY132">
        <v>2.4E-2</v>
      </c>
    </row>
    <row r="133" spans="1:181" x14ac:dyDescent="0.25">
      <c r="A133" s="120">
        <v>38383</v>
      </c>
      <c r="D133">
        <v>2.6929327143909399E-3</v>
      </c>
      <c r="G133">
        <v>-7.6700002000000003E-2</v>
      </c>
      <c r="M133">
        <v>3.9600000000000003E-2</v>
      </c>
      <c r="N133">
        <v>2.0999999999999999E-3</v>
      </c>
      <c r="O133">
        <v>0.01</v>
      </c>
      <c r="X133">
        <v>3.7999999999999999E-2</v>
      </c>
      <c r="Y133">
        <v>1.0999999999999999E-2</v>
      </c>
      <c r="AB133">
        <v>1.5599999599999999E-2</v>
      </c>
      <c r="AC133">
        <v>2.44999994E-2</v>
      </c>
      <c r="AH133">
        <v>-2.0600000399999999E-2</v>
      </c>
      <c r="AL133">
        <v>7.5200000000000003E-2</v>
      </c>
      <c r="AU133">
        <v>2.1999999999999999E-2</v>
      </c>
      <c r="AW133">
        <v>3.1E-2</v>
      </c>
      <c r="BI133">
        <v>1.2542924339592001E-2</v>
      </c>
      <c r="BJ133">
        <v>-1.9549007999413201E-3</v>
      </c>
      <c r="BK133">
        <v>-1.9549901718319798E-3</v>
      </c>
      <c r="BL133">
        <v>-2.0000000900000001E-3</v>
      </c>
      <c r="BM133">
        <v>-1.07793017497336E-2</v>
      </c>
      <c r="BQ133">
        <v>-5.6400000999999998E-2</v>
      </c>
      <c r="BR133">
        <v>-0.101599999</v>
      </c>
      <c r="BV133">
        <v>7.0000000000000001E-3</v>
      </c>
      <c r="CH133">
        <v>9.4999999999999998E-3</v>
      </c>
      <c r="CP133">
        <v>2.2447999999999999E-2</v>
      </c>
      <c r="CQ133">
        <v>-2E-3</v>
      </c>
      <c r="CR133">
        <v>-7.4000000000000003E-3</v>
      </c>
      <c r="CY133">
        <v>-4.0000000000000001E-3</v>
      </c>
      <c r="DA133">
        <v>2.0199999999999999E-2</v>
      </c>
      <c r="DO133">
        <v>9.9999997500000001E-5</v>
      </c>
      <c r="DP133">
        <v>3.0000001400000003E-4</v>
      </c>
      <c r="DR133">
        <v>4.36E-2</v>
      </c>
      <c r="DW133">
        <v>1.7000000000000001E-2</v>
      </c>
      <c r="EA133">
        <v>4.3000001500000003E-3</v>
      </c>
      <c r="EG133">
        <v>5.0000000000000001E-4</v>
      </c>
      <c r="EQ133">
        <v>0.04</v>
      </c>
      <c r="ES133">
        <v>-2.3999999999999998E-3</v>
      </c>
      <c r="ET133">
        <v>0.03</v>
      </c>
      <c r="FD133">
        <v>-3.4599999999999999E-2</v>
      </c>
      <c r="FJ133">
        <v>6.4488000000000004E-2</v>
      </c>
      <c r="FM133">
        <v>8.5000000000000006E-2</v>
      </c>
      <c r="FU133">
        <v>3.2000000000000001E-2</v>
      </c>
      <c r="FX133">
        <v>-4.6199999999999998E-2</v>
      </c>
      <c r="FY133">
        <v>1.4E-2</v>
      </c>
    </row>
    <row r="134" spans="1:181" x14ac:dyDescent="0.25">
      <c r="A134" s="120">
        <v>38411</v>
      </c>
      <c r="D134">
        <v>1.63783759912665E-2</v>
      </c>
      <c r="G134">
        <v>2.5800000900000002E-2</v>
      </c>
      <c r="M134">
        <v>2.81E-2</v>
      </c>
      <c r="N134">
        <v>1.78E-2</v>
      </c>
      <c r="O134">
        <v>6.9000000000000006E-2</v>
      </c>
      <c r="X134">
        <v>1.35E-2</v>
      </c>
      <c r="Y134">
        <v>4.3999999999999997E-2</v>
      </c>
      <c r="AB134">
        <v>2.0700000199999999E-2</v>
      </c>
      <c r="AC134">
        <v>3.0200000899999999E-2</v>
      </c>
      <c r="AH134">
        <v>-6.8999999200000002E-3</v>
      </c>
      <c r="AL134">
        <v>2.9600000000000001E-2</v>
      </c>
      <c r="AU134">
        <v>1.0999999999999999E-2</v>
      </c>
      <c r="AW134">
        <v>-5.0000000000000001E-3</v>
      </c>
      <c r="BI134">
        <v>-4.4082222321135704E-3</v>
      </c>
      <c r="BJ134">
        <v>-6.2847131633718698E-3</v>
      </c>
      <c r="BK134">
        <v>-6.2868973773984003E-3</v>
      </c>
      <c r="BL134">
        <v>-6.30000001E-3</v>
      </c>
      <c r="BM134">
        <v>-2.7365328602431101E-3</v>
      </c>
      <c r="BQ134">
        <v>-1.0700000499999999E-2</v>
      </c>
      <c r="BR134">
        <v>-9.1000003699999998E-3</v>
      </c>
      <c r="BV134">
        <v>1.0999999999999999E-2</v>
      </c>
      <c r="CH134">
        <v>1.2800000000000001E-2</v>
      </c>
      <c r="CP134">
        <v>3.1251000000000001E-2</v>
      </c>
      <c r="CQ134">
        <v>2.5999999999999999E-2</v>
      </c>
      <c r="CR134">
        <v>7.3200000000000001E-2</v>
      </c>
      <c r="CY134">
        <v>6.1000000000000004E-3</v>
      </c>
      <c r="DA134">
        <v>1.29E-2</v>
      </c>
      <c r="DO134">
        <v>7.6999999600000004E-3</v>
      </c>
      <c r="DP134">
        <v>8.0000003800000004E-3</v>
      </c>
      <c r="DR134">
        <v>2.3699999999999999E-2</v>
      </c>
      <c r="DW134">
        <v>1.2E-2</v>
      </c>
      <c r="EA134">
        <v>9.4999996900000001E-3</v>
      </c>
      <c r="EG134">
        <v>2E-3</v>
      </c>
      <c r="EQ134">
        <v>5.0999999999999997E-2</v>
      </c>
      <c r="ES134">
        <v>6.0999999999999999E-2</v>
      </c>
      <c r="ET134">
        <v>3.2000000000000001E-2</v>
      </c>
      <c r="FD134">
        <v>3.4700000000000002E-2</v>
      </c>
      <c r="FJ134">
        <v>3.8045000000000002E-2</v>
      </c>
      <c r="FM134">
        <v>4.8000000000000001E-2</v>
      </c>
      <c r="FU134">
        <v>3.2599999999999997E-2</v>
      </c>
      <c r="FX134">
        <v>3.1099999999999999E-2</v>
      </c>
      <c r="FY134">
        <v>-3.0000000000000001E-3</v>
      </c>
    </row>
    <row r="135" spans="1:181" x14ac:dyDescent="0.25">
      <c r="A135" s="120">
        <v>38442</v>
      </c>
      <c r="D135">
        <v>2.7411864018762502E-3</v>
      </c>
      <c r="G135">
        <v>4.1000000200000003E-3</v>
      </c>
      <c r="M135">
        <v>-8.3999999999999995E-3</v>
      </c>
      <c r="N135">
        <v>4.3E-3</v>
      </c>
      <c r="O135">
        <v>-0.03</v>
      </c>
      <c r="X135">
        <v>-2.7E-2</v>
      </c>
      <c r="Y135">
        <v>-2E-3</v>
      </c>
      <c r="AB135">
        <v>-5.4000001399999997E-3</v>
      </c>
      <c r="AC135">
        <v>-1.10999998E-2</v>
      </c>
      <c r="AH135">
        <v>2.7999998999999999E-3</v>
      </c>
      <c r="AL135">
        <v>-1.5999999999999901E-3</v>
      </c>
      <c r="AU135">
        <v>0.02</v>
      </c>
      <c r="AW135">
        <v>2.8000000000000001E-2</v>
      </c>
      <c r="BI135">
        <v>-1.62319751348561E-3</v>
      </c>
      <c r="BJ135">
        <v>9.9723935309927701E-3</v>
      </c>
      <c r="BK135">
        <v>9.9714782216273595E-3</v>
      </c>
      <c r="BL135">
        <v>9.9999997799999994E-3</v>
      </c>
      <c r="BM135">
        <v>1.23754535716043E-2</v>
      </c>
      <c r="BQ135">
        <v>6.6999997900000002E-3</v>
      </c>
      <c r="BR135">
        <v>-4.43000011E-2</v>
      </c>
      <c r="BV135">
        <v>-2.5000000000000001E-2</v>
      </c>
      <c r="CH135">
        <v>6.7000000000000002E-3</v>
      </c>
      <c r="CP135">
        <v>-8.6470000000000002E-3</v>
      </c>
      <c r="CQ135">
        <v>5.0000000000000001E-3</v>
      </c>
      <c r="CR135">
        <v>-1.6500000000000001E-2</v>
      </c>
      <c r="CY135">
        <v>-1.1000000000000001E-3</v>
      </c>
      <c r="DA135">
        <v>-5.0000000000000001E-4</v>
      </c>
      <c r="DO135">
        <v>7.6000001300000003E-3</v>
      </c>
      <c r="DP135">
        <v>7.4999998300000004E-3</v>
      </c>
      <c r="DR135">
        <v>4.1000000000000003E-3</v>
      </c>
      <c r="DW135">
        <v>0.14399999999999999</v>
      </c>
      <c r="EA135">
        <v>1.8999999399999998E-2</v>
      </c>
      <c r="EG135">
        <v>-2.8E-3</v>
      </c>
      <c r="EQ135">
        <v>-3.0000000000000001E-3</v>
      </c>
      <c r="ES135">
        <v>4.5999999999999999E-3</v>
      </c>
      <c r="ET135">
        <v>1.7000000000000001E-2</v>
      </c>
      <c r="FD135">
        <v>2.0199999999999999E-2</v>
      </c>
      <c r="FJ135">
        <v>-1.068E-2</v>
      </c>
      <c r="FM135">
        <v>3.0000000000000001E-3</v>
      </c>
      <c r="FU135">
        <v>1.23E-2</v>
      </c>
      <c r="FX135">
        <v>2.1700000000000001E-2</v>
      </c>
      <c r="FY135">
        <v>1.2999999999999999E-2</v>
      </c>
    </row>
    <row r="136" spans="1:181" x14ac:dyDescent="0.25">
      <c r="A136" s="120">
        <v>38472</v>
      </c>
      <c r="D136">
        <v>-1.0061811184868E-2</v>
      </c>
      <c r="G136">
        <v>-3.4600000800000003E-2</v>
      </c>
      <c r="M136">
        <v>-2.9999999999999997E-4</v>
      </c>
      <c r="N136">
        <v>6.6E-3</v>
      </c>
      <c r="O136">
        <v>-1.4999999999999999E-2</v>
      </c>
      <c r="X136">
        <v>7.1000000000000004E-3</v>
      </c>
      <c r="Y136">
        <v>-1.0999999999999999E-2</v>
      </c>
      <c r="AB136">
        <v>7.1000000500000002E-3</v>
      </c>
      <c r="AC136">
        <v>1.20000001E-2</v>
      </c>
      <c r="AH136">
        <v>7.1000000500000002E-3</v>
      </c>
      <c r="AL136">
        <v>3.2800000000000003E-2</v>
      </c>
      <c r="AU136">
        <v>1.4E-2</v>
      </c>
      <c r="AW136">
        <v>3.2000000000000001E-2</v>
      </c>
      <c r="BI136">
        <v>1.52115871228613E-2</v>
      </c>
      <c r="BJ136">
        <v>1.12747284226442E-2</v>
      </c>
      <c r="BK136">
        <v>1.1274221617636899E-2</v>
      </c>
      <c r="BL136">
        <v>1.1300000399999999E-2</v>
      </c>
      <c r="BM136">
        <v>2.2500896892405598E-3</v>
      </c>
      <c r="BQ136">
        <v>-5.2999999399999997E-2</v>
      </c>
      <c r="BR136">
        <v>-0.111000001</v>
      </c>
      <c r="BV136">
        <v>4.0000000000000001E-3</v>
      </c>
      <c r="CH136">
        <v>8.0000000000000002E-3</v>
      </c>
      <c r="CP136">
        <v>3.398E-3</v>
      </c>
      <c r="CQ136">
        <v>-4.1000000000000002E-2</v>
      </c>
      <c r="CR136">
        <v>-9.4999999999999998E-3</v>
      </c>
      <c r="CY136">
        <v>-2.5399999999999999E-2</v>
      </c>
      <c r="DA136">
        <v>-1.7100000000000001E-2</v>
      </c>
      <c r="DO136">
        <v>-1.26E-2</v>
      </c>
      <c r="DP136">
        <v>-1.21999998E-2</v>
      </c>
      <c r="DR136">
        <v>-3.2000000000000001E-2</v>
      </c>
      <c r="DW136">
        <v>2.8000000000000001E-2</v>
      </c>
      <c r="EA136">
        <v>6.2000001799999999E-3</v>
      </c>
      <c r="EG136">
        <v>3.2000000000000002E-3</v>
      </c>
      <c r="EQ136">
        <v>-3.5000000000000003E-2</v>
      </c>
      <c r="ES136">
        <v>-2.3E-3</v>
      </c>
      <c r="ET136">
        <v>2.9000000000000001E-2</v>
      </c>
      <c r="FD136">
        <v>-1.3299999999999999E-2</v>
      </c>
      <c r="FJ136">
        <v>-2.02E-4</v>
      </c>
      <c r="FM136">
        <v>1.4E-2</v>
      </c>
      <c r="FU136">
        <v>-4.5100000000000001E-2</v>
      </c>
      <c r="FX136">
        <v>2.3599999999999999E-2</v>
      </c>
      <c r="FY136">
        <v>-3.0000000000000001E-3</v>
      </c>
    </row>
    <row r="137" spans="1:181" x14ac:dyDescent="0.25">
      <c r="A137" s="120">
        <v>38503</v>
      </c>
      <c r="D137">
        <v>1.06628966778399E-2</v>
      </c>
      <c r="G137">
        <v>1.4800000000000001E-2</v>
      </c>
      <c r="M137">
        <v>0.02</v>
      </c>
      <c r="N137">
        <v>-1.77E-2</v>
      </c>
      <c r="O137">
        <v>1.6E-2</v>
      </c>
      <c r="X137">
        <v>4.1099999999999998E-2</v>
      </c>
      <c r="Y137">
        <v>3.0000000000000001E-3</v>
      </c>
      <c r="AB137">
        <v>-1.1300000399999999E-2</v>
      </c>
      <c r="AC137">
        <v>-1.33999996E-2</v>
      </c>
      <c r="AH137">
        <v>5.4299999000000002E-2</v>
      </c>
      <c r="AL137">
        <v>3.04E-2</v>
      </c>
      <c r="AU137">
        <v>7.0000000000000001E-3</v>
      </c>
      <c r="AW137">
        <v>4.3999999999999997E-2</v>
      </c>
      <c r="BI137">
        <v>1.7800602104879801E-2</v>
      </c>
      <c r="BJ137">
        <v>2.8521420157038301E-2</v>
      </c>
      <c r="BK137">
        <v>2.85219282173956E-2</v>
      </c>
      <c r="BL137">
        <v>2.8500000000000001E-2</v>
      </c>
      <c r="BM137">
        <v>2.4503589218785701E-2</v>
      </c>
      <c r="BQ137">
        <v>6.2000001799999999E-3</v>
      </c>
      <c r="BR137">
        <v>2.0500000599999998E-2</v>
      </c>
      <c r="BV137">
        <v>2.5999999999999999E-2</v>
      </c>
      <c r="CH137">
        <v>1.1599999999999999E-2</v>
      </c>
      <c r="CP137">
        <v>3.1201E-2</v>
      </c>
      <c r="CQ137">
        <v>-2E-3</v>
      </c>
      <c r="CR137">
        <v>-2.4899999999999999E-2</v>
      </c>
      <c r="CY137">
        <v>-6.9999999999999999E-4</v>
      </c>
      <c r="DA137">
        <v>2.5600000000000001E-2</v>
      </c>
      <c r="DO137">
        <v>-1.14000002E-2</v>
      </c>
      <c r="DP137">
        <v>-1.09999999E-2</v>
      </c>
      <c r="DR137">
        <v>1.4500000000000001E-2</v>
      </c>
      <c r="DW137">
        <v>1E-3</v>
      </c>
      <c r="EA137">
        <v>3.2999999800000001E-3</v>
      </c>
      <c r="EG137">
        <v>-4.1000000000000003E-3</v>
      </c>
      <c r="EQ137">
        <v>3.9E-2</v>
      </c>
      <c r="ES137">
        <v>2.1600000000000001E-2</v>
      </c>
      <c r="ET137">
        <v>3.0000000000000001E-3</v>
      </c>
      <c r="FD137">
        <v>4.9299999999999997E-2</v>
      </c>
      <c r="FJ137">
        <v>3.4557999999999998E-2</v>
      </c>
      <c r="FM137">
        <v>-2.5999999999999999E-2</v>
      </c>
      <c r="FU137">
        <v>3.4500000000000003E-2</v>
      </c>
      <c r="FX137">
        <v>7.5399999999999995E-2</v>
      </c>
      <c r="FY137">
        <v>2.3E-2</v>
      </c>
    </row>
    <row r="138" spans="1:181" x14ac:dyDescent="0.25">
      <c r="A138" s="120">
        <v>38533</v>
      </c>
      <c r="D138">
        <v>1.8806416218123401E-2</v>
      </c>
      <c r="G138">
        <v>5.1500000099999999E-2</v>
      </c>
      <c r="M138">
        <v>0.05</v>
      </c>
      <c r="N138">
        <v>1.0999999999999999E-2</v>
      </c>
      <c r="O138">
        <v>0.03</v>
      </c>
      <c r="X138">
        <v>2.3699999999999999E-2</v>
      </c>
      <c r="Y138">
        <v>2.1000000000000001E-2</v>
      </c>
      <c r="AB138">
        <v>9.3999998599999992E-3</v>
      </c>
      <c r="AC138">
        <v>1.04E-2</v>
      </c>
      <c r="AH138">
        <v>6.25E-2</v>
      </c>
      <c r="AL138">
        <v>5.8400000000000001E-2</v>
      </c>
      <c r="AU138">
        <v>1.6E-2</v>
      </c>
      <c r="AW138">
        <v>3.5999999999999997E-2</v>
      </c>
      <c r="BI138">
        <v>1.12677669833352E-2</v>
      </c>
      <c r="BJ138">
        <v>3.5486633403912803E-2</v>
      </c>
      <c r="BK138">
        <v>3.5486521166384198E-2</v>
      </c>
      <c r="BL138">
        <v>3.5500001199999999E-2</v>
      </c>
      <c r="BM138">
        <v>3.6305772669569497E-2</v>
      </c>
      <c r="BQ138">
        <v>2.2900000199999999E-2</v>
      </c>
      <c r="BR138">
        <v>8.5500001899999997E-2</v>
      </c>
      <c r="BV138">
        <v>2.7E-2</v>
      </c>
      <c r="CH138">
        <v>1.7100000000000001E-2</v>
      </c>
      <c r="CP138">
        <v>3.4056000000000003E-2</v>
      </c>
      <c r="CQ138">
        <v>3.9E-2</v>
      </c>
      <c r="CR138">
        <v>1.4800000000000001E-2</v>
      </c>
      <c r="CY138">
        <v>2.9100000000000001E-2</v>
      </c>
      <c r="DA138">
        <v>2.69E-2</v>
      </c>
      <c r="DO138">
        <v>9.9999997500000001E-5</v>
      </c>
      <c r="DP138">
        <v>3.9999999E-4</v>
      </c>
      <c r="DR138">
        <v>5.0900000000000001E-2</v>
      </c>
      <c r="DW138">
        <v>2.5000000000000001E-2</v>
      </c>
      <c r="EA138">
        <v>1.50000001E-3</v>
      </c>
      <c r="EG138">
        <v>8.3999999999999995E-3</v>
      </c>
      <c r="EQ138">
        <v>4.4999999999999998E-2</v>
      </c>
      <c r="ES138">
        <v>5.0700000000000002E-2</v>
      </c>
      <c r="ET138">
        <v>1.9E-2</v>
      </c>
      <c r="FD138">
        <v>5.0500000000000003E-2</v>
      </c>
      <c r="FJ138">
        <v>6.1537000000000001E-2</v>
      </c>
      <c r="FM138">
        <v>5.3999999999999999E-2</v>
      </c>
      <c r="FU138">
        <v>2.8899999999999999E-2</v>
      </c>
      <c r="FX138">
        <v>3.4299999999999997E-2</v>
      </c>
      <c r="FY138">
        <v>3.5000000000000003E-2</v>
      </c>
    </row>
    <row r="139" spans="1:181" x14ac:dyDescent="0.25">
      <c r="A139" s="120">
        <v>38564</v>
      </c>
      <c r="D139">
        <v>1.83504289249025E-2</v>
      </c>
      <c r="G139">
        <v>-4.0199998799999997E-2</v>
      </c>
      <c r="M139">
        <v>3.4299999999999997E-2</v>
      </c>
      <c r="N139">
        <v>2.92E-2</v>
      </c>
      <c r="O139">
        <v>4.2000000000000003E-2</v>
      </c>
      <c r="X139">
        <v>2.5899999999999999E-2</v>
      </c>
      <c r="Y139">
        <v>4.1000000000000002E-2</v>
      </c>
      <c r="AB139">
        <v>-1.0499999899999999E-2</v>
      </c>
      <c r="AC139">
        <v>-1.7400000200000001E-2</v>
      </c>
      <c r="AH139">
        <v>1.29000004E-2</v>
      </c>
      <c r="AL139">
        <v>1.6799999999999999E-2</v>
      </c>
      <c r="AU139">
        <v>0.01</v>
      </c>
      <c r="AW139">
        <v>-1.6E-2</v>
      </c>
      <c r="BI139">
        <v>2.8886296723387201E-3</v>
      </c>
      <c r="BJ139">
        <v>-2.6236247222833398E-2</v>
      </c>
      <c r="BK139">
        <v>-2.6236246422936E-2</v>
      </c>
      <c r="BL139">
        <v>-2.62000002E-2</v>
      </c>
      <c r="BM139">
        <v>-2.7336475387770301E-2</v>
      </c>
      <c r="BQ139">
        <v>-1.4299999900000001E-2</v>
      </c>
      <c r="BR139">
        <v>-1.86999999E-2</v>
      </c>
      <c r="BV139">
        <v>5.6000000000000001E-2</v>
      </c>
      <c r="CH139">
        <v>1.7000000000000001E-2</v>
      </c>
      <c r="CP139">
        <v>1.8584E-2</v>
      </c>
      <c r="CQ139">
        <v>2.5000000000000001E-2</v>
      </c>
      <c r="CR139">
        <v>1.5699999999999999E-2</v>
      </c>
      <c r="CY139">
        <v>2.69E-2</v>
      </c>
      <c r="DA139">
        <v>3.4700000000000002E-2</v>
      </c>
      <c r="DO139">
        <v>1.14000002E-2</v>
      </c>
      <c r="DP139">
        <v>1.14000002E-2</v>
      </c>
      <c r="DR139">
        <v>8.3199999999999996E-2</v>
      </c>
      <c r="DW139">
        <v>6.8000000000000005E-2</v>
      </c>
      <c r="EA139">
        <v>1.24000004E-2</v>
      </c>
      <c r="EG139">
        <v>1.7999999999999999E-2</v>
      </c>
      <c r="EQ139">
        <v>2.7E-2</v>
      </c>
      <c r="ES139">
        <v>4.5400000000000003E-2</v>
      </c>
      <c r="ET139">
        <v>1.7999999999999999E-2</v>
      </c>
      <c r="FD139">
        <v>2.12E-2</v>
      </c>
      <c r="FJ139">
        <v>4.4734999999999997E-2</v>
      </c>
      <c r="FM139">
        <v>8.9999999999999993E-3</v>
      </c>
      <c r="FU139">
        <v>3.3999999999999998E-3</v>
      </c>
      <c r="FX139">
        <v>2.8500000000000001E-2</v>
      </c>
      <c r="FY139">
        <v>2.9000000000000001E-2</v>
      </c>
    </row>
    <row r="140" spans="1:181" x14ac:dyDescent="0.25">
      <c r="A140" s="120">
        <v>38595</v>
      </c>
      <c r="D140">
        <v>6.3934290216916797E-3</v>
      </c>
      <c r="G140">
        <v>2.34999992E-2</v>
      </c>
      <c r="M140">
        <v>-4.5999999999999999E-3</v>
      </c>
      <c r="N140">
        <v>3.3999999999999998E-3</v>
      </c>
      <c r="O140">
        <v>2.4E-2</v>
      </c>
      <c r="X140">
        <v>1.23E-2</v>
      </c>
      <c r="Y140">
        <v>2.1000000000000001E-2</v>
      </c>
      <c r="AB140">
        <v>-1.4999999700000001E-2</v>
      </c>
      <c r="AC140">
        <v>-2.6900000899999998E-2</v>
      </c>
      <c r="AH140">
        <v>-5.1399998400000001E-2</v>
      </c>
      <c r="AL140">
        <v>1.84E-2</v>
      </c>
      <c r="AU140">
        <v>7.0000000000000001E-3</v>
      </c>
      <c r="AW140">
        <v>-2.4E-2</v>
      </c>
      <c r="BI140">
        <v>-9.7265998143682992E-3</v>
      </c>
      <c r="BJ140">
        <v>7.70327135739213E-3</v>
      </c>
      <c r="BK140">
        <v>7.7049824275636798E-3</v>
      </c>
      <c r="BL140">
        <v>7.6999999600000004E-3</v>
      </c>
      <c r="BM140">
        <v>1.5094271327977599E-2</v>
      </c>
      <c r="BQ140">
        <v>2.2800000399999999E-2</v>
      </c>
      <c r="BR140">
        <v>-1.7300000400000001E-2</v>
      </c>
      <c r="BV140">
        <v>-8.9999999999999993E-3</v>
      </c>
      <c r="CH140">
        <v>8.9999999999999993E-3</v>
      </c>
      <c r="CP140">
        <v>5.1479999999999998E-3</v>
      </c>
      <c r="CQ140">
        <v>3.5999999999999997E-2</v>
      </c>
      <c r="CR140">
        <v>2.9600000000000001E-2</v>
      </c>
      <c r="CY140">
        <v>6.8999999999999999E-3</v>
      </c>
      <c r="DA140">
        <v>6.8999999999999999E-3</v>
      </c>
      <c r="DO140">
        <v>6.3999998400000001E-3</v>
      </c>
      <c r="DP140">
        <v>6.50000013E-3</v>
      </c>
      <c r="DR140">
        <v>4.3E-3</v>
      </c>
      <c r="DW140">
        <v>4.0000000000000001E-3</v>
      </c>
      <c r="EA140">
        <v>5.7999999299999999E-3</v>
      </c>
      <c r="EG140">
        <v>3.0999999999999999E-3</v>
      </c>
      <c r="EM140">
        <v>3.2000000000000002E-3</v>
      </c>
      <c r="EQ140">
        <v>5.5E-2</v>
      </c>
      <c r="ES140">
        <v>-1E-4</v>
      </c>
      <c r="ET140">
        <v>2.5000000000000001E-2</v>
      </c>
      <c r="FD140">
        <v>6.8599999999999994E-2</v>
      </c>
      <c r="FJ140">
        <v>2.0264000000000001E-2</v>
      </c>
      <c r="FM140">
        <v>1.7999999999999999E-2</v>
      </c>
      <c r="FU140">
        <v>1.29E-2</v>
      </c>
      <c r="FX140">
        <v>6.1000000000000004E-3</v>
      </c>
      <c r="FY140">
        <v>1.4999999999999999E-2</v>
      </c>
    </row>
    <row r="141" spans="1:181" x14ac:dyDescent="0.25">
      <c r="A141" s="120">
        <v>38625</v>
      </c>
      <c r="D141">
        <v>1.18570908992416E-2</v>
      </c>
      <c r="G141">
        <v>2.94000003E-2</v>
      </c>
      <c r="M141">
        <v>-4.1999999999999997E-3</v>
      </c>
      <c r="N141">
        <v>1.26E-2</v>
      </c>
      <c r="O141">
        <v>1.9E-2</v>
      </c>
      <c r="X141">
        <v>2.7199999999999998E-2</v>
      </c>
      <c r="Y141">
        <v>2.3E-2</v>
      </c>
      <c r="AB141">
        <v>3.2800000199999998E-2</v>
      </c>
      <c r="AC141">
        <v>4.4399999099999997E-2</v>
      </c>
      <c r="AH141">
        <v>4.1700001799999997E-2</v>
      </c>
      <c r="AL141">
        <v>3.2800000000000003E-2</v>
      </c>
      <c r="AU141">
        <v>0.02</v>
      </c>
      <c r="AW141">
        <v>-3.0000000000000001E-3</v>
      </c>
      <c r="BI141">
        <v>1.17284004524993E-2</v>
      </c>
      <c r="BJ141">
        <v>-1.6032249939253E-2</v>
      </c>
      <c r="BK141">
        <v>-1.60314612374934E-2</v>
      </c>
      <c r="BL141">
        <v>-1.6000000800000001E-2</v>
      </c>
      <c r="BM141">
        <v>-2.11716221272891E-2</v>
      </c>
      <c r="BQ141">
        <v>2.1500000700000001E-2</v>
      </c>
      <c r="BR141">
        <v>5.4900001699999999E-2</v>
      </c>
      <c r="BV141">
        <v>-7.0000000000000001E-3</v>
      </c>
      <c r="CH141">
        <v>8.5000000000000006E-3</v>
      </c>
      <c r="CP141">
        <v>1.6697E-2</v>
      </c>
      <c r="CQ141">
        <v>3.7999999999999999E-2</v>
      </c>
      <c r="CR141">
        <v>1.32E-2</v>
      </c>
      <c r="CY141">
        <v>6.9999999999999999E-4</v>
      </c>
      <c r="DA141">
        <v>2.2499999999999999E-2</v>
      </c>
      <c r="DO141">
        <v>5.4000001399999997E-3</v>
      </c>
      <c r="DP141">
        <v>6.6999997900000002E-3</v>
      </c>
      <c r="DR141">
        <v>2.64E-2</v>
      </c>
      <c r="DW141">
        <v>-2.1999999999999999E-2</v>
      </c>
      <c r="EA141">
        <v>-1.2999999999999999E-3</v>
      </c>
      <c r="EG141">
        <v>8.9999999999999993E-3</v>
      </c>
      <c r="EM141">
        <v>1.9599999999999999E-2</v>
      </c>
      <c r="EQ141">
        <v>8.9999999999999993E-3</v>
      </c>
      <c r="ES141">
        <v>-4.1999999999999997E-3</v>
      </c>
      <c r="ET141">
        <v>4.5999999999999999E-2</v>
      </c>
      <c r="FD141">
        <v>-8.0999999999999996E-3</v>
      </c>
      <c r="FJ141">
        <v>7.1125999999999995E-2</v>
      </c>
      <c r="FM141">
        <v>2.7E-2</v>
      </c>
      <c r="FU141">
        <v>2.41E-2</v>
      </c>
      <c r="FX141">
        <v>1.55E-2</v>
      </c>
      <c r="FY141">
        <v>1.2999999999999999E-2</v>
      </c>
    </row>
    <row r="142" spans="1:181" x14ac:dyDescent="0.25">
      <c r="A142" s="120">
        <v>38656</v>
      </c>
      <c r="D142">
        <v>-1.32389589865266E-2</v>
      </c>
      <c r="G142">
        <v>1.0999999900000001E-3</v>
      </c>
      <c r="M142">
        <v>-3.2199999999999999E-2</v>
      </c>
      <c r="N142">
        <v>-1.44E-2</v>
      </c>
      <c r="O142">
        <v>-1.4E-2</v>
      </c>
      <c r="X142">
        <v>-1.01E-2</v>
      </c>
      <c r="Y142">
        <v>-4.0000000000000001E-3</v>
      </c>
      <c r="AB142">
        <v>-1.09000001E-2</v>
      </c>
      <c r="AC142">
        <v>-1.75999999E-2</v>
      </c>
      <c r="AH142">
        <v>3.9000000799999997E-2</v>
      </c>
      <c r="AL142">
        <v>4.1599999999999998E-2</v>
      </c>
      <c r="AU142">
        <v>1.4999999999999999E-2</v>
      </c>
      <c r="AW142">
        <v>1.7000000000000001E-2</v>
      </c>
      <c r="BI142">
        <v>-3.3470022450906897E-2</v>
      </c>
      <c r="BJ142">
        <v>-3.5233839213870202E-2</v>
      </c>
      <c r="BK142">
        <v>-3.5232661342247201E-2</v>
      </c>
      <c r="BL142">
        <v>-3.5199999799999999E-2</v>
      </c>
      <c r="BM142">
        <v>-1.36371837767706E-2</v>
      </c>
      <c r="BQ142">
        <v>7.4000000000000003E-3</v>
      </c>
      <c r="BR142">
        <v>-1.0499999899999999E-2</v>
      </c>
      <c r="BV142">
        <v>-6.0000000000000001E-3</v>
      </c>
      <c r="CH142">
        <v>-5.1999999999999998E-3</v>
      </c>
      <c r="CP142">
        <v>1.8997E-2</v>
      </c>
      <c r="CQ142">
        <v>-2.1999999999999999E-2</v>
      </c>
      <c r="CR142">
        <v>-1.95E-2</v>
      </c>
      <c r="CY142">
        <v>-2.8500000000000001E-2</v>
      </c>
      <c r="DA142">
        <v>-2.24E-2</v>
      </c>
      <c r="DO142">
        <v>1.39999995E-3</v>
      </c>
      <c r="DP142">
        <v>2.3000000500000002E-3</v>
      </c>
      <c r="DR142">
        <v>-3.78E-2</v>
      </c>
      <c r="DW142">
        <v>-2.3E-2</v>
      </c>
      <c r="EA142">
        <v>-2.4000001099999998E-3</v>
      </c>
      <c r="EG142">
        <v>1.1599999999999999E-2</v>
      </c>
      <c r="EM142">
        <v>2.8999999999999998E-3</v>
      </c>
      <c r="EQ142">
        <v>-1.4999999999999999E-2</v>
      </c>
      <c r="ES142">
        <v>-3.2000000000000001E-2</v>
      </c>
      <c r="ET142">
        <v>-1.9E-2</v>
      </c>
      <c r="FD142">
        <v>-3.2099999999999997E-2</v>
      </c>
      <c r="FJ142">
        <v>-3.6762000000000003E-2</v>
      </c>
      <c r="FM142">
        <v>-1.6E-2</v>
      </c>
      <c r="FU142">
        <v>-1.9800000000000002E-2</v>
      </c>
      <c r="FX142">
        <v>8.6E-3</v>
      </c>
      <c r="FY142">
        <v>5.0000000000000001E-3</v>
      </c>
    </row>
    <row r="143" spans="1:181" x14ac:dyDescent="0.25">
      <c r="A143" s="120">
        <v>38686</v>
      </c>
      <c r="D143">
        <v>1.4597059756451E-2</v>
      </c>
      <c r="G143">
        <v>4.3600000399999998E-2</v>
      </c>
      <c r="M143">
        <v>1.52E-2</v>
      </c>
      <c r="N143">
        <v>8.5000000000000006E-3</v>
      </c>
      <c r="O143">
        <v>3.1E-2</v>
      </c>
      <c r="X143">
        <v>2.4E-2</v>
      </c>
      <c r="Y143">
        <v>2.1999999999999999E-2</v>
      </c>
      <c r="AB143">
        <v>-5.4000001399999997E-3</v>
      </c>
      <c r="AC143">
        <v>-9.8999999500000001E-3</v>
      </c>
      <c r="AH143">
        <v>2.2700000599999999E-2</v>
      </c>
      <c r="AL143">
        <v>2.5600000000000001E-2</v>
      </c>
      <c r="AU143">
        <v>1.4E-2</v>
      </c>
      <c r="AW143">
        <v>1.7000000000000001E-2</v>
      </c>
      <c r="BI143">
        <v>4.19644205961947E-2</v>
      </c>
      <c r="BJ143">
        <v>3.8987920672568503E-2</v>
      </c>
      <c r="BK143">
        <v>3.8989258486369999E-2</v>
      </c>
      <c r="BL143">
        <v>3.9000000799999997E-2</v>
      </c>
      <c r="BM143">
        <v>1.6226038369799901E-2</v>
      </c>
      <c r="BQ143">
        <v>7.0000002200000001E-3</v>
      </c>
      <c r="BR143">
        <v>3.0799999799999998E-2</v>
      </c>
      <c r="BV143">
        <v>3.5000000000000003E-2</v>
      </c>
      <c r="CH143">
        <v>1.0200000000000001E-2</v>
      </c>
      <c r="CP143">
        <v>5.2697000000000001E-2</v>
      </c>
      <c r="CQ143">
        <v>-0.01</v>
      </c>
      <c r="CR143">
        <v>9.4000000000000004E-3</v>
      </c>
      <c r="CY143">
        <v>4.2599999999999999E-2</v>
      </c>
      <c r="DA143">
        <v>4.07E-2</v>
      </c>
      <c r="DO143">
        <v>1.2000000600000001E-3</v>
      </c>
      <c r="DP143">
        <v>7.9999998000000001E-4</v>
      </c>
      <c r="DR143">
        <v>2.98E-2</v>
      </c>
      <c r="DW143">
        <v>5.6000000000000001E-2</v>
      </c>
      <c r="EA143">
        <v>1.7999999700000001E-3</v>
      </c>
      <c r="EG143">
        <v>2.1999999999999999E-2</v>
      </c>
      <c r="EM143">
        <v>1.7899999999999999E-2</v>
      </c>
      <c r="EQ143">
        <v>4.0000000000000001E-3</v>
      </c>
      <c r="ES143">
        <v>3.5000000000000001E-3</v>
      </c>
      <c r="ET143">
        <v>1.6E-2</v>
      </c>
      <c r="FD143">
        <v>5.1299999999999998E-2</v>
      </c>
      <c r="FJ143">
        <v>5.0611000000000003E-2</v>
      </c>
      <c r="FM143">
        <v>2.7E-2</v>
      </c>
      <c r="FU143">
        <v>1.6899999999999998E-2</v>
      </c>
      <c r="FX143">
        <v>0</v>
      </c>
      <c r="FY143">
        <v>2.4E-2</v>
      </c>
    </row>
    <row r="144" spans="1:181" x14ac:dyDescent="0.25">
      <c r="A144" s="120">
        <v>38717</v>
      </c>
      <c r="D144">
        <v>2.0205904170868198E-2</v>
      </c>
      <c r="G144">
        <v>-3.3500000799999999E-2</v>
      </c>
      <c r="M144">
        <v>7.4000000000000003E-3</v>
      </c>
      <c r="N144">
        <v>1.6899999999999998E-2</v>
      </c>
      <c r="O144">
        <v>1.2999999999999999E-2</v>
      </c>
      <c r="X144">
        <v>3.3099999999999997E-2</v>
      </c>
      <c r="Y144">
        <v>3.4000000000000002E-2</v>
      </c>
      <c r="AB144">
        <v>8.2000000400000005E-3</v>
      </c>
      <c r="AC144">
        <v>8.0000003800000004E-3</v>
      </c>
      <c r="AH144">
        <v>-2.1099999500000001E-2</v>
      </c>
      <c r="AL144">
        <v>2.4799999999999999E-2</v>
      </c>
      <c r="AU144">
        <v>0.01</v>
      </c>
      <c r="AW144">
        <v>5.0000000000000001E-3</v>
      </c>
      <c r="BI144">
        <v>7.8606156504181807E-3</v>
      </c>
      <c r="BJ144">
        <v>-5.0039045549745698E-3</v>
      </c>
      <c r="BK144">
        <v>-5.0047041958324297E-3</v>
      </c>
      <c r="BL144">
        <v>-4.9999998899999997E-3</v>
      </c>
      <c r="BM144">
        <v>-9.6678172862760797E-3</v>
      </c>
      <c r="BQ144">
        <v>-9.2000002000000008E-3</v>
      </c>
      <c r="BR144">
        <v>-3.08999997E-2</v>
      </c>
      <c r="BV144">
        <v>8.9999999999999993E-3</v>
      </c>
      <c r="CH144">
        <v>9.1999999999999998E-3</v>
      </c>
      <c r="CP144">
        <v>1.6442999999999999E-2</v>
      </c>
      <c r="CQ144">
        <v>4.4999999999999998E-2</v>
      </c>
      <c r="CR144">
        <v>4.5999999999999999E-3</v>
      </c>
      <c r="CY144">
        <v>2.98E-2</v>
      </c>
      <c r="DA144">
        <v>3.5299999999999998E-2</v>
      </c>
      <c r="DO144">
        <v>-8.5000004600000005E-3</v>
      </c>
      <c r="DP144">
        <v>-9.30000003E-3</v>
      </c>
      <c r="DR144">
        <v>7.0499999999999993E-2</v>
      </c>
      <c r="DW144">
        <v>4.1000000000000002E-2</v>
      </c>
      <c r="EA144">
        <v>5.5999997999999999E-3</v>
      </c>
      <c r="EG144">
        <v>8.3000000000000001E-3</v>
      </c>
      <c r="EM144">
        <v>5.4000000000000003E-3</v>
      </c>
      <c r="EQ144">
        <v>2.7E-2</v>
      </c>
      <c r="ES144">
        <v>4.8099999999999997E-2</v>
      </c>
      <c r="ET144">
        <v>2.3E-2</v>
      </c>
      <c r="FD144">
        <v>-2.1999999999999999E-2</v>
      </c>
      <c r="FJ144">
        <v>7.9153000000000001E-2</v>
      </c>
      <c r="FM144">
        <v>6.7000000000000004E-2</v>
      </c>
      <c r="FU144">
        <v>1.15E-2</v>
      </c>
      <c r="FX144">
        <v>3.7000000000000002E-3</v>
      </c>
      <c r="FY144">
        <v>2.4E-2</v>
      </c>
    </row>
    <row r="145" spans="1:186" x14ac:dyDescent="0.25">
      <c r="A145" s="120">
        <v>38748</v>
      </c>
      <c r="D145">
        <v>2.55054994967326E-2</v>
      </c>
      <c r="G145">
        <v>4.3400000799999998E-2</v>
      </c>
      <c r="M145">
        <v>3.4000000000000002E-2</v>
      </c>
      <c r="N145">
        <v>4.8300000000000003E-2</v>
      </c>
      <c r="O145">
        <v>0.02</v>
      </c>
      <c r="X145">
        <v>4.7500000000000001E-2</v>
      </c>
      <c r="Y145">
        <v>3.5999999999999997E-2</v>
      </c>
      <c r="AB145">
        <v>3.15000005E-2</v>
      </c>
      <c r="AC145">
        <v>4.2500000400000001E-2</v>
      </c>
      <c r="AH145">
        <v>2.1999999900000001E-2</v>
      </c>
      <c r="AL145">
        <v>8.8800000000000004E-2</v>
      </c>
      <c r="AU145">
        <v>2.7E-2</v>
      </c>
      <c r="AW145">
        <v>3.3000000000000002E-2</v>
      </c>
      <c r="BI145">
        <v>1.9300528487243399E-2</v>
      </c>
      <c r="BJ145">
        <v>8.5854592726128907E-3</v>
      </c>
      <c r="BK145">
        <v>8.5855566149442009E-3</v>
      </c>
      <c r="BL145">
        <v>8.6000002899999997E-3</v>
      </c>
      <c r="BM145">
        <v>-4.5882470806540799E-3</v>
      </c>
      <c r="BQ145">
        <v>1.38999997E-2</v>
      </c>
      <c r="BR145">
        <v>1.0700000499999999E-2</v>
      </c>
      <c r="BV145">
        <v>2.5000000000000001E-2</v>
      </c>
      <c r="CH145">
        <v>3.2000000000000002E-3</v>
      </c>
      <c r="CP145">
        <v>4.8052999999999998E-2</v>
      </c>
      <c r="CQ145">
        <v>4.5999999999999999E-2</v>
      </c>
      <c r="CR145">
        <v>2.7400000000000001E-2</v>
      </c>
      <c r="CY145">
        <v>6.4600000000000005E-2</v>
      </c>
      <c r="DA145">
        <v>4.9299999999999997E-2</v>
      </c>
      <c r="DO145">
        <v>1.4499999600000001E-2</v>
      </c>
      <c r="DP145">
        <v>1.42000001E-2</v>
      </c>
      <c r="DR145">
        <v>7.8700000000000006E-2</v>
      </c>
      <c r="DW145">
        <v>3.4000000000000002E-2</v>
      </c>
      <c r="EA145">
        <v>4.6999999299999996E-3</v>
      </c>
      <c r="EG145">
        <v>1.5499999999999999E-3</v>
      </c>
      <c r="EM145">
        <v>1.7100000000000001E-2</v>
      </c>
      <c r="EQ145">
        <v>2.4E-2</v>
      </c>
      <c r="ES145">
        <v>4.1099999999999998E-2</v>
      </c>
      <c r="ET145">
        <v>5.2999999999999999E-2</v>
      </c>
      <c r="EZ145">
        <v>1.7329550942620599E-2</v>
      </c>
      <c r="FD145">
        <v>4.9700000000000001E-2</v>
      </c>
      <c r="FJ145">
        <v>6.3755999999999993E-2</v>
      </c>
      <c r="FM145">
        <v>4.7E-2</v>
      </c>
      <c r="FU145">
        <v>2.7900000000000001E-2</v>
      </c>
      <c r="FX145">
        <v>3.4799999999999998E-2</v>
      </c>
      <c r="FY145">
        <v>1.7999999999999999E-2</v>
      </c>
    </row>
    <row r="146" spans="1:186" x14ac:dyDescent="0.25">
      <c r="A146" s="120">
        <v>38776</v>
      </c>
      <c r="D146">
        <v>4.5501057877506499E-3</v>
      </c>
      <c r="G146">
        <v>-3.0200000899999999E-2</v>
      </c>
      <c r="M146">
        <v>-9.9000000000000008E-3</v>
      </c>
      <c r="N146">
        <v>-2.1600000000000001E-2</v>
      </c>
      <c r="O146">
        <v>-1.7000000000000001E-2</v>
      </c>
      <c r="X146">
        <v>5.7099999999999998E-2</v>
      </c>
      <c r="Y146">
        <v>8.9999999999999993E-3</v>
      </c>
      <c r="AB146">
        <v>1.0700000499999999E-2</v>
      </c>
      <c r="AC146">
        <v>1.5900000899999999E-2</v>
      </c>
      <c r="AH146">
        <v>-1.0099999599999999E-2</v>
      </c>
      <c r="AL146">
        <v>-2.18E-2</v>
      </c>
      <c r="AU146">
        <v>5.0000000000000001E-3</v>
      </c>
      <c r="AW146">
        <v>-2.5000000000000001E-2</v>
      </c>
      <c r="BI146">
        <v>-3.8836927900846E-3</v>
      </c>
      <c r="BJ146">
        <v>-1.2760036883001299E-2</v>
      </c>
      <c r="BK146">
        <v>-1.2760021671784499E-2</v>
      </c>
      <c r="BL146">
        <v>-1.27999997E-2</v>
      </c>
      <c r="BM146">
        <v>-7.3667427832531098E-3</v>
      </c>
      <c r="BQ146">
        <v>5.0000002400000002E-4</v>
      </c>
      <c r="BR146">
        <v>-4.1999998500000003E-3</v>
      </c>
      <c r="BV146">
        <v>2.4E-2</v>
      </c>
      <c r="CH146">
        <v>1.2999999999999999E-3</v>
      </c>
      <c r="CP146">
        <v>-1.3741E-2</v>
      </c>
      <c r="CQ146">
        <v>1.6E-2</v>
      </c>
      <c r="CR146">
        <v>1.9E-2</v>
      </c>
      <c r="CY146">
        <v>2.1000000000000001E-2</v>
      </c>
      <c r="DA146">
        <v>2.3E-2</v>
      </c>
      <c r="DE146">
        <v>0.01</v>
      </c>
      <c r="DO146">
        <v>4.6000001000000004E-3</v>
      </c>
      <c r="DP146">
        <v>4.4999998100000004E-3</v>
      </c>
      <c r="DR146">
        <v>3.8300000000000001E-2</v>
      </c>
      <c r="DW146">
        <v>1.0999999999999999E-2</v>
      </c>
      <c r="EA146">
        <v>9.70000029E-3</v>
      </c>
      <c r="EG146">
        <v>-1.0200000000000001E-2</v>
      </c>
      <c r="EM146">
        <v>6.4000000000000003E-3</v>
      </c>
      <c r="EQ146">
        <v>3.6999999999999998E-2</v>
      </c>
      <c r="ES146">
        <v>0.05</v>
      </c>
      <c r="ET146">
        <v>1.2E-2</v>
      </c>
      <c r="EZ146">
        <v>5.2922503855757502E-3</v>
      </c>
      <c r="FD146">
        <v>-4.7500000000000001E-2</v>
      </c>
      <c r="FJ146">
        <v>3.9667000000000001E-2</v>
      </c>
      <c r="FM146">
        <v>-0.01</v>
      </c>
      <c r="FU146">
        <v>7.0000000000000001E-3</v>
      </c>
      <c r="FX146">
        <v>3.7000000000000002E-3</v>
      </c>
      <c r="FY146">
        <v>8.0000000000000002E-3</v>
      </c>
    </row>
    <row r="147" spans="1:186" x14ac:dyDescent="0.25">
      <c r="A147" s="120">
        <v>38807</v>
      </c>
      <c r="D147">
        <v>1.5630797630040699E-2</v>
      </c>
      <c r="G147">
        <v>5.4999999699999998E-3</v>
      </c>
      <c r="M147">
        <v>8.0000000000000004E-4</v>
      </c>
      <c r="N147">
        <v>2.24E-2</v>
      </c>
      <c r="O147">
        <v>3.5000000000000003E-2</v>
      </c>
      <c r="X147">
        <v>-3.3500000000000002E-2</v>
      </c>
      <c r="Y147">
        <v>1.0999999999999999E-2</v>
      </c>
      <c r="AB147">
        <v>-8.0000003800000004E-3</v>
      </c>
      <c r="AC147">
        <v>-1.5799999200000001E-2</v>
      </c>
      <c r="AH147">
        <v>4.0199998799999997E-2</v>
      </c>
      <c r="AL147">
        <v>8.2400000000000008E-3</v>
      </c>
      <c r="AU147">
        <v>8.0000000000000002E-3</v>
      </c>
      <c r="AW147">
        <v>1.4E-2</v>
      </c>
      <c r="BI147">
        <v>9.9374009342811909E-4</v>
      </c>
      <c r="BJ147">
        <v>1.3859074185494501E-2</v>
      </c>
      <c r="BK147">
        <v>1.3859582816983899E-2</v>
      </c>
      <c r="BL147">
        <v>1.38999997E-2</v>
      </c>
      <c r="BM147">
        <v>1.55365422056399E-2</v>
      </c>
      <c r="BQ147">
        <v>2.8799999499999999E-2</v>
      </c>
      <c r="BR147">
        <v>1.5399999899999999E-2</v>
      </c>
      <c r="BV147">
        <v>3.1E-2</v>
      </c>
      <c r="CH147">
        <v>2.0400000000000001E-2</v>
      </c>
      <c r="CP147">
        <v>2.6894000000000001E-2</v>
      </c>
      <c r="CQ147">
        <v>2.3E-2</v>
      </c>
      <c r="CR147">
        <v>3.8600000000000002E-2</v>
      </c>
      <c r="CY147">
        <v>3.0200000000000001E-2</v>
      </c>
      <c r="DA147">
        <v>3.4200000000000001E-2</v>
      </c>
      <c r="DE147">
        <v>4.7E-2</v>
      </c>
      <c r="DO147">
        <v>2.1999999900000002E-3</v>
      </c>
      <c r="DP147">
        <v>2.7000000699999999E-3</v>
      </c>
      <c r="DR147">
        <v>3.2800000000000003E-2</v>
      </c>
      <c r="DW147">
        <v>0.02</v>
      </c>
      <c r="EA147">
        <v>7.6999999600000004E-3</v>
      </c>
      <c r="EG147">
        <v>2.7000000000000001E-3</v>
      </c>
      <c r="EM147">
        <v>1.8800000000000001E-2</v>
      </c>
      <c r="EQ147">
        <v>0.05</v>
      </c>
      <c r="ES147">
        <v>3.2199999999999999E-2</v>
      </c>
      <c r="ET147">
        <v>1.0999999999999999E-2</v>
      </c>
      <c r="EZ147">
        <v>-4.0641706194712596E-3</v>
      </c>
      <c r="FD147">
        <v>5.5399999999999998E-2</v>
      </c>
      <c r="FJ147">
        <v>3.7193999999999998E-2</v>
      </c>
      <c r="FM147">
        <v>1.4E-2</v>
      </c>
      <c r="FU147">
        <v>2.5999999999999999E-3</v>
      </c>
      <c r="FX147">
        <v>2.3900000000000001E-2</v>
      </c>
      <c r="FY147">
        <v>1.4999999999999999E-2</v>
      </c>
    </row>
    <row r="148" spans="1:186" x14ac:dyDescent="0.25">
      <c r="A148" s="120">
        <v>38837</v>
      </c>
      <c r="D148">
        <v>1.39332445635396E-2</v>
      </c>
      <c r="F148">
        <v>-4.4000000000000003E-3</v>
      </c>
      <c r="G148">
        <v>0.146200001</v>
      </c>
      <c r="M148">
        <v>1.9599999999999999E-2</v>
      </c>
      <c r="N148">
        <v>1.72E-2</v>
      </c>
      <c r="O148">
        <v>1.7999999999999999E-2</v>
      </c>
      <c r="X148">
        <v>2.1899999999999999E-2</v>
      </c>
      <c r="Y148">
        <v>2.9000000000000001E-2</v>
      </c>
      <c r="AB148">
        <v>4.1200000799999997E-2</v>
      </c>
      <c r="AC148">
        <v>6.2600001700000005E-2</v>
      </c>
      <c r="AH148">
        <v>-2.3600000900000001E-2</v>
      </c>
      <c r="AL148">
        <v>1.4999999999999999E-2</v>
      </c>
      <c r="AU148">
        <v>4.0000000000000001E-3</v>
      </c>
      <c r="AW148">
        <v>1.7000000000000001E-2</v>
      </c>
      <c r="BI148">
        <v>6.1546842471136296E-3</v>
      </c>
      <c r="BJ148">
        <v>1.13644156427988E-2</v>
      </c>
      <c r="BK148">
        <v>1.13646187424898E-2</v>
      </c>
      <c r="BL148">
        <v>1.14000002E-2</v>
      </c>
      <c r="BM148">
        <v>1.6271658964800199E-2</v>
      </c>
      <c r="BQ148">
        <v>3.9500001799999997E-2</v>
      </c>
      <c r="BR148">
        <v>6.9499999300000004E-2</v>
      </c>
      <c r="BV148">
        <v>0.03</v>
      </c>
      <c r="CH148">
        <v>1.89E-2</v>
      </c>
      <c r="CK148">
        <v>5.1499999999999997E-2</v>
      </c>
      <c r="CP148">
        <v>2.7463000000000001E-2</v>
      </c>
      <c r="CQ148">
        <v>2.1000000000000001E-2</v>
      </c>
      <c r="CR148">
        <v>2.58E-2</v>
      </c>
      <c r="CV148">
        <v>7.9000000000000008E-3</v>
      </c>
      <c r="CY148">
        <v>3.85E-2</v>
      </c>
      <c r="DA148">
        <v>2.1499999999999998E-2</v>
      </c>
      <c r="DE148">
        <v>4.4998999999999997E-2</v>
      </c>
      <c r="DO148">
        <v>2.41E-2</v>
      </c>
      <c r="DP148">
        <v>2.4199999900000001E-2</v>
      </c>
      <c r="DR148">
        <v>4.41E-2</v>
      </c>
      <c r="DW148">
        <v>1.2999999999999999E-2</v>
      </c>
      <c r="EA148">
        <v>1.15999999E-2</v>
      </c>
      <c r="EG148">
        <v>6.6E-3</v>
      </c>
      <c r="EM148">
        <v>3.2099999999999997E-2</v>
      </c>
      <c r="EQ148">
        <v>4.8000000000000001E-2</v>
      </c>
      <c r="ES148">
        <v>3.39E-2</v>
      </c>
      <c r="ET148">
        <v>0.04</v>
      </c>
      <c r="EZ148">
        <v>2.6444239972204599E-2</v>
      </c>
      <c r="FD148">
        <v>9.5100000000000004E-2</v>
      </c>
      <c r="FJ148">
        <v>5.9142E-2</v>
      </c>
      <c r="FM148">
        <v>4.9000000000000002E-2</v>
      </c>
      <c r="FU148">
        <v>1.5E-3</v>
      </c>
      <c r="FX148">
        <v>3.8800000000000001E-2</v>
      </c>
      <c r="FY148">
        <v>0</v>
      </c>
    </row>
    <row r="149" spans="1:186" x14ac:dyDescent="0.25">
      <c r="A149" s="120">
        <v>38868</v>
      </c>
      <c r="D149">
        <v>-1.0700518463554401E-2</v>
      </c>
      <c r="F149">
        <v>-8.6999999999999994E-3</v>
      </c>
      <c r="G149">
        <v>9.1000003699999998E-3</v>
      </c>
      <c r="M149">
        <v>-5.0000000000000001E-4</v>
      </c>
      <c r="N149">
        <v>6.1999999999999998E-3</v>
      </c>
      <c r="O149">
        <v>-2.9000000000000001E-2</v>
      </c>
      <c r="X149">
        <v>-5.7599999999999998E-2</v>
      </c>
      <c r="Y149">
        <v>-7.0000000000000001E-3</v>
      </c>
      <c r="AB149">
        <v>1.5399999899999999E-2</v>
      </c>
      <c r="AC149">
        <v>2.0700000199999999E-2</v>
      </c>
      <c r="AH149">
        <v>-2.34999992E-2</v>
      </c>
      <c r="AL149">
        <v>-5.7700000000000001E-2</v>
      </c>
      <c r="AU149">
        <v>0.01</v>
      </c>
      <c r="AW149">
        <v>-7.0000000000000001E-3</v>
      </c>
      <c r="AZ149">
        <v>-8.4000000000000005E-2</v>
      </c>
      <c r="BI149">
        <v>-3.5063745260406197E-2</v>
      </c>
      <c r="BJ149">
        <v>-2.4746100072844099E-2</v>
      </c>
      <c r="BK149">
        <v>-2.47460000627732E-2</v>
      </c>
      <c r="BL149">
        <v>-2.4700000900000001E-2</v>
      </c>
      <c r="BM149">
        <v>1.14042856975205E-3</v>
      </c>
      <c r="BQ149">
        <v>-1.35000004E-2</v>
      </c>
      <c r="BR149">
        <v>-2.7799999299999999E-2</v>
      </c>
      <c r="BV149">
        <v>5.0000000000000001E-3</v>
      </c>
      <c r="CH149">
        <v>-1.47E-2</v>
      </c>
      <c r="CK149">
        <v>8.8999999999999999E-3</v>
      </c>
      <c r="CP149">
        <v>-6.4069000000000001E-2</v>
      </c>
      <c r="CQ149">
        <v>5.1999999999999998E-2</v>
      </c>
      <c r="CR149">
        <v>-1.52E-2</v>
      </c>
      <c r="CV149">
        <v>1.12E-2</v>
      </c>
      <c r="CY149">
        <v>-3.3500000000000002E-2</v>
      </c>
      <c r="DA149">
        <v>-2.8400000000000002E-2</v>
      </c>
      <c r="DE149">
        <v>-1.4999E-2</v>
      </c>
      <c r="DO149">
        <v>4.9999998899999997E-3</v>
      </c>
      <c r="DP149">
        <v>4.9999998899999997E-3</v>
      </c>
      <c r="DR149">
        <v>-1.09E-2</v>
      </c>
      <c r="DW149">
        <v>-1.9E-2</v>
      </c>
      <c r="EA149">
        <v>6.9999997499999998E-4</v>
      </c>
      <c r="EG149">
        <v>9.4999999999999998E-3</v>
      </c>
      <c r="EM149">
        <v>-1.4200000000000001E-2</v>
      </c>
      <c r="EQ149">
        <v>1.2E-2</v>
      </c>
      <c r="ES149">
        <v>-2.1899999999999999E-2</v>
      </c>
      <c r="ET149">
        <v>-2.5000000000000001E-2</v>
      </c>
      <c r="EY149">
        <v>-8.4000000000000005E-2</v>
      </c>
      <c r="EZ149">
        <v>-5.7431117461167303E-2</v>
      </c>
      <c r="FD149">
        <v>-5.1499999999999997E-2</v>
      </c>
      <c r="FJ149">
        <v>-9.1767000000000001E-2</v>
      </c>
      <c r="FM149">
        <v>-3.3000000000000002E-2</v>
      </c>
      <c r="FU149">
        <v>-1.18E-2</v>
      </c>
      <c r="FX149">
        <v>1.7899999999999999E-2</v>
      </c>
      <c r="FY149">
        <v>-2.5000000000000001E-2</v>
      </c>
    </row>
    <row r="150" spans="1:186" x14ac:dyDescent="0.25">
      <c r="A150" s="120">
        <v>38898</v>
      </c>
      <c r="D150">
        <v>4.3993244310134803E-5</v>
      </c>
      <c r="F150">
        <v>-1.29E-2</v>
      </c>
      <c r="G150">
        <v>-3.1800001899999999E-2</v>
      </c>
      <c r="M150">
        <v>-1.37E-2</v>
      </c>
      <c r="N150">
        <v>-2.4400000000000002E-2</v>
      </c>
      <c r="O150">
        <v>0</v>
      </c>
      <c r="X150">
        <v>1.47E-2</v>
      </c>
      <c r="Y150">
        <v>-1E-3</v>
      </c>
      <c r="AB150">
        <v>-1.8899999600000002E-2</v>
      </c>
      <c r="AC150">
        <v>-3.5599999100000002E-2</v>
      </c>
      <c r="AH150">
        <v>-1.50000001E-3</v>
      </c>
      <c r="AL150">
        <v>-2.4E-2</v>
      </c>
      <c r="AU150">
        <v>5.0000000000000001E-3</v>
      </c>
      <c r="AW150">
        <v>-1.7000000000000001E-2</v>
      </c>
      <c r="AZ150">
        <v>-3.78E-2</v>
      </c>
      <c r="BI150">
        <v>9.7672038655150003E-3</v>
      </c>
      <c r="BJ150">
        <v>1.9036498703171E-3</v>
      </c>
      <c r="BK150">
        <v>1.9018381743951499E-3</v>
      </c>
      <c r="BL150">
        <v>1.9000000300000001E-3</v>
      </c>
      <c r="BM150">
        <v>-4.1026097454757203E-3</v>
      </c>
      <c r="BQ150">
        <v>-1.70000002E-3</v>
      </c>
      <c r="BR150">
        <v>-8.2999998699999997E-3</v>
      </c>
      <c r="BV150">
        <v>-1.9E-2</v>
      </c>
      <c r="CH150">
        <v>-1.0500000000000001E-2</v>
      </c>
      <c r="CK150">
        <v>1.2999999999999999E-3</v>
      </c>
      <c r="CP150">
        <v>-1.2692999999999999E-2</v>
      </c>
      <c r="CQ150">
        <v>1.2999999999999999E-2</v>
      </c>
      <c r="CR150">
        <v>-4.4499999999999998E-2</v>
      </c>
      <c r="CV150">
        <v>1.41E-2</v>
      </c>
      <c r="CY150">
        <v>-4.1000000000000003E-3</v>
      </c>
      <c r="DA150">
        <v>2.8E-3</v>
      </c>
      <c r="DE150">
        <v>0</v>
      </c>
      <c r="DO150">
        <v>1.0200000399999999E-2</v>
      </c>
      <c r="DP150">
        <v>1.0099999599999999E-2</v>
      </c>
      <c r="DR150">
        <v>4.8199999999999996E-3</v>
      </c>
      <c r="DW150">
        <v>-7.0000000000000001E-3</v>
      </c>
      <c r="EA150">
        <v>-1.2000000600000001E-3</v>
      </c>
      <c r="EG150">
        <v>1.24E-2</v>
      </c>
      <c r="EM150">
        <v>1.4200000000000001E-2</v>
      </c>
      <c r="EQ150">
        <v>-2.1000000000000001E-2</v>
      </c>
      <c r="ES150">
        <v>-1.55E-2</v>
      </c>
      <c r="ET150">
        <v>-6.0000000000000001E-3</v>
      </c>
      <c r="EY150">
        <v>-3.78E-2</v>
      </c>
      <c r="EZ150">
        <v>5.6232408998194497E-2</v>
      </c>
      <c r="FD150">
        <v>-4.8599999999999997E-2</v>
      </c>
      <c r="FJ150">
        <v>3.3785999999999997E-2</v>
      </c>
      <c r="FM150">
        <v>-2.8000000000000001E-2</v>
      </c>
      <c r="FU150">
        <v>2.0999999999999999E-3</v>
      </c>
      <c r="FX150">
        <v>-1.01E-2</v>
      </c>
      <c r="FY150">
        <v>-1.0999999999999999E-2</v>
      </c>
    </row>
    <row r="151" spans="1:186" x14ac:dyDescent="0.25">
      <c r="A151" s="120">
        <v>38929</v>
      </c>
      <c r="D151">
        <v>-1.94599264185593E-4</v>
      </c>
      <c r="F151">
        <v>3.3E-3</v>
      </c>
      <c r="G151">
        <v>-6.0800000999999999E-2</v>
      </c>
      <c r="M151">
        <v>-6.1000000000000004E-3</v>
      </c>
      <c r="N151">
        <v>2.1399999999999999E-2</v>
      </c>
      <c r="O151">
        <v>0</v>
      </c>
      <c r="X151">
        <v>3.85E-2</v>
      </c>
      <c r="Y151">
        <v>-3.0000000000000001E-3</v>
      </c>
      <c r="AB151">
        <v>2.7000000699999999E-3</v>
      </c>
      <c r="AC151">
        <v>3.0000000299999999E-3</v>
      </c>
      <c r="AH151">
        <v>2.1999999900000002E-3</v>
      </c>
      <c r="AL151">
        <v>1.5E-3</v>
      </c>
      <c r="AU151">
        <v>1E-3</v>
      </c>
      <c r="AW151">
        <v>-4.0000000000000001E-3</v>
      </c>
      <c r="AZ151">
        <v>-3.1099999999999999E-2</v>
      </c>
      <c r="BI151">
        <v>6.6209318715917398E-3</v>
      </c>
      <c r="BJ151">
        <v>-3.9614265113940804E-3</v>
      </c>
      <c r="BK151">
        <v>-3.9629146959749796E-3</v>
      </c>
      <c r="BL151">
        <v>-4.0000001900000002E-3</v>
      </c>
      <c r="BM151">
        <v>-7.08152983395627E-3</v>
      </c>
      <c r="BQ151">
        <v>-1.24000004E-2</v>
      </c>
      <c r="BR151">
        <v>-2.4700000900000001E-2</v>
      </c>
      <c r="BV151">
        <v>-5.0000000000000001E-3</v>
      </c>
      <c r="CH151">
        <v>1.12E-2</v>
      </c>
      <c r="CK151">
        <v>2.7400000000000001E-2</v>
      </c>
      <c r="CP151">
        <v>1.1610000000000001E-2</v>
      </c>
      <c r="CQ151">
        <v>0.02</v>
      </c>
      <c r="CR151">
        <v>-3.6299999999999999E-2</v>
      </c>
      <c r="CV151">
        <v>-1.1900000000000001E-2</v>
      </c>
      <c r="CY151">
        <v>1.7500000000000002E-2</v>
      </c>
      <c r="DA151">
        <v>9.1000000000000004E-3</v>
      </c>
      <c r="DE151">
        <v>-2E-3</v>
      </c>
      <c r="DO151">
        <v>8.2000000400000005E-3</v>
      </c>
      <c r="DP151">
        <v>8.5000004600000005E-3</v>
      </c>
      <c r="DR151">
        <v>1.8596000000000001E-2</v>
      </c>
      <c r="DW151">
        <v>2.1999999999999999E-2</v>
      </c>
      <c r="EA151">
        <v>1.09000001E-2</v>
      </c>
      <c r="EG151">
        <v>-6.9999999999999999E-4</v>
      </c>
      <c r="EM151">
        <v>5.04E-2</v>
      </c>
      <c r="EQ151">
        <v>-2.7E-2</v>
      </c>
      <c r="ES151">
        <v>-7.9000000000000008E-3</v>
      </c>
      <c r="ET151">
        <v>1.4E-2</v>
      </c>
      <c r="EY151">
        <v>-3.1099999999999999E-2</v>
      </c>
      <c r="EZ151">
        <v>-4.6123854587611597E-2</v>
      </c>
      <c r="FD151">
        <v>-3.1E-2</v>
      </c>
      <c r="FJ151">
        <v>3.7532999999999997E-2</v>
      </c>
      <c r="FM151">
        <v>2.9000000000000001E-2</v>
      </c>
      <c r="FU151">
        <v>1.6299999999999999E-2</v>
      </c>
      <c r="FX151">
        <v>6.9999999999999999E-4</v>
      </c>
      <c r="FY151">
        <v>2E-3</v>
      </c>
      <c r="GD151">
        <v>1.2999999999999999E-2</v>
      </c>
    </row>
    <row r="152" spans="1:186" x14ac:dyDescent="0.25">
      <c r="A152" s="120">
        <v>38960</v>
      </c>
      <c r="D152">
        <v>1.25468404960124E-2</v>
      </c>
      <c r="F152">
        <v>4.7999999999999996E-3</v>
      </c>
      <c r="G152">
        <v>3.5999999400000001E-3</v>
      </c>
      <c r="M152">
        <v>3.5799999999999998E-2</v>
      </c>
      <c r="N152">
        <v>1.7600000000000001E-2</v>
      </c>
      <c r="O152">
        <v>6.5000000000000002E-2</v>
      </c>
      <c r="X152">
        <v>1.44E-2</v>
      </c>
      <c r="Y152">
        <v>3.0000000000000001E-3</v>
      </c>
      <c r="AB152">
        <v>-2.2399999199999999E-2</v>
      </c>
      <c r="AC152">
        <v>-3.79000008E-2</v>
      </c>
      <c r="AH152">
        <v>-6.9999997499999998E-4</v>
      </c>
      <c r="AL152">
        <v>2.1999999999999999E-2</v>
      </c>
      <c r="AU152">
        <v>1.9E-2</v>
      </c>
      <c r="AW152">
        <v>3.5999999999999997E-2</v>
      </c>
      <c r="AZ152">
        <v>4.0000000000000001E-3</v>
      </c>
      <c r="BI152">
        <v>4.63082154316641E-2</v>
      </c>
      <c r="BJ152">
        <v>4.7569734856184098E-2</v>
      </c>
      <c r="BK152">
        <v>4.7571822548536202E-2</v>
      </c>
      <c r="BL152">
        <v>4.7600001099999997E-2</v>
      </c>
      <c r="BM152">
        <v>1.7991455115407E-2</v>
      </c>
      <c r="BQ152">
        <v>-8.2000000400000005E-3</v>
      </c>
      <c r="BR152">
        <v>-3.2800000199999998E-2</v>
      </c>
      <c r="BV152">
        <v>1.2E-2</v>
      </c>
      <c r="CG152">
        <v>4.4719795211538599E-2</v>
      </c>
      <c r="CH152">
        <v>2.29E-2</v>
      </c>
      <c r="CK152">
        <v>-7.4999999999999997E-3</v>
      </c>
      <c r="CP152">
        <v>2.0008999999999999E-2</v>
      </c>
      <c r="CQ152">
        <v>2.9000000000000001E-2</v>
      </c>
      <c r="CR152">
        <v>-6.4000000000000003E-3</v>
      </c>
      <c r="CV152">
        <v>1.5900000000000001E-2</v>
      </c>
      <c r="CY152">
        <v>1.84E-2</v>
      </c>
      <c r="DA152">
        <v>1.54E-2</v>
      </c>
      <c r="DE152">
        <v>-1E-3</v>
      </c>
      <c r="DO152">
        <v>4.3000001500000003E-3</v>
      </c>
      <c r="DP152">
        <v>3.7000000000000002E-3</v>
      </c>
      <c r="DR152">
        <v>3.4304000000000001E-2</v>
      </c>
      <c r="DW152">
        <v>2.5000000000000001E-2</v>
      </c>
      <c r="EA152">
        <v>-2.1999999900000002E-3</v>
      </c>
      <c r="EG152">
        <v>5.3E-3</v>
      </c>
      <c r="EM152">
        <v>9.7999999999999997E-3</v>
      </c>
      <c r="EQ152">
        <v>-8.9999999999999993E-3</v>
      </c>
      <c r="ES152">
        <v>4.5999999999999999E-2</v>
      </c>
      <c r="ET152">
        <v>1.4999999999999999E-2</v>
      </c>
      <c r="EY152">
        <v>4.0000000000000001E-3</v>
      </c>
      <c r="EZ152">
        <v>2.3105403771815899E-2</v>
      </c>
      <c r="FD152">
        <v>2.9100000000000001E-2</v>
      </c>
      <c r="FJ152">
        <v>3.7141E-2</v>
      </c>
      <c r="FM152">
        <v>6.4120000000000002E-3</v>
      </c>
      <c r="FU152">
        <v>-1.3100000000000001E-2</v>
      </c>
      <c r="FX152">
        <v>3.5900000000000001E-2</v>
      </c>
      <c r="FY152">
        <v>1.7000000000000001E-2</v>
      </c>
      <c r="GD152">
        <v>2.3E-2</v>
      </c>
    </row>
    <row r="153" spans="1:186" x14ac:dyDescent="0.25">
      <c r="A153" s="120">
        <v>38990</v>
      </c>
      <c r="D153">
        <v>8.3455626329908307E-3</v>
      </c>
      <c r="F153">
        <v>4.4000000000000003E-3</v>
      </c>
      <c r="G153">
        <v>2.4999999399999999E-3</v>
      </c>
      <c r="M153">
        <v>1.7999999999999999E-2</v>
      </c>
      <c r="N153">
        <v>-4.7000000000000002E-3</v>
      </c>
      <c r="O153">
        <v>4.8000000000000001E-2</v>
      </c>
      <c r="X153">
        <v>-2.86E-2</v>
      </c>
      <c r="Y153">
        <v>5.0000000000000001E-3</v>
      </c>
      <c r="AB153">
        <v>-2.8300000400000001E-2</v>
      </c>
      <c r="AC153">
        <v>-4.34999987E-2</v>
      </c>
      <c r="AH153">
        <v>-2.55999994E-2</v>
      </c>
      <c r="AL153">
        <v>2.3800000000000002E-2</v>
      </c>
      <c r="AU153">
        <v>3.3000000000000002E-2</v>
      </c>
      <c r="AW153">
        <v>3.6999999999999998E-2</v>
      </c>
      <c r="AZ153">
        <v>-2.1100000000000001E-2</v>
      </c>
      <c r="BI153">
        <v>5.1508475028236899E-3</v>
      </c>
      <c r="BJ153">
        <v>-8.4956871395176492E-3</v>
      </c>
      <c r="BK153">
        <v>-8.4947921082761894E-3</v>
      </c>
      <c r="BL153">
        <v>-8.5000004600000005E-3</v>
      </c>
      <c r="BM153">
        <v>-1.0611186463802101E-2</v>
      </c>
      <c r="BQ153">
        <v>1.6100000600000001E-2</v>
      </c>
      <c r="BR153">
        <v>1.0200000399999999E-2</v>
      </c>
      <c r="BV153">
        <v>0.06</v>
      </c>
      <c r="CG153">
        <v>1.43044369696397E-2</v>
      </c>
      <c r="CH153">
        <v>2.0999999999999999E-3</v>
      </c>
      <c r="CK153">
        <v>3.6999999999999998E-2</v>
      </c>
      <c r="CP153">
        <v>1.2769999999999999E-3</v>
      </c>
      <c r="CQ153">
        <v>-0.03</v>
      </c>
      <c r="CR153">
        <v>-1.3599999999999999E-2</v>
      </c>
      <c r="CV153">
        <v>2.2200000000000001E-2</v>
      </c>
      <c r="CY153">
        <v>1.2999999999999999E-3</v>
      </c>
      <c r="DA153">
        <v>1.5599999999999999E-2</v>
      </c>
      <c r="DE153">
        <v>-1.0999E-2</v>
      </c>
      <c r="DO153">
        <v>2.89999996E-3</v>
      </c>
      <c r="DP153">
        <v>2.4999999399999999E-3</v>
      </c>
      <c r="DR153">
        <v>4.1036999999999997E-2</v>
      </c>
      <c r="DW153">
        <v>3.6999999999999998E-2</v>
      </c>
      <c r="EA153">
        <v>-6.0000002800000005E-4</v>
      </c>
      <c r="EG153">
        <v>0.01</v>
      </c>
      <c r="EM153">
        <v>1.6799999999999999E-2</v>
      </c>
      <c r="EQ153">
        <v>1.2999999999999999E-2</v>
      </c>
      <c r="ES153">
        <v>2.92E-2</v>
      </c>
      <c r="ET153">
        <v>1E-3</v>
      </c>
      <c r="EY153">
        <v>-2.1100000000000001E-2</v>
      </c>
      <c r="EZ153">
        <v>2.6627461525607701E-2</v>
      </c>
      <c r="FD153">
        <v>-8.9999999999999998E-4</v>
      </c>
      <c r="FJ153">
        <v>2.7900000000000001E-4</v>
      </c>
      <c r="FM153">
        <v>2.4587000000000001E-2</v>
      </c>
      <c r="FU153">
        <v>-2.8999999999999998E-3</v>
      </c>
      <c r="FX153">
        <v>5.1999999999999998E-3</v>
      </c>
      <c r="FY153">
        <v>1.7999999999999999E-2</v>
      </c>
      <c r="GD153">
        <v>2.1999999999999999E-2</v>
      </c>
    </row>
    <row r="154" spans="1:186" x14ac:dyDescent="0.25">
      <c r="A154" s="120">
        <v>39021</v>
      </c>
      <c r="D154">
        <v>1.8161734545121901E-2</v>
      </c>
      <c r="F154">
        <v>1.09E-2</v>
      </c>
      <c r="G154">
        <v>7.47999996E-2</v>
      </c>
      <c r="M154">
        <v>4.5199999999999997E-2</v>
      </c>
      <c r="N154">
        <v>5.6599999999999998E-2</v>
      </c>
      <c r="O154">
        <v>5.3999999999999999E-2</v>
      </c>
      <c r="X154">
        <v>3.5400000000000001E-2</v>
      </c>
      <c r="Y154">
        <v>1.4999999999999999E-2</v>
      </c>
      <c r="AB154">
        <v>-2.1999999900000002E-3</v>
      </c>
      <c r="AC154">
        <v>-5.7999999299999999E-3</v>
      </c>
      <c r="AH154">
        <v>2.0600000399999999E-2</v>
      </c>
      <c r="AL154">
        <v>-6.71988397277713E-3</v>
      </c>
      <c r="AU154">
        <v>7.0000000000000001E-3</v>
      </c>
      <c r="AW154">
        <v>1.4E-2</v>
      </c>
      <c r="AZ154">
        <v>4.4999999999999997E-3</v>
      </c>
      <c r="BI154">
        <v>1.20359762823894E-2</v>
      </c>
      <c r="BJ154">
        <v>-2.4809133149837899E-3</v>
      </c>
      <c r="BK154">
        <v>-2.4822176598426901E-3</v>
      </c>
      <c r="BL154">
        <v>-2.4999999399999999E-3</v>
      </c>
      <c r="BM154">
        <v>-1.02833482047721E-2</v>
      </c>
      <c r="BQ154">
        <v>4.3999999800000003E-3</v>
      </c>
      <c r="BR154">
        <v>1.9600000199999999E-2</v>
      </c>
      <c r="BS154">
        <v>2.1900000100000001E-2</v>
      </c>
      <c r="BT154">
        <v>1.6300000299999999E-2</v>
      </c>
      <c r="BV154">
        <v>3.3000000000000002E-2</v>
      </c>
      <c r="CG154">
        <v>1.92738100781467E-2</v>
      </c>
      <c r="CH154">
        <v>2.53E-2</v>
      </c>
      <c r="CK154">
        <v>3.0599999999999999E-2</v>
      </c>
      <c r="CP154">
        <v>3.3541000000000001E-2</v>
      </c>
      <c r="CQ154">
        <v>2.1999999999999999E-2</v>
      </c>
      <c r="CR154">
        <v>-2.29E-2</v>
      </c>
      <c r="CV154">
        <v>2.7300000000000001E-2</v>
      </c>
      <c r="CY154">
        <v>2.81E-2</v>
      </c>
      <c r="DA154">
        <v>2.5899999999999999E-2</v>
      </c>
      <c r="DE154">
        <v>4.1999000000000002E-2</v>
      </c>
      <c r="DO154">
        <v>8.5000004600000005E-3</v>
      </c>
      <c r="DP154">
        <v>9.9999997799999994E-3</v>
      </c>
      <c r="DR154">
        <v>7.4520000000000003E-3</v>
      </c>
      <c r="DW154">
        <v>4.2000000000000003E-2</v>
      </c>
      <c r="EA154">
        <v>2.4999999399999999E-3</v>
      </c>
      <c r="EG154">
        <v>1.2500000000000001E-2</v>
      </c>
      <c r="EH154">
        <v>6.6399999000000001E-2</v>
      </c>
      <c r="EM154">
        <v>1.24E-2</v>
      </c>
      <c r="EQ154">
        <v>-1.6E-2</v>
      </c>
      <c r="ES154">
        <v>2.0299999999999999E-2</v>
      </c>
      <c r="ET154">
        <v>1.7000000000000001E-2</v>
      </c>
      <c r="EY154">
        <v>4.4999999999999997E-3</v>
      </c>
      <c r="EZ154">
        <v>5.4981940841463899E-2</v>
      </c>
      <c r="FD154">
        <v>2.4799999999999999E-2</v>
      </c>
      <c r="FJ154">
        <v>4.0117E-2</v>
      </c>
      <c r="FM154">
        <v>1.2338999999999999E-2</v>
      </c>
      <c r="FU154">
        <v>1.03E-2</v>
      </c>
      <c r="FX154">
        <v>2.3300000000000001E-2</v>
      </c>
      <c r="FY154">
        <v>1.7999999999999999E-2</v>
      </c>
      <c r="GD154">
        <v>4.2999999999999997E-2</v>
      </c>
    </row>
    <row r="155" spans="1:186" x14ac:dyDescent="0.25">
      <c r="A155" s="120">
        <v>39051</v>
      </c>
      <c r="D155">
        <v>1.7734784650895299E-2</v>
      </c>
      <c r="F155">
        <v>1.43E-2</v>
      </c>
      <c r="G155">
        <v>5.9500001400000002E-2</v>
      </c>
      <c r="M155">
        <v>9.4999999999999998E-3</v>
      </c>
      <c r="N155">
        <v>4.0399999999999998E-2</v>
      </c>
      <c r="O155">
        <v>4.2000000000000003E-2</v>
      </c>
      <c r="X155">
        <v>1.6799999999999999E-2</v>
      </c>
      <c r="Y155">
        <v>1.6E-2</v>
      </c>
      <c r="AB155">
        <v>4.1000000200000003E-3</v>
      </c>
      <c r="AC155">
        <v>3.7000000000000002E-3</v>
      </c>
      <c r="AH155">
        <v>1.09999999E-2</v>
      </c>
      <c r="AL155">
        <v>6.4127915636009003E-2</v>
      </c>
      <c r="AU155">
        <v>1.9E-2</v>
      </c>
      <c r="AW155">
        <v>2.8000000000000001E-2</v>
      </c>
      <c r="AZ155">
        <v>9.2999999999999992E-3</v>
      </c>
      <c r="BI155">
        <v>3.04844094724235E-2</v>
      </c>
      <c r="BJ155">
        <v>3.4325206948471E-2</v>
      </c>
      <c r="BK155">
        <v>3.43246880556329E-2</v>
      </c>
      <c r="BL155">
        <v>3.4299999499999997E-2</v>
      </c>
      <c r="BM155">
        <v>1.53989376855612E-2</v>
      </c>
      <c r="BQ155">
        <v>1.14000002E-2</v>
      </c>
      <c r="BR155">
        <v>2.3299999500000002E-2</v>
      </c>
      <c r="BS155">
        <v>-6.0000002800000005E-4</v>
      </c>
      <c r="BT155">
        <v>8.6000002899999997E-3</v>
      </c>
      <c r="BV155">
        <v>2.1000000000000001E-2</v>
      </c>
      <c r="CG155">
        <v>2.65723782948157E-3</v>
      </c>
      <c r="CH155">
        <v>2.4899999999999999E-2</v>
      </c>
      <c r="CK155">
        <v>6.08E-2</v>
      </c>
      <c r="CP155">
        <v>3.5283000000000002E-2</v>
      </c>
      <c r="CQ155">
        <v>8.1000000000000003E-2</v>
      </c>
      <c r="CR155">
        <v>2.1100000000000001E-2</v>
      </c>
      <c r="CV155">
        <v>3.32E-2</v>
      </c>
      <c r="CY155">
        <v>1.7500000000000002E-2</v>
      </c>
      <c r="DA155">
        <v>8.5000000000000006E-3</v>
      </c>
      <c r="DE155">
        <v>0.03</v>
      </c>
      <c r="DO155">
        <v>1.11999996E-2</v>
      </c>
      <c r="DP155">
        <v>1.10999998E-2</v>
      </c>
      <c r="DR155">
        <v>5.1670000000000001E-2</v>
      </c>
      <c r="DW155">
        <v>2.1000000000000001E-2</v>
      </c>
      <c r="EA155">
        <v>4.3000001500000003E-3</v>
      </c>
      <c r="EB155">
        <v>6.0000000499999999E-3</v>
      </c>
      <c r="EG155">
        <v>7.1999999999999998E-3</v>
      </c>
      <c r="EH155">
        <v>0.13539999699999999</v>
      </c>
      <c r="EM155">
        <v>-1.5299999999999999E-2</v>
      </c>
      <c r="EQ155">
        <v>2.3E-2</v>
      </c>
      <c r="ES155">
        <v>3.0200000000000001E-2</v>
      </c>
      <c r="ET155">
        <v>1.2999999999999999E-2</v>
      </c>
      <c r="EY155">
        <v>9.2999999999999992E-3</v>
      </c>
      <c r="EZ155">
        <v>2.53666445833532E-2</v>
      </c>
      <c r="FD155">
        <v>4.7000000000000002E-3</v>
      </c>
      <c r="FJ155">
        <v>3.0439000000000001E-2</v>
      </c>
      <c r="FM155">
        <v>6.3555E-2</v>
      </c>
      <c r="FU155">
        <v>-2.8E-3</v>
      </c>
      <c r="FX155">
        <v>1.4800000000000001E-2</v>
      </c>
      <c r="FY155">
        <v>3.9E-2</v>
      </c>
      <c r="GD155">
        <v>2.9000000000000001E-2</v>
      </c>
    </row>
    <row r="156" spans="1:186" x14ac:dyDescent="0.25">
      <c r="A156" s="120">
        <v>39082</v>
      </c>
      <c r="D156">
        <v>1.93734149484786E-2</v>
      </c>
      <c r="F156">
        <v>3.1600000000000003E-2</v>
      </c>
      <c r="G156">
        <v>2.5399999699999998E-2</v>
      </c>
      <c r="M156">
        <v>1.47E-2</v>
      </c>
      <c r="N156">
        <v>2.7900000000000001E-2</v>
      </c>
      <c r="O156">
        <v>1E-3</v>
      </c>
      <c r="X156">
        <v>2.3E-2</v>
      </c>
      <c r="Y156">
        <v>1.6E-2</v>
      </c>
      <c r="AB156">
        <v>1.0300000199999999E-2</v>
      </c>
      <c r="AC156">
        <v>1.30000003E-2</v>
      </c>
      <c r="AH156">
        <v>8.2099996499999994E-2</v>
      </c>
      <c r="AL156">
        <v>-9.0911718530650905E-4</v>
      </c>
      <c r="AU156">
        <v>2.3E-2</v>
      </c>
      <c r="AW156">
        <v>4.8000000000000001E-2</v>
      </c>
      <c r="AZ156">
        <v>3.1E-2</v>
      </c>
      <c r="BI156">
        <v>9.8876723510970006E-3</v>
      </c>
      <c r="BJ156">
        <v>1.01116558567955E-2</v>
      </c>
      <c r="BK156">
        <v>1.0113369173883099E-2</v>
      </c>
      <c r="BL156">
        <v>1.0099999599999999E-2</v>
      </c>
      <c r="BM156">
        <v>3.28034798541443E-3</v>
      </c>
      <c r="BQ156">
        <v>4.3999999800000003E-3</v>
      </c>
      <c r="BR156">
        <v>2.5399999699999998E-2</v>
      </c>
      <c r="BS156">
        <v>3.1199999199999998E-2</v>
      </c>
      <c r="BT156">
        <v>3.3100001499999997E-2</v>
      </c>
      <c r="BV156">
        <v>1.2E-2</v>
      </c>
      <c r="CG156">
        <v>-4.1100231816857402E-3</v>
      </c>
      <c r="CH156">
        <v>1.9400000000000001E-2</v>
      </c>
      <c r="CK156">
        <v>3.3099999999999997E-2</v>
      </c>
      <c r="CP156">
        <v>2.6147E-2</v>
      </c>
      <c r="CQ156">
        <v>4.5999999999999999E-2</v>
      </c>
      <c r="CR156">
        <v>9.1000000000000004E-3</v>
      </c>
      <c r="CV156">
        <v>4.1399999999999999E-2</v>
      </c>
      <c r="CY156">
        <v>2.4299999999999999E-2</v>
      </c>
      <c r="DA156">
        <v>3.0300000000000001E-2</v>
      </c>
      <c r="DE156">
        <v>2.3998999999999999E-2</v>
      </c>
      <c r="DO156">
        <v>4.0300000500000002E-2</v>
      </c>
      <c r="DP156">
        <v>3.7999998799999997E-2</v>
      </c>
      <c r="DR156">
        <v>5.7693000000000001E-2</v>
      </c>
      <c r="DW156">
        <v>8.0000000000000002E-3</v>
      </c>
      <c r="EA156">
        <v>5.7000000999999998E-3</v>
      </c>
      <c r="EB156">
        <v>9.30000003E-3</v>
      </c>
      <c r="EG156">
        <v>0.1002</v>
      </c>
      <c r="EH156">
        <v>0.120999999</v>
      </c>
      <c r="EM156">
        <v>4.9399999999999999E-2</v>
      </c>
      <c r="EQ156">
        <v>6.0000000000000001E-3</v>
      </c>
      <c r="ES156">
        <v>1.7000000000000001E-2</v>
      </c>
      <c r="ET156">
        <v>2.3E-2</v>
      </c>
      <c r="EY156">
        <v>3.1E-2</v>
      </c>
      <c r="EZ156">
        <v>4.3856708070986801E-2</v>
      </c>
      <c r="FD156">
        <v>4.0300000000000002E-2</v>
      </c>
      <c r="FJ156">
        <v>5.6333000000000001E-2</v>
      </c>
      <c r="FM156">
        <v>4.888E-2</v>
      </c>
      <c r="FU156">
        <v>3.1300000000000001E-2</v>
      </c>
      <c r="FX156">
        <v>1.6899999999999998E-2</v>
      </c>
      <c r="FY156">
        <v>1.6E-2</v>
      </c>
      <c r="GD156">
        <v>-1.4999999999999999E-2</v>
      </c>
    </row>
    <row r="157" spans="1:186" x14ac:dyDescent="0.25">
      <c r="A157" s="120">
        <v>39113</v>
      </c>
      <c r="D157">
        <v>1.7729813768137901E-2</v>
      </c>
      <c r="F157">
        <v>1.9E-2</v>
      </c>
      <c r="G157">
        <v>-4.9000000599999996E-3</v>
      </c>
      <c r="M157">
        <v>1.5699999999999999E-2</v>
      </c>
      <c r="N157">
        <v>2.1499999999999998E-2</v>
      </c>
      <c r="O157">
        <v>7.561E-3</v>
      </c>
      <c r="X157">
        <v>1.09E-2</v>
      </c>
      <c r="Y157">
        <v>5.6000000000000001E-2</v>
      </c>
      <c r="AB157">
        <v>-8.0000003800000004E-3</v>
      </c>
      <c r="AC157">
        <v>-1.29000004E-2</v>
      </c>
      <c r="AH157">
        <v>2.4900000500000002E-2</v>
      </c>
      <c r="AL157">
        <v>2.8791835514493099E-2</v>
      </c>
      <c r="AU157">
        <v>1.6E-2</v>
      </c>
      <c r="AW157">
        <v>3.9E-2</v>
      </c>
      <c r="AZ157">
        <v>1.67E-2</v>
      </c>
      <c r="BI157">
        <v>1.8659336502365301E-2</v>
      </c>
      <c r="BJ157">
        <v>2.4152807092361801E-2</v>
      </c>
      <c r="BK157">
        <v>2.4152703327955199E-2</v>
      </c>
      <c r="BL157">
        <v>2.4199999900000001E-2</v>
      </c>
      <c r="BM157">
        <v>1.4815110332701E-2</v>
      </c>
      <c r="BQ157">
        <v>-3.0000000299999999E-3</v>
      </c>
      <c r="BR157">
        <v>-1.35000004E-2</v>
      </c>
      <c r="BS157">
        <v>2.51000002E-2</v>
      </c>
      <c r="BT157">
        <v>-1.59999996E-3</v>
      </c>
      <c r="BV157">
        <v>6.0000000000000001E-3</v>
      </c>
      <c r="CG157">
        <v>1.9708327961776202E-2</v>
      </c>
      <c r="CH157">
        <v>3.39E-2</v>
      </c>
      <c r="CK157">
        <v>-5.0000000000000001E-4</v>
      </c>
      <c r="CP157">
        <v>4.0472000000000001E-2</v>
      </c>
      <c r="CQ157">
        <v>0.06</v>
      </c>
      <c r="CR157">
        <v>2.2800000000000001E-2</v>
      </c>
      <c r="CV157">
        <v>1.26E-2</v>
      </c>
      <c r="CY157">
        <v>2.0199999999999999E-2</v>
      </c>
      <c r="DA157">
        <v>1.3299999999999999E-2</v>
      </c>
      <c r="DE157">
        <v>3.4000000000000002E-2</v>
      </c>
      <c r="DO157">
        <v>1.97000001E-2</v>
      </c>
      <c r="DP157">
        <v>1.8999999399999998E-2</v>
      </c>
      <c r="DR157">
        <v>1.3492000000000001E-2</v>
      </c>
      <c r="DW157">
        <v>6.0000000000000001E-3</v>
      </c>
      <c r="EA157">
        <v>-1.70000002E-3</v>
      </c>
      <c r="EB157">
        <v>-5.4999999699999998E-3</v>
      </c>
      <c r="EG157">
        <v>1.1599999999999999E-2</v>
      </c>
      <c r="EH157">
        <v>2.4800000700000002E-2</v>
      </c>
      <c r="EM157">
        <v>2.2000000000000001E-3</v>
      </c>
      <c r="EQ157">
        <v>6.0000000000000001E-3</v>
      </c>
      <c r="ES157">
        <v>3.6600000000000001E-2</v>
      </c>
      <c r="ET157">
        <v>1.6E-2</v>
      </c>
      <c r="EY157">
        <v>1.67E-2</v>
      </c>
      <c r="EZ157">
        <v>1.01051910447218E-2</v>
      </c>
      <c r="FD157">
        <v>3.9100000000000003E-2</v>
      </c>
      <c r="FF157">
        <v>1.6816740266666699E-2</v>
      </c>
      <c r="FG157">
        <v>-4.7627440930497799E-3</v>
      </c>
      <c r="FJ157">
        <v>2.0461E-2</v>
      </c>
      <c r="FM157">
        <v>2.6644999999999999E-2</v>
      </c>
      <c r="FU157">
        <v>6.7999999999999996E-3</v>
      </c>
      <c r="FX157">
        <v>4.0000000000000001E-3</v>
      </c>
      <c r="FY157">
        <v>1.7999999999999999E-2</v>
      </c>
      <c r="GD157">
        <v>3.9E-2</v>
      </c>
    </row>
    <row r="158" spans="1:186" x14ac:dyDescent="0.25">
      <c r="A158" s="120">
        <v>39141</v>
      </c>
      <c r="D158">
        <v>6.8965066576973403E-3</v>
      </c>
      <c r="F158">
        <v>1.7100000000000001E-2</v>
      </c>
      <c r="G158">
        <v>-3.2299999099999997E-2</v>
      </c>
      <c r="M158">
        <v>3.2000000000000002E-3</v>
      </c>
      <c r="N158">
        <v>3.44E-2</v>
      </c>
      <c r="O158">
        <v>-4.0179999999999999E-3</v>
      </c>
      <c r="X158">
        <v>1.41E-2</v>
      </c>
      <c r="Y158">
        <v>1.4999999999999999E-2</v>
      </c>
      <c r="AB158">
        <v>-6.8999999200000002E-3</v>
      </c>
      <c r="AC158">
        <v>-1.15999999E-2</v>
      </c>
      <c r="AH158">
        <v>-5.0000000699999998E-2</v>
      </c>
      <c r="AL158">
        <v>-5.2739177239664002E-3</v>
      </c>
      <c r="AU158">
        <v>-3.0000000000000001E-3</v>
      </c>
      <c r="AW158">
        <v>-2.9000000000000001E-2</v>
      </c>
      <c r="AZ158">
        <v>-4.2200000000000001E-2</v>
      </c>
      <c r="BI158">
        <v>-7.80317942464137E-4</v>
      </c>
      <c r="BJ158">
        <v>-1.1786205922657301E-2</v>
      </c>
      <c r="BK158">
        <v>-1.1786116040906401E-2</v>
      </c>
      <c r="BL158">
        <v>-1.18000004E-2</v>
      </c>
      <c r="BM158">
        <v>-1.21373649829197E-2</v>
      </c>
      <c r="BQ158">
        <v>-3.08999997E-2</v>
      </c>
      <c r="BR158">
        <v>-6.2300000299999998E-2</v>
      </c>
      <c r="BS158">
        <v>-2.7000000699999999E-2</v>
      </c>
      <c r="BT158">
        <v>-5.0400000100000002E-2</v>
      </c>
      <c r="BV158">
        <v>-3.5000000000000003E-2</v>
      </c>
      <c r="CG158">
        <v>4.9071152069019498E-2</v>
      </c>
      <c r="CH158">
        <v>5.5599999999999997E-2</v>
      </c>
      <c r="CK158">
        <v>1.34E-2</v>
      </c>
      <c r="CP158">
        <v>-1.3991E-2</v>
      </c>
      <c r="CQ158">
        <v>5.2999999999999999E-2</v>
      </c>
      <c r="CR158">
        <v>2.6499999999999999E-2</v>
      </c>
      <c r="CV158">
        <v>2.86E-2</v>
      </c>
      <c r="CY158">
        <v>2.8E-3</v>
      </c>
      <c r="DA158">
        <v>3.0999999999999999E-3</v>
      </c>
      <c r="DE158">
        <v>-1.9998999999999999E-2</v>
      </c>
      <c r="DO158">
        <v>2.8999999200000001E-2</v>
      </c>
      <c r="DP158">
        <v>2.8300000400000001E-2</v>
      </c>
      <c r="DR158">
        <v>6.3709999999999999E-3</v>
      </c>
      <c r="DW158">
        <v>0.03</v>
      </c>
      <c r="EA158">
        <v>1.5799999200000001E-2</v>
      </c>
      <c r="EB158">
        <v>2.8699999699999999E-2</v>
      </c>
      <c r="EG158">
        <v>-2.8999999999999998E-3</v>
      </c>
      <c r="EH158">
        <v>-7.6999999600000004E-3</v>
      </c>
      <c r="EM158">
        <v>-9.1999999999999998E-3</v>
      </c>
      <c r="EQ158">
        <v>2E-3</v>
      </c>
      <c r="ES158">
        <v>6.0000000000000001E-3</v>
      </c>
      <c r="ET158">
        <v>1.2999999999999999E-2</v>
      </c>
      <c r="EY158">
        <v>-4.2200000000000001E-2</v>
      </c>
      <c r="EZ158">
        <v>-2.15123917045635E-2</v>
      </c>
      <c r="FD158">
        <v>-4.5600000000000002E-2</v>
      </c>
      <c r="FF158">
        <v>-3.6201886433333302E-2</v>
      </c>
      <c r="FG158">
        <v>-1.4734926008108299E-2</v>
      </c>
      <c r="FJ158">
        <v>-1.2455000000000001E-2</v>
      </c>
      <c r="FM158">
        <v>-2.3636000000000001E-2</v>
      </c>
      <c r="FU158">
        <v>-1.18E-2</v>
      </c>
      <c r="FX158">
        <v>3.3E-3</v>
      </c>
      <c r="FY158">
        <v>1.0999999999999999E-2</v>
      </c>
      <c r="GD158">
        <v>2.1000000000000001E-2</v>
      </c>
    </row>
    <row r="159" spans="1:186" x14ac:dyDescent="0.25">
      <c r="A159" s="120">
        <v>39172</v>
      </c>
      <c r="D159">
        <v>1.40934755442084E-2</v>
      </c>
      <c r="F159">
        <v>1.4200000000000001E-2</v>
      </c>
      <c r="G159">
        <v>-4.9999998899999997E-3</v>
      </c>
      <c r="M159">
        <v>1.7600000000000001E-2</v>
      </c>
      <c r="N159">
        <v>6.7000000000000002E-3</v>
      </c>
      <c r="O159">
        <v>-5.1489999999999999E-3</v>
      </c>
      <c r="X159">
        <v>2.3699999999999999E-2</v>
      </c>
      <c r="Y159">
        <v>1.2999999999999999E-2</v>
      </c>
      <c r="AB159">
        <v>1.7400000200000001E-2</v>
      </c>
      <c r="AC159">
        <v>2.3099999900000001E-2</v>
      </c>
      <c r="AH159">
        <v>-2.7100000499999999E-2</v>
      </c>
      <c r="AL159">
        <v>3.12898264087524E-2</v>
      </c>
      <c r="AU159">
        <v>1.2E-2</v>
      </c>
      <c r="AW159">
        <v>2.5000000000000001E-2</v>
      </c>
      <c r="AZ159">
        <v>-2.5499999999999998E-2</v>
      </c>
      <c r="BI159">
        <v>1.5176741221805999E-2</v>
      </c>
      <c r="BJ159">
        <v>8.3352741135158705E-3</v>
      </c>
      <c r="BK159">
        <v>8.3343710862970894E-3</v>
      </c>
      <c r="BL159">
        <v>8.2999998699999997E-3</v>
      </c>
      <c r="BM159">
        <v>-1.8194843689178801E-3</v>
      </c>
      <c r="BQ159">
        <v>-1.6799999400000001E-2</v>
      </c>
      <c r="BR159">
        <v>-3.6299999800000003E-2</v>
      </c>
      <c r="BS159">
        <v>5.2999998399999998E-3</v>
      </c>
      <c r="BT159">
        <v>-5.7000000999999998E-3</v>
      </c>
      <c r="BV159">
        <v>-8.9999999999999993E-3</v>
      </c>
      <c r="CG159">
        <v>-1.2065334353867901E-3</v>
      </c>
      <c r="CH159">
        <v>1.1900000000000001E-2</v>
      </c>
      <c r="CK159">
        <v>1.6400000000000001E-2</v>
      </c>
      <c r="CP159">
        <v>1.711E-2</v>
      </c>
      <c r="CQ159">
        <v>3.3000000000000002E-2</v>
      </c>
      <c r="CR159">
        <v>8.9300000000000004E-2</v>
      </c>
      <c r="CV159">
        <v>3.8999999999999998E-3</v>
      </c>
      <c r="CY159">
        <v>1.9599999999999999E-2</v>
      </c>
      <c r="DA159">
        <v>2.3599999999999999E-2</v>
      </c>
      <c r="DE159">
        <v>5.7999000000000002E-2</v>
      </c>
      <c r="DO159">
        <v>1.5200000300000001E-2</v>
      </c>
      <c r="DP159">
        <v>1.6200000400000001E-2</v>
      </c>
      <c r="DR159">
        <v>1.9463999999999999E-2</v>
      </c>
      <c r="DW159">
        <v>2.1000000000000001E-2</v>
      </c>
      <c r="EA159">
        <v>2.0600000399999999E-2</v>
      </c>
      <c r="EB159">
        <v>4.1999999400000002E-2</v>
      </c>
      <c r="EG159">
        <v>1.2999999999999999E-3</v>
      </c>
      <c r="EH159">
        <v>-6.2700003399999996E-2</v>
      </c>
      <c r="EM159">
        <v>2.29E-2</v>
      </c>
      <c r="EQ159">
        <v>8.0000000000000002E-3</v>
      </c>
      <c r="ES159">
        <v>4.1500000000000002E-2</v>
      </c>
      <c r="ET159">
        <v>3.4000000000000002E-2</v>
      </c>
      <c r="EY159">
        <v>-2.5499999999999998E-2</v>
      </c>
      <c r="EZ159">
        <v>1.55524501703243E-2</v>
      </c>
      <c r="FD159">
        <v>-1.41E-2</v>
      </c>
      <c r="FF159">
        <v>-1.6900286733333301E-2</v>
      </c>
      <c r="FG159">
        <v>3.1516861257723398E-2</v>
      </c>
      <c r="FH159">
        <v>1.5900000000000001E-2</v>
      </c>
      <c r="FJ159">
        <v>6.7795999999999995E-2</v>
      </c>
      <c r="FM159">
        <v>3.4000000000000002E-2</v>
      </c>
      <c r="FU159">
        <v>4.1500000000000002E-2</v>
      </c>
      <c r="FX159">
        <v>2.6800000000000001E-2</v>
      </c>
      <c r="FY159">
        <v>2.3E-2</v>
      </c>
      <c r="GD159">
        <v>5.8000000000000003E-2</v>
      </c>
    </row>
    <row r="160" spans="1:186" x14ac:dyDescent="0.25">
      <c r="A160" s="120">
        <v>39202</v>
      </c>
      <c r="D160">
        <v>1.9900263917422601E-2</v>
      </c>
      <c r="F160">
        <v>1.32E-2</v>
      </c>
      <c r="G160">
        <v>6.2600001700000005E-2</v>
      </c>
      <c r="M160">
        <v>3.3300000000000003E-2</v>
      </c>
      <c r="N160">
        <v>2.41E-2</v>
      </c>
      <c r="O160">
        <v>-1.2156999999999999E-2</v>
      </c>
      <c r="X160">
        <v>9.9000000000000008E-3</v>
      </c>
      <c r="Y160">
        <v>1.9E-2</v>
      </c>
      <c r="AB160">
        <v>5.2999998399999998E-3</v>
      </c>
      <c r="AC160">
        <v>3.7000000000000002E-3</v>
      </c>
      <c r="AH160">
        <v>2.4199999900000001E-2</v>
      </c>
      <c r="AL160">
        <v>3.7015653553354302E-2</v>
      </c>
      <c r="AU160">
        <v>1.6E-2</v>
      </c>
      <c r="AW160">
        <v>4.4999999999999998E-2</v>
      </c>
      <c r="AZ160">
        <v>7.51E-2</v>
      </c>
      <c r="BI160">
        <v>3.83664950183722E-2</v>
      </c>
      <c r="BJ160">
        <v>4.4599049957594103E-2</v>
      </c>
      <c r="BK160">
        <v>4.4598939887595203E-2</v>
      </c>
      <c r="BL160">
        <v>4.4599998699999997E-2</v>
      </c>
      <c r="BM160">
        <v>2.5126323301544001E-2</v>
      </c>
      <c r="BQ160">
        <v>3.77000012E-2</v>
      </c>
      <c r="BR160">
        <v>7.1699999299999997E-2</v>
      </c>
      <c r="BS160">
        <v>1.93000007E-2</v>
      </c>
      <c r="BT160">
        <v>3.9400000099999999E-2</v>
      </c>
      <c r="BV160">
        <v>5.0999999999999997E-2</v>
      </c>
      <c r="CG160">
        <v>2.8433266690369299E-2</v>
      </c>
      <c r="CH160">
        <v>1.7299999999999999E-2</v>
      </c>
      <c r="CK160">
        <v>4.3799999999999999E-2</v>
      </c>
      <c r="CP160">
        <v>1.5457E-2</v>
      </c>
      <c r="CQ160">
        <v>5.6000000000000001E-2</v>
      </c>
      <c r="CR160">
        <v>3.4299999999999997E-2</v>
      </c>
      <c r="CV160">
        <v>1.11E-2</v>
      </c>
      <c r="CY160">
        <v>1.4500000000000001E-2</v>
      </c>
      <c r="DA160">
        <v>2.23E-2</v>
      </c>
      <c r="DE160">
        <v>2.4E-2</v>
      </c>
      <c r="DO160">
        <v>3.6600001200000003E-2</v>
      </c>
      <c r="DP160">
        <v>3.5000000099999998E-2</v>
      </c>
      <c r="DR160">
        <v>1.7471E-2</v>
      </c>
      <c r="DW160">
        <v>2E-3</v>
      </c>
      <c r="EA160">
        <v>2.1999999900000002E-3</v>
      </c>
      <c r="EB160">
        <v>-8.7000001200000007E-3</v>
      </c>
      <c r="EG160">
        <v>1.2699999999999999E-2</v>
      </c>
      <c r="EH160">
        <v>-6.5999999600000001E-3</v>
      </c>
      <c r="EM160">
        <v>3.3000000000000002E-2</v>
      </c>
      <c r="EQ160">
        <v>1.7000000000000001E-2</v>
      </c>
      <c r="ES160">
        <v>2.4400000000000002E-2</v>
      </c>
      <c r="ET160">
        <v>3.4000000000000002E-2</v>
      </c>
      <c r="EY160">
        <v>7.51E-2</v>
      </c>
      <c r="EZ160">
        <v>4.1038870943832503E-2</v>
      </c>
      <c r="FD160">
        <v>6.0100000000000001E-2</v>
      </c>
      <c r="FF160">
        <v>3.2311099666666697E-2</v>
      </c>
      <c r="FG160">
        <v>2.4520940735683099E-2</v>
      </c>
      <c r="FH160">
        <v>1.54E-2</v>
      </c>
      <c r="FJ160">
        <v>4.9880000000000001E-2</v>
      </c>
      <c r="FM160">
        <v>2.0986000000000001E-2</v>
      </c>
      <c r="FU160">
        <v>1.5699999999999999E-2</v>
      </c>
      <c r="FX160">
        <v>3.0800000000000001E-2</v>
      </c>
      <c r="FY160">
        <v>3.7999999999999999E-2</v>
      </c>
      <c r="GD160">
        <v>-1.7000000000000001E-2</v>
      </c>
    </row>
    <row r="161" spans="1:186" x14ac:dyDescent="0.25">
      <c r="A161" s="120">
        <v>39233</v>
      </c>
      <c r="D161">
        <v>2.6774083209345299E-2</v>
      </c>
      <c r="F161">
        <v>1.6500000000000001E-2</v>
      </c>
      <c r="G161">
        <v>-7.8999996200000006E-3</v>
      </c>
      <c r="M161">
        <v>5.5999999999999999E-3</v>
      </c>
      <c r="N161">
        <v>1.34E-2</v>
      </c>
      <c r="O161">
        <v>5.2059999999999997E-3</v>
      </c>
      <c r="X161">
        <v>3.7400000000000003E-2</v>
      </c>
      <c r="Y161">
        <v>0.02</v>
      </c>
      <c r="AB161">
        <v>1.30000003E-2</v>
      </c>
      <c r="AC161">
        <v>1.7400000200000001E-2</v>
      </c>
      <c r="AH161">
        <v>5.9000000400000002E-2</v>
      </c>
      <c r="AL161">
        <v>6.1929653860440401E-2</v>
      </c>
      <c r="AU161">
        <v>2.4E-2</v>
      </c>
      <c r="AW161">
        <v>5.0999999999999997E-2</v>
      </c>
      <c r="AZ161">
        <v>2.7099999999999999E-2</v>
      </c>
      <c r="BI161">
        <v>1.8588600599866799E-2</v>
      </c>
      <c r="BJ161">
        <v>2.6066455181576801E-2</v>
      </c>
      <c r="BK161">
        <v>2.6067164087491001E-2</v>
      </c>
      <c r="BL161">
        <v>2.61000004E-2</v>
      </c>
      <c r="BM161">
        <v>2.1892482140103899E-2</v>
      </c>
      <c r="BQ161">
        <v>7.2700001299999997E-2</v>
      </c>
      <c r="BR161">
        <v>0.14249999799999999</v>
      </c>
      <c r="BS161">
        <v>2.7000000699999999E-3</v>
      </c>
      <c r="BT161">
        <v>0.10880000099999999</v>
      </c>
      <c r="BV161">
        <v>0.04</v>
      </c>
      <c r="CG161">
        <v>2.1919491785027799E-2</v>
      </c>
      <c r="CH161">
        <v>5.7999999999999996E-3</v>
      </c>
      <c r="CK161">
        <v>5.2900000000000003E-2</v>
      </c>
      <c r="CP161">
        <v>4.5009E-2</v>
      </c>
      <c r="CQ161">
        <v>9.8000000000000004E-2</v>
      </c>
      <c r="CR161">
        <v>4.7800000000000002E-2</v>
      </c>
      <c r="CV161">
        <v>1E-4</v>
      </c>
      <c r="CY161">
        <v>2.7400000000000001E-2</v>
      </c>
      <c r="DA161">
        <v>2.5899999999999999E-2</v>
      </c>
      <c r="DE161">
        <v>5.5999E-2</v>
      </c>
      <c r="DO161">
        <v>5.2000000099999997E-3</v>
      </c>
      <c r="DP161">
        <v>6.2000001799999999E-3</v>
      </c>
      <c r="DR161">
        <v>2.8146999999999998E-2</v>
      </c>
      <c r="DW161">
        <v>5.1999999999999998E-2</v>
      </c>
      <c r="EA161">
        <v>-1.86000001E-2</v>
      </c>
      <c r="EB161">
        <v>-5.0500001799999999E-2</v>
      </c>
      <c r="EG161">
        <v>1.6299999999999999E-2</v>
      </c>
      <c r="EH161">
        <v>5.8899998699999997E-2</v>
      </c>
      <c r="EM161">
        <v>9.7999999999999997E-3</v>
      </c>
      <c r="EQ161">
        <v>4.7E-2</v>
      </c>
      <c r="ES161">
        <v>5.5E-2</v>
      </c>
      <c r="ET161">
        <v>2.5999999999999999E-2</v>
      </c>
      <c r="EY161">
        <v>2.7099999999999999E-2</v>
      </c>
      <c r="EZ161">
        <v>4.42320441317052E-2</v>
      </c>
      <c r="FD161">
        <v>7.2599999999999998E-2</v>
      </c>
      <c r="FF161">
        <v>3.5572545366666701E-2</v>
      </c>
      <c r="FG161">
        <v>3.9566273130403704E-3</v>
      </c>
      <c r="FH161">
        <v>9.9000000000000008E-3</v>
      </c>
      <c r="FJ161">
        <v>4.3784999999999998E-2</v>
      </c>
      <c r="FM161">
        <v>6.8693000000000004E-2</v>
      </c>
      <c r="FU161">
        <v>1.5699999999999999E-2</v>
      </c>
      <c r="FX161">
        <v>5.4699999999999999E-2</v>
      </c>
      <c r="FY161">
        <v>3.7999999999999999E-2</v>
      </c>
      <c r="GD161">
        <v>3.4000000000000002E-2</v>
      </c>
    </row>
    <row r="162" spans="1:186" x14ac:dyDescent="0.25">
      <c r="A162" s="120">
        <v>39263</v>
      </c>
      <c r="D162">
        <v>4.6360354161222696E-3</v>
      </c>
      <c r="F162">
        <v>8.9999999999999998E-4</v>
      </c>
      <c r="G162">
        <v>6.8099997900000001E-2</v>
      </c>
      <c r="M162">
        <v>6.9999999999999999E-4</v>
      </c>
      <c r="N162">
        <v>4.7399999999999998E-2</v>
      </c>
      <c r="O162">
        <v>5.1457999999999997E-2</v>
      </c>
      <c r="X162">
        <v>5.3199999999999997E-2</v>
      </c>
      <c r="Y162">
        <v>-1E-3</v>
      </c>
      <c r="AB162">
        <v>3.7000000000000002E-3</v>
      </c>
      <c r="AC162">
        <v>2.4999999399999999E-3</v>
      </c>
      <c r="AH162">
        <v>3.9299998400000001E-2</v>
      </c>
      <c r="AL162">
        <v>3.3710793635936702E-2</v>
      </c>
      <c r="AU162">
        <v>3.0000000000000001E-3</v>
      </c>
      <c r="AW162">
        <v>1.7000000000000001E-2</v>
      </c>
      <c r="AZ162">
        <v>1.14E-2</v>
      </c>
      <c r="BI162">
        <v>-1.4246114525914299E-3</v>
      </c>
      <c r="BJ162">
        <v>9.6892041423108904E-3</v>
      </c>
      <c r="BK162">
        <v>9.6866034815561407E-3</v>
      </c>
      <c r="BL162">
        <v>9.70000029E-3</v>
      </c>
      <c r="BM162">
        <v>1.5216796606612799E-2</v>
      </c>
      <c r="BQ162">
        <v>4.1600000099999999E-2</v>
      </c>
      <c r="BR162">
        <v>6.2300000299999998E-2</v>
      </c>
      <c r="BS162">
        <v>5.2700001699999999E-2</v>
      </c>
      <c r="BT162">
        <v>5.6000001700000003E-2</v>
      </c>
      <c r="BV162">
        <v>-0.01</v>
      </c>
      <c r="CG162">
        <v>-2.0050079027138599E-2</v>
      </c>
      <c r="CH162">
        <v>3.3799999999999997E-2</v>
      </c>
      <c r="CK162">
        <v>-1.4500000000000001E-2</v>
      </c>
      <c r="CP162">
        <v>1.673E-3</v>
      </c>
      <c r="CQ162">
        <v>4.0000000000000001E-3</v>
      </c>
      <c r="CR162">
        <v>5.2699999999999997E-2</v>
      </c>
      <c r="CV162">
        <v>1.6999999999999999E-3</v>
      </c>
      <c r="CY162">
        <v>1.8E-3</v>
      </c>
      <c r="DA162">
        <v>-9.4999999999999998E-3</v>
      </c>
      <c r="DE162">
        <v>-1.9989999999999999E-3</v>
      </c>
      <c r="DO162">
        <v>7.0000002200000001E-3</v>
      </c>
      <c r="DP162">
        <v>7.6000001300000003E-3</v>
      </c>
      <c r="DR162">
        <v>-3.8539999999999998E-3</v>
      </c>
      <c r="DW162">
        <v>-2E-3</v>
      </c>
      <c r="EA162">
        <v>1.42000001E-2</v>
      </c>
      <c r="EB162">
        <v>3.4099999800000003E-2</v>
      </c>
      <c r="EG162">
        <v>2.8E-3</v>
      </c>
      <c r="EH162">
        <v>3.7999998799999997E-2</v>
      </c>
      <c r="EM162">
        <v>-4.1000000000000003E-3</v>
      </c>
      <c r="EQ162">
        <v>-0.02</v>
      </c>
      <c r="ES162">
        <v>7.7999999999999996E-3</v>
      </c>
      <c r="ET162">
        <v>1.7000000000000001E-2</v>
      </c>
      <c r="EY162">
        <v>1.14E-2</v>
      </c>
      <c r="EZ162">
        <v>1.2019362272101999E-2</v>
      </c>
      <c r="FD162">
        <v>3.09E-2</v>
      </c>
      <c r="FF162">
        <v>3.5845622366666698E-2</v>
      </c>
      <c r="FG162">
        <v>-2.7599140705061699E-3</v>
      </c>
      <c r="FH162">
        <v>2.35E-2</v>
      </c>
      <c r="FJ162">
        <v>-2.3424E-2</v>
      </c>
      <c r="FM162">
        <v>7.3548000000000002E-2</v>
      </c>
      <c r="FU162">
        <v>3.5999999999999999E-3</v>
      </c>
      <c r="FX162">
        <v>-1.0699999999999999E-2</v>
      </c>
      <c r="FY162">
        <v>2.1000000000000001E-2</v>
      </c>
      <c r="GD162">
        <v>2.8000000000000001E-2</v>
      </c>
    </row>
    <row r="163" spans="1:186" x14ac:dyDescent="0.25">
      <c r="A163" s="120">
        <v>39294</v>
      </c>
      <c r="D163">
        <v>-4.8175949999128102E-3</v>
      </c>
      <c r="F163">
        <v>1.0999999999999999E-2</v>
      </c>
      <c r="G163">
        <v>2.0700000199999999E-2</v>
      </c>
      <c r="M163">
        <v>-1.18E-2</v>
      </c>
      <c r="N163">
        <v>1.26E-2</v>
      </c>
      <c r="O163">
        <v>1.9392E-2</v>
      </c>
      <c r="X163">
        <v>7.2999999999999995E-2</v>
      </c>
      <c r="Y163">
        <v>1.4999999999999999E-2</v>
      </c>
      <c r="AB163">
        <v>7.6000001300000003E-3</v>
      </c>
      <c r="AC163">
        <v>8.7999999499999999E-3</v>
      </c>
      <c r="AH163">
        <v>-0.10490000200000001</v>
      </c>
      <c r="AL163">
        <v>1.8670224808672801E-2</v>
      </c>
      <c r="AU163">
        <v>-0.01</v>
      </c>
      <c r="AW163">
        <v>-2.4E-2</v>
      </c>
      <c r="AZ163">
        <v>-1.6199999999999999E-2</v>
      </c>
      <c r="BI163">
        <v>-4.3743996593686003E-2</v>
      </c>
      <c r="BJ163">
        <v>-3.9186764961631398E-2</v>
      </c>
      <c r="BK163">
        <v>-3.91849186689818E-2</v>
      </c>
      <c r="BL163">
        <v>-3.9200000499999998E-2</v>
      </c>
      <c r="BM163">
        <v>-8.5268988552102999E-3</v>
      </c>
      <c r="BQ163">
        <v>-2.4800000700000002E-2</v>
      </c>
      <c r="BR163">
        <v>-2.99999993E-2</v>
      </c>
      <c r="BS163">
        <v>2.0500000599999998E-2</v>
      </c>
      <c r="BT163">
        <v>-2.1500000700000001E-2</v>
      </c>
      <c r="BV163">
        <v>-8.0000000000000002E-3</v>
      </c>
      <c r="CG163">
        <v>-2.2139525334712501E-2</v>
      </c>
      <c r="CH163">
        <v>5.7799999999999997E-2</v>
      </c>
      <c r="CK163">
        <v>3.6200000000000003E-2</v>
      </c>
      <c r="CP163">
        <v>7.8029000000000001E-2</v>
      </c>
      <c r="CQ163">
        <v>-8.0000000000000002E-3</v>
      </c>
      <c r="CR163">
        <v>2.5499999999999998E-2</v>
      </c>
      <c r="CV163">
        <v>-1.1999999999999999E-3</v>
      </c>
      <c r="CY163">
        <v>-1.6400000000000001E-2</v>
      </c>
      <c r="DA163">
        <v>-8.6999999999999994E-3</v>
      </c>
      <c r="DE163">
        <v>-2.0999E-2</v>
      </c>
      <c r="DO163">
        <v>4.5000001800000002E-2</v>
      </c>
      <c r="DP163">
        <v>4.4599998699999997E-2</v>
      </c>
      <c r="DR163">
        <v>-1.512E-2</v>
      </c>
      <c r="DW163">
        <v>1.9E-2</v>
      </c>
      <c r="EA163">
        <v>3.2099999499999997E-2</v>
      </c>
      <c r="EB163">
        <v>4.3999999800000002E-2</v>
      </c>
      <c r="EG163">
        <v>-1.4E-2</v>
      </c>
      <c r="EH163">
        <v>-0.10299999999999999</v>
      </c>
      <c r="EM163">
        <v>-3.9600000000000003E-2</v>
      </c>
      <c r="EQ163">
        <v>-3.7999999999999999E-2</v>
      </c>
      <c r="ES163">
        <v>-4.8999999999999998E-3</v>
      </c>
      <c r="ET163">
        <v>1.2999999999999999E-2</v>
      </c>
      <c r="EY163">
        <v>-1.6199999999999999E-2</v>
      </c>
      <c r="EZ163">
        <v>-2.4298141454497098E-2</v>
      </c>
      <c r="FD163">
        <v>3.8999999999999998E-3</v>
      </c>
      <c r="FF163">
        <v>-2.2679719033333299E-2</v>
      </c>
      <c r="FG163">
        <v>-2.7205113789637698E-2</v>
      </c>
      <c r="FH163">
        <v>-1.5299999999999999E-2</v>
      </c>
      <c r="FJ163">
        <v>9.8200000000000006E-3</v>
      </c>
      <c r="FM163">
        <v>5.1068000000000002E-2</v>
      </c>
      <c r="FU163">
        <v>-8.5000000000000006E-3</v>
      </c>
      <c r="FX163">
        <v>-2.5600000000000001E-2</v>
      </c>
      <c r="FY163">
        <v>2.1000000000000001E-2</v>
      </c>
      <c r="GD163">
        <v>3.5999999999999997E-2</v>
      </c>
    </row>
    <row r="164" spans="1:186" x14ac:dyDescent="0.25">
      <c r="A164" s="120">
        <v>39325</v>
      </c>
      <c r="D164">
        <v>-1.17422693804951E-2</v>
      </c>
      <c r="F164">
        <v>-1.7000000000000001E-2</v>
      </c>
      <c r="G164">
        <v>-0.11840000000000001</v>
      </c>
      <c r="M164">
        <v>2E-3</v>
      </c>
      <c r="N164">
        <v>-4.5100000000000001E-2</v>
      </c>
      <c r="O164">
        <v>3.0658999999999999E-2</v>
      </c>
      <c r="X164">
        <v>-2.8299999999999999E-2</v>
      </c>
      <c r="Y164">
        <v>1E-3</v>
      </c>
      <c r="AB164">
        <v>4.4999998100000004E-3</v>
      </c>
      <c r="AC164">
        <v>4.1000000200000003E-3</v>
      </c>
      <c r="AH164">
        <v>-6.3299998600000004E-2</v>
      </c>
      <c r="AI164">
        <v>9.5299999999999996E-2</v>
      </c>
      <c r="AL164">
        <v>1.2360876809825999E-2</v>
      </c>
      <c r="AU164">
        <v>-0.05</v>
      </c>
      <c r="AW164">
        <v>-1.2E-2</v>
      </c>
      <c r="AZ164">
        <v>-4.0099999999999997E-2</v>
      </c>
      <c r="BI164">
        <v>-5.8723254594858498E-2</v>
      </c>
      <c r="BJ164">
        <v>-5.0865532973657597E-2</v>
      </c>
      <c r="BK164">
        <v>-5.0867715152695801E-2</v>
      </c>
      <c r="BL164">
        <v>-5.0900001100000002E-2</v>
      </c>
      <c r="BM164">
        <v>-1.5095135194687701E-2</v>
      </c>
      <c r="BQ164">
        <v>-1.6200000400000001E-2</v>
      </c>
      <c r="BR164">
        <v>-3.5999998499999998E-2</v>
      </c>
      <c r="BS164">
        <v>-4.5699998700000001E-2</v>
      </c>
      <c r="BT164">
        <v>-3.0700000000000002E-2</v>
      </c>
      <c r="BV164">
        <v>1.2999999999999999E-2</v>
      </c>
      <c r="CG164">
        <v>1.4792695221332901E-4</v>
      </c>
      <c r="CH164">
        <v>5.8500000000000003E-2</v>
      </c>
      <c r="CK164">
        <v>1.4E-3</v>
      </c>
      <c r="CP164">
        <v>6.4099999999999999E-3</v>
      </c>
      <c r="CQ164">
        <v>-5.0999999999999997E-2</v>
      </c>
      <c r="CR164">
        <v>4.2099999999999999E-2</v>
      </c>
      <c r="CV164">
        <v>2E-3</v>
      </c>
      <c r="CY164">
        <v>-1.24E-2</v>
      </c>
      <c r="DA164">
        <v>-1.1299999999999999E-2</v>
      </c>
      <c r="DE164">
        <v>-2.2998999999999999E-2</v>
      </c>
      <c r="DO164">
        <v>-1.7999999199999998E-2</v>
      </c>
      <c r="DP164">
        <v>-1.6699999600000001E-2</v>
      </c>
      <c r="DR164">
        <v>-6.3670000000000003E-3</v>
      </c>
      <c r="DW164">
        <v>2.4E-2</v>
      </c>
      <c r="EA164">
        <v>3.79000008E-2</v>
      </c>
      <c r="EB164">
        <v>6.6600002300000002E-2</v>
      </c>
      <c r="EG164">
        <v>1.83E-2</v>
      </c>
      <c r="EH164">
        <v>-0.155200005</v>
      </c>
      <c r="EM164">
        <v>4.3E-3</v>
      </c>
      <c r="EQ164">
        <v>-2.1999999999999999E-2</v>
      </c>
      <c r="ES164">
        <v>-1.46E-2</v>
      </c>
      <c r="ET164">
        <v>-1.7000000000000001E-2</v>
      </c>
      <c r="EY164">
        <v>-4.0099999999999997E-2</v>
      </c>
      <c r="EZ164">
        <v>-3.18430128785561E-2</v>
      </c>
      <c r="FD164">
        <v>-3.49E-2</v>
      </c>
      <c r="FF164">
        <v>-4.7833433033333303E-2</v>
      </c>
      <c r="FG164">
        <v>-5.9133661360055798E-3</v>
      </c>
      <c r="FH164">
        <v>3.0200000000000001E-2</v>
      </c>
      <c r="FJ164">
        <v>-5.9651999999999997E-2</v>
      </c>
      <c r="FM164">
        <v>-1.1426E-2</v>
      </c>
      <c r="FU164">
        <v>-0.1108</v>
      </c>
      <c r="FX164">
        <v>5.1000000000000004E-3</v>
      </c>
      <c r="FY164">
        <v>-8.9999999999999993E-3</v>
      </c>
      <c r="GD164">
        <v>-2.1000000000000001E-2</v>
      </c>
    </row>
    <row r="165" spans="1:186" x14ac:dyDescent="0.25">
      <c r="A165" s="120">
        <v>39355</v>
      </c>
      <c r="D165">
        <v>2.0411425225058E-2</v>
      </c>
      <c r="F165">
        <v>2.1399999999999999E-2</v>
      </c>
      <c r="G165">
        <v>0.13799999700000001</v>
      </c>
      <c r="M165">
        <v>2.3300000000000001E-2</v>
      </c>
      <c r="N165">
        <v>2.9399999999999999E-2</v>
      </c>
      <c r="O165">
        <v>2.7137000000000001E-2</v>
      </c>
      <c r="X165">
        <v>6.5199999999999994E-2</v>
      </c>
      <c r="Y165">
        <v>3.5999999999999997E-2</v>
      </c>
      <c r="AB165">
        <v>3.05000003E-2</v>
      </c>
      <c r="AC165">
        <v>5.07000014E-2</v>
      </c>
      <c r="AH165">
        <v>2.51000002E-2</v>
      </c>
      <c r="AI165">
        <v>2.3699999999999999E-2</v>
      </c>
      <c r="AL165">
        <v>8.00027825517374E-2</v>
      </c>
      <c r="AU165">
        <v>3.0000000000000001E-3</v>
      </c>
      <c r="AW165">
        <v>-8.0000000000000002E-3</v>
      </c>
      <c r="AZ165">
        <v>8.2199999999999995E-2</v>
      </c>
      <c r="BI165">
        <v>3.1734421912146898E-2</v>
      </c>
      <c r="BJ165">
        <v>2.5530094138198602E-2</v>
      </c>
      <c r="BK165">
        <v>2.55290669339092E-2</v>
      </c>
      <c r="BL165">
        <v>2.5499999499999999E-2</v>
      </c>
      <c r="BM165">
        <v>8.1282051460247508E-3</v>
      </c>
      <c r="BQ165">
        <v>2.98999995E-2</v>
      </c>
      <c r="BR165">
        <v>4.3699998400000002E-2</v>
      </c>
      <c r="BS165">
        <v>8.5299998500000002E-2</v>
      </c>
      <c r="BT165">
        <v>2.8100000699999999E-2</v>
      </c>
      <c r="BV165">
        <v>-8.9999999999999993E-3</v>
      </c>
      <c r="CG165">
        <v>3.3902442015963E-2</v>
      </c>
      <c r="CH165">
        <v>1.5100000000000001E-2</v>
      </c>
      <c r="CK165">
        <v>6.4199999999999993E-2</v>
      </c>
      <c r="CP165">
        <v>6.9186999999999999E-2</v>
      </c>
      <c r="CQ165">
        <v>2.5000000000000001E-2</v>
      </c>
      <c r="CR165">
        <v>2.35E-2</v>
      </c>
      <c r="CV165">
        <v>4.5999999999999999E-3</v>
      </c>
      <c r="CY165">
        <v>7.6E-3</v>
      </c>
      <c r="DA165">
        <v>1.1599999999999999E-2</v>
      </c>
      <c r="DE165">
        <v>5.8999000000000003E-2</v>
      </c>
      <c r="DO165">
        <v>6.0000000499999999E-3</v>
      </c>
      <c r="DP165">
        <v>6.09999988E-3</v>
      </c>
      <c r="DR165">
        <v>3.2308999999999997E-2</v>
      </c>
      <c r="DW165">
        <v>-0.03</v>
      </c>
      <c r="EA165">
        <v>3.70999984E-2</v>
      </c>
      <c r="EB165">
        <v>6.3600003700000005E-2</v>
      </c>
      <c r="EG165">
        <v>1.6999999999999999E-3</v>
      </c>
      <c r="EH165">
        <v>0.26969999099999997</v>
      </c>
      <c r="EM165">
        <v>5.5999999999999999E-3</v>
      </c>
      <c r="EQ165">
        <v>-1.7999999999999999E-2</v>
      </c>
      <c r="ES165">
        <v>4.4699999999999997E-2</v>
      </c>
      <c r="ET165">
        <v>2.1000000000000001E-2</v>
      </c>
      <c r="EY165">
        <v>8.2199999999999995E-2</v>
      </c>
      <c r="EZ165">
        <v>1.3408222012984399E-2</v>
      </c>
      <c r="FD165">
        <v>6.7100000000000007E-2</v>
      </c>
      <c r="FF165">
        <v>3.6515729366666701E-2</v>
      </c>
      <c r="FG165">
        <v>2.3587878343636101E-3</v>
      </c>
      <c r="FH165">
        <v>-1.5299999999999999E-2</v>
      </c>
      <c r="FJ165">
        <v>9.2411999999999994E-2</v>
      </c>
      <c r="FM165">
        <v>8.6927000000000004E-2</v>
      </c>
      <c r="FU165">
        <v>1.7999999999999999E-2</v>
      </c>
      <c r="FX165">
        <v>5.7000000000000002E-3</v>
      </c>
      <c r="FY165">
        <v>4.4999999999999998E-2</v>
      </c>
      <c r="GD165">
        <v>6.3E-2</v>
      </c>
    </row>
    <row r="166" spans="1:186" x14ac:dyDescent="0.25">
      <c r="A166" s="120">
        <v>39386</v>
      </c>
      <c r="D166">
        <v>2.7925312411128798E-2</v>
      </c>
      <c r="F166">
        <v>2.0899999999999998E-2</v>
      </c>
      <c r="G166">
        <v>6.7299999299999996E-2</v>
      </c>
      <c r="M166">
        <v>6.2E-2</v>
      </c>
      <c r="N166">
        <v>2.0199999999999999E-2</v>
      </c>
      <c r="O166">
        <v>-7.0829999999999999E-3</v>
      </c>
      <c r="X166">
        <v>5.2299999999999999E-2</v>
      </c>
      <c r="Y166">
        <v>5.6000000000000001E-2</v>
      </c>
      <c r="AB166">
        <v>3.08999997E-2</v>
      </c>
      <c r="AC166">
        <v>4.69999984E-2</v>
      </c>
      <c r="AH166">
        <v>6.0600001399999999E-2</v>
      </c>
      <c r="AI166">
        <v>1.0699999999999999E-2</v>
      </c>
      <c r="AL166">
        <v>0.13003978236123401</v>
      </c>
      <c r="AU166">
        <v>2.5000000000000001E-2</v>
      </c>
      <c r="AW166">
        <v>8.5999999999999993E-2</v>
      </c>
      <c r="AZ166">
        <v>6.4299999999999996E-2</v>
      </c>
      <c r="BI166">
        <v>5.2360416530420999E-2</v>
      </c>
      <c r="BJ166">
        <v>5.1424335550352501E-2</v>
      </c>
      <c r="BK166">
        <v>5.1422337160367301E-2</v>
      </c>
      <c r="BL166">
        <v>5.1399998400000001E-2</v>
      </c>
      <c r="BM166">
        <v>1.87307229891998E-2</v>
      </c>
      <c r="BQ166">
        <v>4.8399999700000002E-2</v>
      </c>
      <c r="BR166">
        <v>6.8199999600000005E-2</v>
      </c>
      <c r="BS166">
        <v>5.1899999400000001E-2</v>
      </c>
      <c r="BT166">
        <v>2.8100000699999999E-2</v>
      </c>
      <c r="BV166">
        <v>0.05</v>
      </c>
      <c r="CG166">
        <v>1.75453942583992E-2</v>
      </c>
      <c r="CH166">
        <v>8.9300000000000004E-2</v>
      </c>
      <c r="CK166">
        <v>3.3700000000000001E-2</v>
      </c>
      <c r="CP166">
        <v>7.5882000000000005E-2</v>
      </c>
      <c r="CQ166">
        <v>7.5999999999999998E-2</v>
      </c>
      <c r="CR166">
        <v>0.114</v>
      </c>
      <c r="CV166">
        <v>9.9000000000000008E-3</v>
      </c>
      <c r="CY166">
        <v>3.2899999999999999E-2</v>
      </c>
      <c r="DA166">
        <v>3.1399999999999997E-2</v>
      </c>
      <c r="DE166">
        <v>5.7999000000000002E-2</v>
      </c>
      <c r="DO166">
        <v>5.0500001799999999E-2</v>
      </c>
      <c r="DP166">
        <v>5.02000004E-2</v>
      </c>
      <c r="DR166">
        <v>3.8296999999999998E-2</v>
      </c>
      <c r="DU166">
        <v>8.9999999999999993E-3</v>
      </c>
      <c r="DW166">
        <v>0.129</v>
      </c>
      <c r="EA166">
        <v>1.10999998E-2</v>
      </c>
      <c r="EB166">
        <v>1.11999996E-2</v>
      </c>
      <c r="EG166">
        <v>4.4000000000000003E-3</v>
      </c>
      <c r="EH166">
        <v>0.112499997</v>
      </c>
      <c r="EM166">
        <v>-6.1999999999999998E-3</v>
      </c>
      <c r="EQ166">
        <v>-5.2999999999999999E-2</v>
      </c>
      <c r="ES166">
        <v>4.2700000000000002E-2</v>
      </c>
      <c r="ET166">
        <v>2.9000000000000001E-2</v>
      </c>
      <c r="EY166">
        <v>6.4299999999999996E-2</v>
      </c>
      <c r="EZ166">
        <v>2.7685920194700401E-2</v>
      </c>
      <c r="FD166">
        <v>5.2699999999999997E-2</v>
      </c>
      <c r="FF166">
        <v>3.9750252266666702E-2</v>
      </c>
      <c r="FG166">
        <v>1.48418889863702E-2</v>
      </c>
      <c r="FH166">
        <v>1.5E-3</v>
      </c>
      <c r="FJ166">
        <v>8.1298999999999996E-2</v>
      </c>
      <c r="FM166">
        <v>0.139157</v>
      </c>
      <c r="FU166">
        <v>1.8700000000000001E-2</v>
      </c>
      <c r="FX166">
        <v>-6.8999999999999999E-3</v>
      </c>
      <c r="FY166">
        <v>7.6999999999999999E-2</v>
      </c>
      <c r="GD166">
        <v>0.09</v>
      </c>
    </row>
    <row r="167" spans="1:186" x14ac:dyDescent="0.25">
      <c r="A167" s="120">
        <v>39416</v>
      </c>
      <c r="D167">
        <v>-8.8901354035662399E-3</v>
      </c>
      <c r="F167">
        <v>-2.2200000000000001E-2</v>
      </c>
      <c r="G167">
        <v>-3.70999984E-2</v>
      </c>
      <c r="M167">
        <v>1.78E-2</v>
      </c>
      <c r="N167">
        <v>-5.4999999999999997E-3</v>
      </c>
      <c r="O167">
        <v>-1.8516999999999999E-2</v>
      </c>
      <c r="X167">
        <v>-1.0800000000000001E-2</v>
      </c>
      <c r="Y167">
        <v>-1E-3</v>
      </c>
      <c r="AB167">
        <v>-2.0500000599999998E-2</v>
      </c>
      <c r="AC167">
        <v>-3.84000018E-2</v>
      </c>
      <c r="AH167">
        <v>-6.0100000399999999E-2</v>
      </c>
      <c r="AI167">
        <v>4.4200000000000003E-2</v>
      </c>
      <c r="AL167">
        <v>-1.7338505924951501E-2</v>
      </c>
      <c r="AU167">
        <v>1.2999999999999999E-2</v>
      </c>
      <c r="AW167">
        <v>1.2E-2</v>
      </c>
      <c r="AZ167">
        <v>1.2800000000000001E-2</v>
      </c>
      <c r="BI167">
        <v>-3.2727696540357003E-2</v>
      </c>
      <c r="BJ167">
        <v>6.19277593894929E-3</v>
      </c>
      <c r="BK167">
        <v>6.1930904498981301E-3</v>
      </c>
      <c r="BL167">
        <v>6.2000001799999999E-3</v>
      </c>
      <c r="BM167">
        <v>3.4178455740004901E-2</v>
      </c>
      <c r="BQ167">
        <v>7.9999998000000001E-4</v>
      </c>
      <c r="BR167">
        <v>-7.8999996200000006E-3</v>
      </c>
      <c r="BS167">
        <v>3.5199999799999999E-2</v>
      </c>
      <c r="BT167">
        <v>1.42000001E-2</v>
      </c>
      <c r="BV167">
        <v>-7.0000000000000001E-3</v>
      </c>
      <c r="CG167">
        <v>-1.2433557094507001E-2</v>
      </c>
      <c r="CH167">
        <v>3.3300000000000003E-2</v>
      </c>
      <c r="CK167">
        <v>1.4E-3</v>
      </c>
      <c r="CP167">
        <v>3.7524000000000002E-2</v>
      </c>
      <c r="CQ167">
        <v>-1.2999999999999999E-2</v>
      </c>
      <c r="CR167">
        <v>7.5499999999999998E-2</v>
      </c>
      <c r="CV167">
        <v>-1.7899999999999999E-2</v>
      </c>
      <c r="CY167">
        <v>-3.15E-2</v>
      </c>
      <c r="DA167">
        <v>-1.5900000000000001E-2</v>
      </c>
      <c r="DE167">
        <v>-8.9990000000000001E-3</v>
      </c>
      <c r="DO167">
        <v>4.3000001500000003E-3</v>
      </c>
      <c r="DP167">
        <v>1.33999996E-2</v>
      </c>
      <c r="DR167">
        <v>-3.5612999999999999E-2</v>
      </c>
      <c r="DT167">
        <v>1.5599999999999999E-2</v>
      </c>
      <c r="DU167">
        <v>-2.9000000000000001E-2</v>
      </c>
      <c r="DW167">
        <v>-3.6999999999999998E-2</v>
      </c>
      <c r="EA167">
        <v>6.50000013E-3</v>
      </c>
      <c r="EB167">
        <v>1.26E-2</v>
      </c>
      <c r="EG167">
        <v>2.0000000000000001E-4</v>
      </c>
      <c r="EH167">
        <v>-3.40000005E-3</v>
      </c>
      <c r="EM167">
        <v>3.0999999999999999E-3</v>
      </c>
      <c r="EQ167">
        <v>-1.7999999999999999E-2</v>
      </c>
      <c r="ES167">
        <v>7.4999999999999997E-3</v>
      </c>
      <c r="ET167">
        <v>-1.2999999999999999E-2</v>
      </c>
      <c r="EY167">
        <v>1.2800000000000001E-2</v>
      </c>
      <c r="EZ167">
        <v>9.6357258956193004E-3</v>
      </c>
      <c r="FC167">
        <v>-1.26E-2</v>
      </c>
      <c r="FD167">
        <v>3.6799999999999999E-2</v>
      </c>
      <c r="FF167">
        <v>7.2605091666666701E-3</v>
      </c>
      <c r="FG167">
        <v>1.29857991808055E-2</v>
      </c>
      <c r="FH167">
        <v>-1.6199999999999999E-2</v>
      </c>
      <c r="FJ167">
        <v>3.6243999999999998E-2</v>
      </c>
      <c r="FM167">
        <v>6.4072000000000004E-2</v>
      </c>
      <c r="FU167">
        <v>8.2000000000000007E-3</v>
      </c>
      <c r="FX167">
        <v>-6.2899999999999998E-2</v>
      </c>
      <c r="FY167">
        <v>2.3E-2</v>
      </c>
      <c r="GD167">
        <v>8.9999999999999993E-3</v>
      </c>
    </row>
    <row r="168" spans="1:186" x14ac:dyDescent="0.25">
      <c r="A168" s="120">
        <v>39447</v>
      </c>
      <c r="D168">
        <v>6.6597668094195601E-3</v>
      </c>
      <c r="F168">
        <v>6.8999999999999999E-3</v>
      </c>
      <c r="G168">
        <v>4.0399998399999998E-2</v>
      </c>
      <c r="M168">
        <v>9.9000000000000008E-3</v>
      </c>
      <c r="N168">
        <v>-1.1000000000000001E-3</v>
      </c>
      <c r="O168">
        <v>4.0749999999999996E-3</v>
      </c>
      <c r="X168">
        <v>1.5900000000000001E-2</v>
      </c>
      <c r="Y168">
        <v>0.04</v>
      </c>
      <c r="AB168">
        <v>1.6200000400000001E-2</v>
      </c>
      <c r="AC168">
        <v>2.8799999499999999E-2</v>
      </c>
      <c r="AH168">
        <v>-2.0199999199999999E-2</v>
      </c>
      <c r="AI168">
        <v>7.3000000000000001E-3</v>
      </c>
      <c r="AL168">
        <v>1.5661321962685801E-2</v>
      </c>
      <c r="AU168">
        <v>2.4E-2</v>
      </c>
      <c r="AW168">
        <v>4.7E-2</v>
      </c>
      <c r="AZ168">
        <v>-4.8999999999999998E-3</v>
      </c>
      <c r="BI168">
        <v>6.5809086164927396E-3</v>
      </c>
      <c r="BJ168">
        <v>-5.8032113467110203E-4</v>
      </c>
      <c r="BK168">
        <v>-5.8022197190732395E-4</v>
      </c>
      <c r="BL168">
        <v>-6.0000002800000005E-4</v>
      </c>
      <c r="BM168">
        <v>-3.7026256255457998E-3</v>
      </c>
      <c r="BQ168">
        <v>-1.29000004E-2</v>
      </c>
      <c r="BR168">
        <v>-2.52E-2</v>
      </c>
      <c r="BS168">
        <v>2.4199999900000001E-2</v>
      </c>
      <c r="BT168">
        <v>-1.86999999E-2</v>
      </c>
      <c r="BV168">
        <v>0.01</v>
      </c>
      <c r="CG168">
        <v>-2.36823574184278E-2</v>
      </c>
      <c r="CH168">
        <v>1.83E-2</v>
      </c>
      <c r="CK168">
        <v>-4.4900000000000002E-2</v>
      </c>
      <c r="CP168">
        <v>2.4346E-2</v>
      </c>
      <c r="CQ168">
        <v>3.7999999999999999E-2</v>
      </c>
      <c r="CR168">
        <v>4.1000000000000003E-3</v>
      </c>
      <c r="CV168">
        <v>2.6200000000000001E-2</v>
      </c>
      <c r="CY168">
        <v>-6.4000000000000003E-3</v>
      </c>
      <c r="DA168">
        <v>5.9999999999999995E-4</v>
      </c>
      <c r="DE168">
        <v>3.999E-3</v>
      </c>
      <c r="DO168">
        <v>-4.3999999800000003E-3</v>
      </c>
      <c r="DP168">
        <v>-4.1000000200000003E-3</v>
      </c>
      <c r="DR168">
        <v>4.7039999999999998E-3</v>
      </c>
      <c r="DT168">
        <v>2.18E-2</v>
      </c>
      <c r="DU168">
        <v>-1.54E-2</v>
      </c>
      <c r="DW168">
        <v>4.0000000000000001E-3</v>
      </c>
      <c r="EA168">
        <v>2.3299999500000002E-2</v>
      </c>
      <c r="EB168">
        <v>3.8899999099999999E-2</v>
      </c>
      <c r="EG168">
        <v>-2.3099999999999999E-2</v>
      </c>
      <c r="EH168">
        <v>7.0699997200000003E-2</v>
      </c>
      <c r="EM168">
        <v>-2.1600000000000001E-2</v>
      </c>
      <c r="EQ168">
        <v>-1.2999999999999999E-2</v>
      </c>
      <c r="ES168">
        <v>1.72E-2</v>
      </c>
      <c r="ET168">
        <v>2.1999999999999999E-2</v>
      </c>
      <c r="EY168">
        <v>-4.8999999999999998E-3</v>
      </c>
      <c r="EZ168">
        <v>-1.02689854044762E-2</v>
      </c>
      <c r="FC168">
        <v>1.83E-2</v>
      </c>
      <c r="FD168">
        <v>-1.2E-2</v>
      </c>
      <c r="FF168">
        <v>1.2356685866666699E-2</v>
      </c>
      <c r="FG168">
        <v>-5.2805215952189798E-3</v>
      </c>
      <c r="FH168">
        <v>1.77E-2</v>
      </c>
      <c r="FJ168">
        <v>2.7872000000000001E-2</v>
      </c>
      <c r="FM168">
        <v>4.2033000000000001E-2</v>
      </c>
      <c r="FU168">
        <v>1.46E-2</v>
      </c>
      <c r="FX168">
        <v>-3.5400000000000001E-2</v>
      </c>
      <c r="FY168">
        <v>3.1E-2</v>
      </c>
      <c r="GD168">
        <v>0</v>
      </c>
    </row>
    <row r="169" spans="1:186" x14ac:dyDescent="0.25">
      <c r="A169" s="120">
        <v>39478</v>
      </c>
      <c r="D169">
        <v>-2.9406480227454301E-2</v>
      </c>
      <c r="F169">
        <v>4.6800000000000001E-2</v>
      </c>
      <c r="G169">
        <v>2.0899999900000001E-2</v>
      </c>
      <c r="M169">
        <v>-8.72E-2</v>
      </c>
      <c r="N169">
        <v>-2.47E-2</v>
      </c>
      <c r="O169">
        <v>-9.2101000000000002E-2</v>
      </c>
      <c r="X169">
        <v>-1.5699999999999999E-2</v>
      </c>
      <c r="Y169">
        <v>-5.0999999999999997E-2</v>
      </c>
      <c r="AB169">
        <v>5.0000000699999998E-2</v>
      </c>
      <c r="AC169">
        <v>7.4500001999999996E-2</v>
      </c>
      <c r="AH169">
        <v>2.4000001099999998E-3</v>
      </c>
      <c r="AI169">
        <v>8.8800000000000004E-2</v>
      </c>
      <c r="AL169">
        <v>-3.3093035701651001E-2</v>
      </c>
      <c r="AU169">
        <v>-4.0000000000000001E-3</v>
      </c>
      <c r="AW169">
        <v>2.5000000000000001E-2</v>
      </c>
      <c r="AZ169">
        <v>6.8599999999999994E-2</v>
      </c>
      <c r="BI169">
        <v>1.1247611344358499E-2</v>
      </c>
      <c r="BJ169">
        <v>4.2075833491760403E-2</v>
      </c>
      <c r="BK169">
        <v>4.2076992037734899E-2</v>
      </c>
      <c r="BL169">
        <v>4.2100001099999999E-2</v>
      </c>
      <c r="BM169">
        <v>3.5920863537574697E-2</v>
      </c>
      <c r="BQ169">
        <v>1.15E-2</v>
      </c>
      <c r="BR169">
        <v>1.76999997E-2</v>
      </c>
      <c r="BS169">
        <v>1.9099999199999999E-2</v>
      </c>
      <c r="BT169">
        <v>5.2499998399999998E-2</v>
      </c>
      <c r="BV169">
        <v>-1.6E-2</v>
      </c>
      <c r="CG169">
        <v>5.7647639999999903E-2</v>
      </c>
      <c r="CH169">
        <v>-8.5000000000000006E-3</v>
      </c>
      <c r="CK169">
        <v>2.8999999999999998E-3</v>
      </c>
      <c r="CP169">
        <v>-8.7162000000000003E-2</v>
      </c>
      <c r="CQ169">
        <v>-1.6E-2</v>
      </c>
      <c r="CR169">
        <v>-1.26E-2</v>
      </c>
      <c r="CV169">
        <v>-9.9000000000000008E-3</v>
      </c>
      <c r="CY169">
        <v>-5.7099999999999998E-2</v>
      </c>
      <c r="DA169">
        <v>-3.8300000000000001E-2</v>
      </c>
      <c r="DE169">
        <v>-6.0998999999999998E-2</v>
      </c>
      <c r="DO169">
        <v>-2.4999999399999999E-3</v>
      </c>
      <c r="DP169">
        <v>-7.0000002200000001E-3</v>
      </c>
      <c r="DR169">
        <v>-0.14435100000000001</v>
      </c>
      <c r="DT169">
        <v>-3.5199000000000001E-2</v>
      </c>
      <c r="DU169">
        <v>-4.6300000000000001E-2</v>
      </c>
      <c r="DW169">
        <v>0.06</v>
      </c>
      <c r="EA169">
        <v>6.2700003399999996E-2</v>
      </c>
      <c r="EB169">
        <v>0.13310000299999999</v>
      </c>
      <c r="EG169">
        <v>6.9999999999999999E-4</v>
      </c>
      <c r="EH169">
        <v>2.04000007E-2</v>
      </c>
      <c r="EM169">
        <v>-4.19E-2</v>
      </c>
      <c r="EQ169">
        <v>-0.04</v>
      </c>
      <c r="ES169">
        <v>-5.2400000000000002E-2</v>
      </c>
      <c r="ET169">
        <v>-8.9999999999999993E-3</v>
      </c>
      <c r="EY169">
        <v>6.8599999999999994E-2</v>
      </c>
      <c r="EZ169">
        <v>4.3450109221738302E-2</v>
      </c>
      <c r="FC169">
        <v>2.06E-2</v>
      </c>
      <c r="FD169">
        <v>9.98E-2</v>
      </c>
      <c r="FE169">
        <v>-1.70800701077778E-2</v>
      </c>
      <c r="FF169">
        <v>3.12290159666667E-2</v>
      </c>
      <c r="FG169">
        <v>1.1692971805513401E-2</v>
      </c>
      <c r="FH169">
        <v>6.1000000000000004E-3</v>
      </c>
      <c r="FJ169">
        <v>-6.2392000000000003E-2</v>
      </c>
      <c r="FM169">
        <v>-0.13431499999999999</v>
      </c>
      <c r="FU169">
        <v>-1.1999999999999999E-3</v>
      </c>
      <c r="FX169">
        <v>-8.3199999999999996E-2</v>
      </c>
      <c r="FY169">
        <v>-0.03</v>
      </c>
      <c r="GD169">
        <v>-0.111</v>
      </c>
    </row>
    <row r="170" spans="1:186" x14ac:dyDescent="0.25">
      <c r="A170" s="120">
        <v>39507</v>
      </c>
      <c r="D170">
        <v>1.13211610417465E-2</v>
      </c>
      <c r="F170">
        <v>2.29E-2</v>
      </c>
      <c r="G170">
        <v>0.149200007</v>
      </c>
      <c r="M170">
        <v>3.8300000000000001E-2</v>
      </c>
      <c r="N170">
        <v>3.4099999999999998E-2</v>
      </c>
      <c r="O170">
        <v>-6.1551000000000002E-2</v>
      </c>
      <c r="X170">
        <v>0.02</v>
      </c>
      <c r="Y170">
        <v>7.0999999999999994E-2</v>
      </c>
      <c r="AB170">
        <v>4.4700000400000002E-2</v>
      </c>
      <c r="AC170">
        <v>6.1500001700000001E-2</v>
      </c>
      <c r="AH170">
        <v>1.86999999E-2</v>
      </c>
      <c r="AI170">
        <v>1.2999999999999999E-3</v>
      </c>
      <c r="AL170">
        <v>2.5353455243512801E-2</v>
      </c>
      <c r="AU170">
        <v>2.4E-2</v>
      </c>
      <c r="AW170">
        <v>4.4999999999999998E-2</v>
      </c>
      <c r="AZ170">
        <v>8.9899999999999994E-2</v>
      </c>
      <c r="BI170">
        <v>6.6355942092237497E-2</v>
      </c>
      <c r="BJ170">
        <v>6.0776744570974199E-2</v>
      </c>
      <c r="BK170">
        <v>6.0778223669958602E-2</v>
      </c>
      <c r="BL170">
        <v>6.0800000999999999E-2</v>
      </c>
      <c r="BM170">
        <v>3.5711447750178302E-2</v>
      </c>
      <c r="BQ170">
        <v>4.0699999799999997E-2</v>
      </c>
      <c r="BR170">
        <v>7.4900001300000005E-2</v>
      </c>
      <c r="BS170">
        <v>9.1899998499999996E-2</v>
      </c>
      <c r="BT170">
        <v>2.61000004E-2</v>
      </c>
      <c r="BV170">
        <v>-2.9000000000000001E-2</v>
      </c>
      <c r="CG170">
        <v>1.4070092379726999E-2</v>
      </c>
      <c r="CH170">
        <v>4.07E-2</v>
      </c>
      <c r="CK170">
        <v>-2.52E-2</v>
      </c>
      <c r="CP170">
        <v>3.1192000000000001E-2</v>
      </c>
      <c r="CQ170">
        <v>-1E-3</v>
      </c>
      <c r="CR170">
        <v>9.1499999999999998E-2</v>
      </c>
      <c r="CV170">
        <v>4.4000000000000003E-3</v>
      </c>
      <c r="CY170">
        <v>1.6899999999999998E-2</v>
      </c>
      <c r="DA170">
        <v>1.11E-2</v>
      </c>
      <c r="DE170">
        <v>9.990000000000001E-4</v>
      </c>
      <c r="DO170">
        <v>2.99999993E-2</v>
      </c>
      <c r="DP170">
        <v>3.2200001200000002E-2</v>
      </c>
      <c r="DR170">
        <v>-2.3369999999999998E-2</v>
      </c>
      <c r="DT170">
        <v>3.1199999999999999E-2</v>
      </c>
      <c r="DU170">
        <v>4.0000000000000001E-3</v>
      </c>
      <c r="DW170">
        <v>-6.2E-2</v>
      </c>
      <c r="EA170">
        <v>3.0000000299999999E-3</v>
      </c>
      <c r="EB170">
        <v>-2.89999996E-3</v>
      </c>
      <c r="EG170">
        <v>-2.41E-2</v>
      </c>
      <c r="EH170">
        <v>0.143600002</v>
      </c>
      <c r="EM170">
        <v>4.0000000000000002E-4</v>
      </c>
      <c r="EQ170">
        <v>-1.7000000000000001E-2</v>
      </c>
      <c r="ES170">
        <v>-9.4999999999999998E-3</v>
      </c>
      <c r="ET170">
        <v>2.4E-2</v>
      </c>
      <c r="EY170">
        <v>8.9899999999999994E-2</v>
      </c>
      <c r="EZ170">
        <v>6.4334533952096706E-2</v>
      </c>
      <c r="FC170">
        <v>3.61E-2</v>
      </c>
      <c r="FD170">
        <v>7.0300000000000001E-2</v>
      </c>
      <c r="FE170">
        <v>5.1232943058887601E-3</v>
      </c>
      <c r="FF170">
        <v>6.3433424366666699E-2</v>
      </c>
      <c r="FG170">
        <v>5.9064778222231398E-2</v>
      </c>
      <c r="FH170">
        <v>-2.1700000000000001E-2</v>
      </c>
      <c r="FJ170">
        <v>-2.6964999999999999E-2</v>
      </c>
      <c r="FM170">
        <v>7.9718999999999998E-2</v>
      </c>
      <c r="FU170">
        <v>3.0300000000000001E-2</v>
      </c>
      <c r="FX170">
        <v>-1.15E-2</v>
      </c>
      <c r="FY170">
        <v>3.3000000000000002E-2</v>
      </c>
      <c r="GD170">
        <v>-2.9000000000000001E-2</v>
      </c>
    </row>
    <row r="171" spans="1:186" x14ac:dyDescent="0.25">
      <c r="A171" s="120">
        <v>39538</v>
      </c>
      <c r="D171">
        <v>-1.8051800318023298E-2</v>
      </c>
      <c r="F171">
        <v>2.3999999999999998E-3</v>
      </c>
      <c r="G171">
        <v>-5.2999998399999998E-3</v>
      </c>
      <c r="M171">
        <v>-6.6500000000000004E-2</v>
      </c>
      <c r="N171">
        <v>-2.8000000000000001E-2</v>
      </c>
      <c r="O171">
        <v>-3.4312000000000002E-2</v>
      </c>
      <c r="X171">
        <v>-6.2700000000000006E-2</v>
      </c>
      <c r="Y171">
        <v>-0.104</v>
      </c>
      <c r="AB171">
        <v>2.45999992E-2</v>
      </c>
      <c r="AC171">
        <v>3.4499999099999998E-2</v>
      </c>
      <c r="AH171">
        <v>1.70000002E-3</v>
      </c>
      <c r="AI171">
        <v>-7.4000000000000003E-3</v>
      </c>
      <c r="AL171">
        <v>1.14690390164023E-4</v>
      </c>
      <c r="AU171">
        <v>-1E-3</v>
      </c>
      <c r="AW171">
        <v>5.1999999999999998E-2</v>
      </c>
      <c r="AZ171">
        <v>2.6100000000000002E-2</v>
      </c>
      <c r="BI171">
        <v>6.7969191459684702E-3</v>
      </c>
      <c r="BJ171">
        <v>5.2639439876718298E-3</v>
      </c>
      <c r="BK171">
        <v>5.2622282104095603E-3</v>
      </c>
      <c r="BL171">
        <v>5.2999998399999998E-3</v>
      </c>
      <c r="BM171">
        <v>2.9616669849259502E-3</v>
      </c>
      <c r="BQ171">
        <v>1.7200000600000001E-2</v>
      </c>
      <c r="BR171">
        <v>1.35000004E-2</v>
      </c>
      <c r="BS171">
        <v>-3.8000000600000002E-3</v>
      </c>
      <c r="BT171">
        <v>1.29000004E-2</v>
      </c>
      <c r="BV171">
        <v>1.2E-2</v>
      </c>
      <c r="CG171">
        <v>-1.80862269400607E-2</v>
      </c>
      <c r="CH171">
        <v>7.1000000000000004E-3</v>
      </c>
      <c r="CK171">
        <v>-1.17E-2</v>
      </c>
      <c r="CP171">
        <v>-4.3956000000000002E-2</v>
      </c>
      <c r="CQ171">
        <v>-4.8000000000000001E-2</v>
      </c>
      <c r="CR171">
        <v>2.8E-3</v>
      </c>
      <c r="CV171">
        <v>8.2000000000000007E-3</v>
      </c>
      <c r="CY171">
        <v>-7.1300000000000002E-2</v>
      </c>
      <c r="DA171">
        <v>-5.16E-2</v>
      </c>
      <c r="DE171">
        <v>-2.5000000000000001E-2</v>
      </c>
      <c r="DO171">
        <v>-1.6300000299999999E-2</v>
      </c>
      <c r="DP171">
        <v>-1.6000000800000001E-2</v>
      </c>
      <c r="DR171">
        <v>-8.6291999999999994E-2</v>
      </c>
      <c r="DT171">
        <v>-2.5399000000000001E-2</v>
      </c>
      <c r="DU171">
        <v>-3.9399999999999998E-2</v>
      </c>
      <c r="DW171">
        <v>2.7E-2</v>
      </c>
      <c r="EA171">
        <v>-1.20999999E-2</v>
      </c>
      <c r="EB171">
        <v>-2.0199999199999999E-2</v>
      </c>
      <c r="EG171">
        <v>-3.3399999999999999E-2</v>
      </c>
      <c r="EH171">
        <v>-5.7500001000000002E-2</v>
      </c>
      <c r="EM171">
        <v>-2.47E-2</v>
      </c>
      <c r="EQ171">
        <v>4.2999999999999997E-2</v>
      </c>
      <c r="ES171">
        <v>-4.1300000000000003E-2</v>
      </c>
      <c r="ET171">
        <v>-7.0000000000000001E-3</v>
      </c>
      <c r="EY171">
        <v>2.6100000000000002E-2</v>
      </c>
      <c r="EZ171">
        <v>2.67602284925346E-2</v>
      </c>
      <c r="FC171">
        <v>-2.1899999999999999E-2</v>
      </c>
      <c r="FD171">
        <v>1.89E-2</v>
      </c>
      <c r="FE171">
        <v>4.8463315145002E-3</v>
      </c>
      <c r="FF171">
        <v>-1.73069133333329E-4</v>
      </c>
      <c r="FG171">
        <v>9.2182250191278695E-3</v>
      </c>
      <c r="FH171">
        <v>-5.4800000000000001E-2</v>
      </c>
      <c r="FJ171">
        <v>-1.0526000000000001E-2</v>
      </c>
      <c r="FM171">
        <v>-8.2509999999999997E-3</v>
      </c>
      <c r="FU171">
        <v>-4.3E-3</v>
      </c>
      <c r="FX171">
        <v>7.6990000000000001E-3</v>
      </c>
      <c r="FY171">
        <v>-1.2E-2</v>
      </c>
      <c r="GD171">
        <v>-8.9999999999999993E-3</v>
      </c>
    </row>
    <row r="172" spans="1:186" x14ac:dyDescent="0.25">
      <c r="A172" s="120">
        <v>39568</v>
      </c>
      <c r="D172">
        <v>1.737195963378E-2</v>
      </c>
      <c r="F172">
        <v>-5.7000000000000002E-3</v>
      </c>
      <c r="G172">
        <v>1.26E-2</v>
      </c>
      <c r="M172">
        <v>7.8100000000000003E-2</v>
      </c>
      <c r="N172">
        <v>1.2999999999999999E-2</v>
      </c>
      <c r="O172">
        <v>6.9899999999999997E-3</v>
      </c>
      <c r="X172">
        <v>2.2100000000000002E-2</v>
      </c>
      <c r="Y172">
        <v>-2E-3</v>
      </c>
      <c r="AB172">
        <v>-7.0900000599999999E-2</v>
      </c>
      <c r="AC172">
        <v>-0.105099998</v>
      </c>
      <c r="AH172">
        <v>-2.2500000900000001E-2</v>
      </c>
      <c r="AI172">
        <v>7.1000000000000004E-3</v>
      </c>
      <c r="AL172">
        <v>2.6517927198619801E-2</v>
      </c>
      <c r="AU172">
        <v>3.0000000000000001E-3</v>
      </c>
      <c r="AW172">
        <v>2.5000000000000001E-2</v>
      </c>
      <c r="AZ172">
        <v>1.1299999999999999E-2</v>
      </c>
      <c r="BI172">
        <v>-5.5493171801659601E-2</v>
      </c>
      <c r="BJ172">
        <v>-8.8877628734859604E-2</v>
      </c>
      <c r="BK172">
        <v>-8.8875057891354303E-2</v>
      </c>
      <c r="BL172">
        <v>-8.8899999899999999E-2</v>
      </c>
      <c r="BM172">
        <v>-5.8221521806003797E-2</v>
      </c>
      <c r="BQ172">
        <v>1.15E-2</v>
      </c>
      <c r="BR172">
        <v>9.1000003699999998E-3</v>
      </c>
      <c r="BS172">
        <v>1.22999996E-2</v>
      </c>
      <c r="BT172">
        <v>-2.44999994E-2</v>
      </c>
      <c r="BV172">
        <v>3.3000000000000002E-2</v>
      </c>
      <c r="CG172">
        <v>2.8298933872262299E-2</v>
      </c>
      <c r="CH172">
        <v>2.5100000000000001E-2</v>
      </c>
      <c r="CK172">
        <v>-6.6E-3</v>
      </c>
      <c r="CP172">
        <v>3.2362000000000002E-2</v>
      </c>
      <c r="CQ172">
        <v>7.5999999999999998E-2</v>
      </c>
      <c r="CR172">
        <v>3.1800000000000002E-2</v>
      </c>
      <c r="CV172">
        <v>1.23E-2</v>
      </c>
      <c r="CY172">
        <v>5.4800000000000001E-2</v>
      </c>
      <c r="DA172">
        <v>3.5299999999999998E-2</v>
      </c>
      <c r="DE172">
        <v>-1.3998999999999999E-2</v>
      </c>
      <c r="DO172">
        <v>-1.22999996E-2</v>
      </c>
      <c r="DP172">
        <v>-1.14000002E-2</v>
      </c>
      <c r="DR172">
        <v>8.5000000000000006E-2</v>
      </c>
      <c r="DT172">
        <v>1.9399E-2</v>
      </c>
      <c r="DU172">
        <v>3.0800000000000001E-2</v>
      </c>
      <c r="DW172">
        <v>2.7E-2</v>
      </c>
      <c r="EA172">
        <v>1.11999996E-2</v>
      </c>
      <c r="EB172">
        <v>2.39000004E-2</v>
      </c>
      <c r="EG172">
        <v>3.78E-2</v>
      </c>
      <c r="EH172">
        <v>-1.9000000300000001E-3</v>
      </c>
      <c r="EM172">
        <v>7.1999999999999998E-3</v>
      </c>
      <c r="EQ172">
        <v>-3.2000000000000001E-2</v>
      </c>
      <c r="ES172">
        <v>5.11E-2</v>
      </c>
      <c r="ET172">
        <v>5.0000000000000001E-3</v>
      </c>
      <c r="EY172">
        <v>1.1299999999999999E-2</v>
      </c>
      <c r="EZ172">
        <v>-9.4058452708890797E-3</v>
      </c>
      <c r="FC172">
        <v>1.8499999999999999E-2</v>
      </c>
      <c r="FD172">
        <v>-6.0600000000000001E-2</v>
      </c>
      <c r="FE172">
        <v>1.8087394610066101E-2</v>
      </c>
      <c r="FF172">
        <v>-3.4837071433333297E-2</v>
      </c>
      <c r="FG172">
        <v>-3.0820884301159201E-3</v>
      </c>
      <c r="FH172">
        <v>-4.4000000000000003E-3</v>
      </c>
      <c r="FJ172">
        <v>8.3662E-2</v>
      </c>
      <c r="FM172">
        <v>7.2255E-2</v>
      </c>
      <c r="FU172">
        <v>9.4000000000000004E-3</v>
      </c>
      <c r="FX172">
        <v>6.9799E-2</v>
      </c>
      <c r="FY172">
        <v>3.6999999999999998E-2</v>
      </c>
      <c r="GD172">
        <v>4.2000000000000003E-2</v>
      </c>
    </row>
    <row r="173" spans="1:186" x14ac:dyDescent="0.25">
      <c r="A173" s="120">
        <v>39599</v>
      </c>
      <c r="D173">
        <v>2.34562364714315E-2</v>
      </c>
      <c r="F173">
        <v>6.8999999999999999E-3</v>
      </c>
      <c r="G173">
        <v>4.8799999099999998E-2</v>
      </c>
      <c r="M173">
        <v>5.5800000000000002E-2</v>
      </c>
      <c r="N173">
        <v>1.5299999999999999E-2</v>
      </c>
      <c r="O173">
        <v>-1.0553E-2</v>
      </c>
      <c r="X173">
        <v>-1.4200000000000001E-2</v>
      </c>
      <c r="Y173">
        <v>1.0999999999999999E-2</v>
      </c>
      <c r="AB173">
        <v>4.1200000799999997E-2</v>
      </c>
      <c r="AC173">
        <v>6.0800000999999999E-2</v>
      </c>
      <c r="AH173">
        <v>2.3099999900000001E-2</v>
      </c>
      <c r="AI173">
        <v>-3.3E-3</v>
      </c>
      <c r="AL173">
        <v>1.4355219432037099E-2</v>
      </c>
      <c r="AU173">
        <v>2.9000000000000001E-2</v>
      </c>
      <c r="AW173">
        <v>1E-3</v>
      </c>
      <c r="AZ173">
        <v>3.0200000000000001E-2</v>
      </c>
      <c r="BI173">
        <v>-1.8801632208097399E-2</v>
      </c>
      <c r="BJ173">
        <v>7.5521565307143899E-3</v>
      </c>
      <c r="BK173">
        <v>7.55254781460635E-3</v>
      </c>
      <c r="BL173">
        <v>7.6000001300000003E-3</v>
      </c>
      <c r="BM173">
        <v>2.4708094624994199E-2</v>
      </c>
      <c r="BQ173">
        <v>1.6300000299999999E-2</v>
      </c>
      <c r="BR173">
        <v>3.04000005E-2</v>
      </c>
      <c r="BS173">
        <v>4.8799999099999998E-2</v>
      </c>
      <c r="BT173">
        <v>1.8899999600000002E-2</v>
      </c>
      <c r="BV173">
        <v>5.8000000000000003E-2</v>
      </c>
      <c r="CG173">
        <v>1.9829143312350701E-2</v>
      </c>
      <c r="CH173">
        <v>5.1400000000000001E-2</v>
      </c>
      <c r="CK173">
        <v>3.2099999999999997E-2</v>
      </c>
      <c r="CP173">
        <v>2.9385000000000001E-2</v>
      </c>
      <c r="CQ173">
        <v>4.3999999999999997E-2</v>
      </c>
      <c r="CR173">
        <v>9.4299999999999995E-2</v>
      </c>
      <c r="CV173">
        <v>2.9999999999999997E-4</v>
      </c>
      <c r="CY173">
        <v>3.7999999999999999E-2</v>
      </c>
      <c r="DA173">
        <v>3.1399999999999997E-2</v>
      </c>
      <c r="DE173">
        <v>2.3E-2</v>
      </c>
      <c r="DO173">
        <v>1.4999999700000001E-2</v>
      </c>
      <c r="DP173">
        <v>1.6499999899999999E-2</v>
      </c>
      <c r="DR173">
        <v>4.24E-2</v>
      </c>
      <c r="DS173">
        <v>1.2999999999999999E-2</v>
      </c>
      <c r="DT173">
        <v>4.4400000000000002E-2</v>
      </c>
      <c r="DU173">
        <v>2.5399999999999999E-2</v>
      </c>
      <c r="DW173">
        <v>2E-3</v>
      </c>
      <c r="EA173">
        <v>7.4999998300000004E-3</v>
      </c>
      <c r="EB173">
        <v>3.5999999400000001E-3</v>
      </c>
      <c r="EG173">
        <v>2.23E-2</v>
      </c>
      <c r="EH173">
        <v>-6.0000000499999999E-3</v>
      </c>
      <c r="EM173">
        <v>2.9499999999999998E-2</v>
      </c>
      <c r="EQ173">
        <v>1.4E-2</v>
      </c>
      <c r="ES173">
        <v>4.3999999999999997E-2</v>
      </c>
      <c r="ET173">
        <v>8.9999999999999993E-3</v>
      </c>
      <c r="EY173">
        <v>3.0200000000000001E-2</v>
      </c>
      <c r="EZ173">
        <v>2.8051974769136401E-2</v>
      </c>
      <c r="FC173">
        <v>1.5800000000000002E-2</v>
      </c>
      <c r="FD173">
        <v>5.0000000000000001E-3</v>
      </c>
      <c r="FE173">
        <v>2.2948007419038199E-2</v>
      </c>
      <c r="FF173">
        <v>-6.75867622333333E-4</v>
      </c>
      <c r="FG173">
        <v>2.1851725693182399E-2</v>
      </c>
      <c r="FH173">
        <v>-6.4000000000000003E-3</v>
      </c>
      <c r="FJ173">
        <v>3.2981999999999997E-2</v>
      </c>
      <c r="FM173">
        <v>3.7019999999999997E-2</v>
      </c>
      <c r="FU173">
        <v>2.5399999999999999E-2</v>
      </c>
      <c r="FX173">
        <v>2.3199999999999998E-2</v>
      </c>
      <c r="FY173">
        <v>3.9E-2</v>
      </c>
      <c r="GD173">
        <v>-1.2E-2</v>
      </c>
    </row>
    <row r="174" spans="1:186" x14ac:dyDescent="0.25">
      <c r="A174" s="120">
        <v>39629</v>
      </c>
      <c r="D174">
        <v>-1.71846227160877E-2</v>
      </c>
      <c r="F174">
        <v>1.5699999999999999E-2</v>
      </c>
      <c r="G174">
        <v>4.2199999100000003E-2</v>
      </c>
      <c r="M174">
        <v>1.3599999999999999E-2</v>
      </c>
      <c r="N174">
        <v>0</v>
      </c>
      <c r="O174">
        <v>1.3684999999999999E-2</v>
      </c>
      <c r="X174">
        <v>-3.2199999999999999E-2</v>
      </c>
      <c r="Y174">
        <v>-3.5999999999999997E-2</v>
      </c>
      <c r="AB174">
        <v>4.0199998799999997E-2</v>
      </c>
      <c r="AC174">
        <v>5.9500001400000002E-2</v>
      </c>
      <c r="AH174">
        <v>5.8400001399999998E-2</v>
      </c>
      <c r="AI174">
        <v>-2.8000000000000001E-2</v>
      </c>
      <c r="AL174">
        <v>-5.9832720794087697E-2</v>
      </c>
      <c r="AU174">
        <v>2.5000000000000001E-2</v>
      </c>
      <c r="AW174">
        <v>6.0000000000000001E-3</v>
      </c>
      <c r="AZ174">
        <v>1.61E-2</v>
      </c>
      <c r="BI174">
        <v>1.9692522523474101E-2</v>
      </c>
      <c r="BJ174">
        <v>4.8323178155689699E-2</v>
      </c>
      <c r="BK174">
        <v>4.83222389871771E-2</v>
      </c>
      <c r="BL174">
        <v>4.8300001799999999E-2</v>
      </c>
      <c r="BM174">
        <v>3.9504213096895197E-2</v>
      </c>
      <c r="BQ174">
        <v>3.5300001499999997E-2</v>
      </c>
      <c r="BR174">
        <v>4.6300001399999999E-2</v>
      </c>
      <c r="BS174">
        <v>3.5000000099999998E-2</v>
      </c>
      <c r="BT174">
        <v>3.9999999100000003E-2</v>
      </c>
      <c r="BV174">
        <v>-3.6999999999999998E-2</v>
      </c>
      <c r="CE174">
        <v>-5.8999999999999999E-3</v>
      </c>
      <c r="CG174">
        <v>2.3867542450112699E-2</v>
      </c>
      <c r="CH174">
        <v>1.3299999999999999E-2</v>
      </c>
      <c r="CK174">
        <v>-3.5299999999999998E-2</v>
      </c>
      <c r="CP174">
        <v>-2.4833999999999998E-2</v>
      </c>
      <c r="CQ174">
        <v>2.3E-2</v>
      </c>
      <c r="CR174">
        <v>2.6700000000000002E-2</v>
      </c>
      <c r="CV174">
        <v>1.4E-3</v>
      </c>
      <c r="CY174">
        <v>2.3999999999999998E-3</v>
      </c>
      <c r="DA174">
        <v>-7.7000000000000002E-3</v>
      </c>
      <c r="DE174">
        <v>4.8999000000000001E-2</v>
      </c>
      <c r="DO174">
        <v>7.6000001300000003E-3</v>
      </c>
      <c r="DP174">
        <v>5.4000001399999997E-3</v>
      </c>
      <c r="DR174">
        <v>-0.14563000000000001</v>
      </c>
      <c r="DS174">
        <v>3.5000000000000003E-2</v>
      </c>
      <c r="DT174">
        <v>-2.12E-2</v>
      </c>
      <c r="DU174">
        <v>-4.8000000000000001E-2</v>
      </c>
      <c r="DW174">
        <v>-3.5000000000000003E-2</v>
      </c>
      <c r="EA174">
        <v>-2.7000000699999999E-2</v>
      </c>
      <c r="EB174">
        <v>-3.9200000499999998E-2</v>
      </c>
      <c r="EE174">
        <v>-3.3E-3</v>
      </c>
      <c r="EG174">
        <v>-1.7299999999999999E-2</v>
      </c>
      <c r="EH174">
        <v>5.3899999699999999E-2</v>
      </c>
      <c r="EM174">
        <v>-5.2400000000000002E-2</v>
      </c>
      <c r="EQ174">
        <v>-0.04</v>
      </c>
      <c r="ES174">
        <v>-2.8400000000000002E-2</v>
      </c>
      <c r="ET174">
        <v>-1.2E-2</v>
      </c>
      <c r="EY174">
        <v>1.61E-2</v>
      </c>
      <c r="EZ174">
        <v>0.11564430472595</v>
      </c>
      <c r="FC174">
        <v>8.8000000000000005E-3</v>
      </c>
      <c r="FD174">
        <v>4.6199999999999998E-2</v>
      </c>
      <c r="FE174">
        <v>4.0229954466171898E-2</v>
      </c>
      <c r="FF174">
        <v>2.7278931766666702E-2</v>
      </c>
      <c r="FG174">
        <v>7.3278129468953707E-2</v>
      </c>
      <c r="FH174">
        <v>3.6400000000000002E-2</v>
      </c>
      <c r="FJ174">
        <v>-0.12958700000000001</v>
      </c>
      <c r="FM174">
        <v>8.7151000000000006E-2</v>
      </c>
      <c r="FU174">
        <v>5.4100000000000002E-2</v>
      </c>
      <c r="FX174">
        <v>-7.7100000000000002E-2</v>
      </c>
      <c r="FY174">
        <v>-2E-3</v>
      </c>
      <c r="GD174">
        <v>2.3E-2</v>
      </c>
    </row>
    <row r="175" spans="1:186" x14ac:dyDescent="0.25">
      <c r="A175" s="120">
        <v>39660</v>
      </c>
      <c r="D175">
        <v>-2.7429554905385099E-2</v>
      </c>
      <c r="F175">
        <v>7.1999999999999998E-3</v>
      </c>
      <c r="G175">
        <v>-0.13549999900000001</v>
      </c>
      <c r="M175">
        <v>-4.1000000000000002E-2</v>
      </c>
      <c r="N175">
        <v>-3.2399999999999998E-2</v>
      </c>
      <c r="O175">
        <v>-9.6905000000000005E-2</v>
      </c>
      <c r="X175">
        <v>8.4900000000000003E-2</v>
      </c>
      <c r="Y175">
        <v>5.0000000000000001E-3</v>
      </c>
      <c r="AB175">
        <v>-6.1099998699999998E-2</v>
      </c>
      <c r="AC175">
        <v>-9.2500001200000001E-2</v>
      </c>
      <c r="AH175">
        <v>-6.3999998400000001E-3</v>
      </c>
      <c r="AI175">
        <v>1.5599999999999999E-2</v>
      </c>
      <c r="AL175">
        <v>9.5330753326716405E-3</v>
      </c>
      <c r="AU175">
        <v>-6.0000000000000001E-3</v>
      </c>
      <c r="AW175">
        <v>1.7999999999999999E-2</v>
      </c>
      <c r="AZ175">
        <v>-6.2700000000000006E-2</v>
      </c>
      <c r="BI175">
        <v>-1.30666183888803E-2</v>
      </c>
      <c r="BJ175">
        <v>-4.8089840615540301E-2</v>
      </c>
      <c r="BK175">
        <v>-4.8089467668279998E-2</v>
      </c>
      <c r="BL175">
        <v>-4.8099998400000003E-2</v>
      </c>
      <c r="BM175">
        <v>-4.0647851250305997E-2</v>
      </c>
      <c r="BQ175">
        <v>-3.5300001499999997E-2</v>
      </c>
      <c r="BR175">
        <v>-5.3899999699999999E-2</v>
      </c>
      <c r="BS175">
        <v>-5.7700000699999997E-2</v>
      </c>
      <c r="BT175">
        <v>-2.8799999499999999E-2</v>
      </c>
      <c r="BV175">
        <v>-7.5999999999999998E-2</v>
      </c>
      <c r="CE175">
        <v>7.1000000000000004E-3</v>
      </c>
      <c r="CG175">
        <v>2.9253786484857401E-3</v>
      </c>
      <c r="CH175">
        <v>5.4999999999999997E-3</v>
      </c>
      <c r="CK175">
        <v>-2.41E-2</v>
      </c>
      <c r="CP175">
        <v>-3.4816E-2</v>
      </c>
      <c r="CQ175">
        <v>-6.8000000000000005E-2</v>
      </c>
      <c r="CR175">
        <v>-4.1399999999999999E-2</v>
      </c>
      <c r="CV175">
        <v>0</v>
      </c>
      <c r="CY175">
        <v>-4.2099999999999999E-2</v>
      </c>
      <c r="DA175">
        <v>-3.6400000000000002E-2</v>
      </c>
      <c r="DE175">
        <v>-8.8998999999999995E-2</v>
      </c>
      <c r="DO175">
        <v>-5.9000002199999999E-3</v>
      </c>
      <c r="DP175">
        <v>-5.4000001399999997E-3</v>
      </c>
      <c r="DR175">
        <v>-6.0400000000000002E-2</v>
      </c>
      <c r="DS175">
        <v>-1.4E-2</v>
      </c>
      <c r="DT175">
        <v>-2.4098999999999999E-2</v>
      </c>
      <c r="DU175">
        <v>4.5499999999999999E-2</v>
      </c>
      <c r="DW175">
        <v>-0.06</v>
      </c>
      <c r="EA175">
        <v>5.7000000999999998E-3</v>
      </c>
      <c r="EB175">
        <v>1.0999999900000001E-3</v>
      </c>
      <c r="EE175">
        <v>2.8799999999999999E-2</v>
      </c>
      <c r="EG175">
        <v>-5.8099999999999999E-2</v>
      </c>
      <c r="EH175">
        <v>-6.8999998300000004E-2</v>
      </c>
      <c r="EM175">
        <v>4.7600000000000003E-2</v>
      </c>
      <c r="EQ175">
        <v>0.01</v>
      </c>
      <c r="ES175">
        <v>-1.06E-2</v>
      </c>
      <c r="ET175">
        <v>-2.1000000000000001E-2</v>
      </c>
      <c r="EY175">
        <v>-6.2700000000000006E-2</v>
      </c>
      <c r="EZ175">
        <v>-4.7284783994559702E-2</v>
      </c>
      <c r="FC175">
        <v>1.26E-2</v>
      </c>
      <c r="FD175">
        <v>-4.3499999999999997E-2</v>
      </c>
      <c r="FE175">
        <v>-9.0149082777370992E-3</v>
      </c>
      <c r="FF175">
        <v>-5.5578296333333298E-2</v>
      </c>
      <c r="FG175">
        <v>-3.1541293037955803E-2</v>
      </c>
      <c r="FH175">
        <v>6.08E-2</v>
      </c>
      <c r="FJ175">
        <v>1.8141000000000001E-2</v>
      </c>
      <c r="FM175">
        <v>-3.0266000000000001E-2</v>
      </c>
      <c r="FU175">
        <v>-1.6899999999999998E-2</v>
      </c>
      <c r="FX175">
        <v>5.6898999999999998E-2</v>
      </c>
      <c r="FY175">
        <v>8.0000000000000002E-3</v>
      </c>
      <c r="GD175">
        <v>-0.111</v>
      </c>
    </row>
    <row r="176" spans="1:186" x14ac:dyDescent="0.25">
      <c r="A176" s="120">
        <v>39691</v>
      </c>
      <c r="D176">
        <v>-6.3461448275418499E-3</v>
      </c>
      <c r="F176">
        <v>8.0000000000000002E-3</v>
      </c>
      <c r="G176">
        <v>1.36000002E-2</v>
      </c>
      <c r="M176">
        <v>1.2200000000000001E-2</v>
      </c>
      <c r="N176">
        <v>-1E-3</v>
      </c>
      <c r="O176">
        <v>-3.0322000000000002E-2</v>
      </c>
      <c r="X176">
        <v>1.2E-2</v>
      </c>
      <c r="Y176">
        <v>8.0000000000000002E-3</v>
      </c>
      <c r="AB176">
        <v>-1.7100000800000001E-2</v>
      </c>
      <c r="AC176">
        <v>-2.7400000000000001E-2</v>
      </c>
      <c r="AH176">
        <v>-1.15999999E-2</v>
      </c>
      <c r="AI176">
        <v>-8.6999999999999994E-3</v>
      </c>
      <c r="AL176">
        <v>1.55780931653626E-2</v>
      </c>
      <c r="AU176">
        <v>-1.4E-2</v>
      </c>
      <c r="AW176">
        <v>-4.7E-2</v>
      </c>
      <c r="AZ176">
        <v>-2.63E-2</v>
      </c>
      <c r="BI176">
        <v>-5.5304305583690802E-2</v>
      </c>
      <c r="BJ176">
        <v>-6.8607588518952198E-2</v>
      </c>
      <c r="BK176">
        <v>-6.8608908781178493E-2</v>
      </c>
      <c r="BL176">
        <v>-6.8599998999999995E-2</v>
      </c>
      <c r="BM176">
        <v>-3.3236389824392899E-2</v>
      </c>
      <c r="BQ176">
        <v>-1.6899999200000002E-2</v>
      </c>
      <c r="BR176">
        <v>-2.2399999199999999E-2</v>
      </c>
      <c r="BS176">
        <v>8.1000002099999996E-3</v>
      </c>
      <c r="BT176">
        <v>-4.4999998100000004E-3</v>
      </c>
      <c r="BV176">
        <v>1.7999999999999999E-2</v>
      </c>
      <c r="CE176">
        <v>5.4000000000000003E-3</v>
      </c>
      <c r="CG176">
        <v>3.0302422144521399E-3</v>
      </c>
      <c r="CH176">
        <v>5.4999999999999997E-3</v>
      </c>
      <c r="CK176">
        <v>-1.3100000000000001E-2</v>
      </c>
      <c r="CP176">
        <v>-4.3572E-2</v>
      </c>
      <c r="CQ176">
        <v>-0.02</v>
      </c>
      <c r="CR176">
        <v>-4.6100000000000002E-2</v>
      </c>
      <c r="CS176">
        <v>4.0000000000000001E-3</v>
      </c>
      <c r="CV176">
        <v>1.9E-3</v>
      </c>
      <c r="CY176">
        <v>-1.8700000000000001E-2</v>
      </c>
      <c r="DA176">
        <v>-9.2999999999999992E-3</v>
      </c>
      <c r="DE176">
        <v>-3.1E-2</v>
      </c>
      <c r="DO176">
        <v>1.0800000299999999E-2</v>
      </c>
      <c r="DP176">
        <v>1.0200000399999999E-2</v>
      </c>
      <c r="DR176">
        <v>6.1600000000000002E-2</v>
      </c>
      <c r="DS176">
        <v>-7.6999999999999999E-2</v>
      </c>
      <c r="DT176">
        <v>-8.6E-3</v>
      </c>
      <c r="DU176">
        <v>2.4299999999999999E-2</v>
      </c>
      <c r="DW176">
        <v>6.7000000000000004E-2</v>
      </c>
      <c r="EA176">
        <v>6.0000000499999999E-3</v>
      </c>
      <c r="EB176">
        <v>4.9000000599999996E-3</v>
      </c>
      <c r="EE176">
        <v>9.1999999999999998E-3</v>
      </c>
      <c r="EG176">
        <v>-3.5000000000000001E-3</v>
      </c>
      <c r="EH176">
        <v>-6.5700001999999993E-2</v>
      </c>
      <c r="EM176">
        <v>-6.1999999999999998E-3</v>
      </c>
      <c r="EQ176">
        <v>5.6000000000000001E-2</v>
      </c>
      <c r="ES176">
        <v>-2.86E-2</v>
      </c>
      <c r="ET176">
        <v>-4.1000000000000002E-2</v>
      </c>
      <c r="EY176">
        <v>-2.63E-2</v>
      </c>
      <c r="EZ176">
        <v>-2.3871622512710499E-3</v>
      </c>
      <c r="FC176">
        <v>-3.3999999999999998E-3</v>
      </c>
      <c r="FD176">
        <v>-6.9999999999999999E-4</v>
      </c>
      <c r="FE176">
        <v>2.4411353027150799E-2</v>
      </c>
      <c r="FF176">
        <v>-1.36630880333333E-2</v>
      </c>
      <c r="FG176">
        <v>-1.04063860811167E-2</v>
      </c>
      <c r="FH176">
        <v>3.6799999999999999E-2</v>
      </c>
      <c r="FJ176">
        <v>-2.5964999999999998E-2</v>
      </c>
      <c r="FM176">
        <v>-6.1774000000000003E-2</v>
      </c>
      <c r="FU176">
        <v>-2.41E-2</v>
      </c>
      <c r="FX176">
        <v>4.9299999999999997E-2</v>
      </c>
      <c r="FY176">
        <v>5.0000000000000001E-3</v>
      </c>
      <c r="GD176">
        <v>-2.5999999999999999E-2</v>
      </c>
    </row>
    <row r="177" spans="1:186" x14ac:dyDescent="0.25">
      <c r="A177" s="120">
        <v>39721</v>
      </c>
      <c r="D177">
        <v>-8.8877661878735498E-2</v>
      </c>
      <c r="F177">
        <v>-4.1000000000000003E-3</v>
      </c>
      <c r="G177">
        <v>-1.26E-2</v>
      </c>
      <c r="M177">
        <v>-8.1500000000000003E-2</v>
      </c>
      <c r="N177">
        <v>-6.3E-2</v>
      </c>
      <c r="O177">
        <v>2.0579999999999999E-3</v>
      </c>
      <c r="X177">
        <v>-0.22889999999999999</v>
      </c>
      <c r="Y177">
        <v>-0.126</v>
      </c>
      <c r="AB177">
        <v>-5.8699999000000003E-2</v>
      </c>
      <c r="AC177">
        <v>-8.9900001899999998E-2</v>
      </c>
      <c r="AH177">
        <v>-7.7999997899999996E-3</v>
      </c>
      <c r="AI177">
        <v>1.44E-2</v>
      </c>
      <c r="AL177">
        <v>-9.1372984066100102E-2</v>
      </c>
      <c r="AU177">
        <v>-3.9E-2</v>
      </c>
      <c r="AW177">
        <v>-2.5999999999999999E-2</v>
      </c>
      <c r="AZ177">
        <v>-1.5E-3</v>
      </c>
      <c r="BI177">
        <v>1.6162756676373801E-2</v>
      </c>
      <c r="BJ177">
        <v>6.3066315253324E-3</v>
      </c>
      <c r="BK177">
        <v>6.3081325309291003E-3</v>
      </c>
      <c r="BL177">
        <v>6.30000001E-3</v>
      </c>
      <c r="BM177">
        <v>-1.41480872027433E-3</v>
      </c>
      <c r="BQ177">
        <v>1.20999999E-2</v>
      </c>
      <c r="BR177">
        <v>2.5399999699999998E-2</v>
      </c>
      <c r="BS177">
        <v>3.4000001799999999E-2</v>
      </c>
      <c r="BT177">
        <v>6.4699999999999994E-2</v>
      </c>
      <c r="BV177">
        <v>-0.128</v>
      </c>
      <c r="CE177">
        <v>2.5999999999999999E-3</v>
      </c>
      <c r="CG177">
        <v>9.3152163959962005E-3</v>
      </c>
      <c r="CH177">
        <v>-5.4800000000000001E-2</v>
      </c>
      <c r="CK177">
        <v>-4.24E-2</v>
      </c>
      <c r="CP177">
        <v>-0.14760100000000001</v>
      </c>
      <c r="CQ177">
        <v>-0.191</v>
      </c>
      <c r="CR177">
        <v>-0.1898</v>
      </c>
      <c r="CS177">
        <v>-8.9999999999999993E-3</v>
      </c>
      <c r="CV177">
        <v>-2.3699999999999999E-2</v>
      </c>
      <c r="CY177">
        <v>-9.2999999999999999E-2</v>
      </c>
      <c r="DA177">
        <v>-9.4399999999999998E-2</v>
      </c>
      <c r="DE177">
        <v>-2.7E-2</v>
      </c>
      <c r="DO177">
        <v>-4.3400000799999998E-2</v>
      </c>
      <c r="DP177">
        <v>-4.4900000099999997E-2</v>
      </c>
      <c r="DR177">
        <v>-0.19400000000000001</v>
      </c>
      <c r="DS177">
        <v>-3.5999999999999997E-2</v>
      </c>
      <c r="DT177">
        <v>-7.0299E-2</v>
      </c>
      <c r="DU177">
        <v>-0.1404</v>
      </c>
      <c r="DW177">
        <v>1E-3</v>
      </c>
      <c r="EA177">
        <v>-0.12559999499999999</v>
      </c>
      <c r="EB177">
        <v>-0.237399995</v>
      </c>
      <c r="EE177">
        <v>-6.9400000000000003E-2</v>
      </c>
      <c r="EG177">
        <v>-0.1421</v>
      </c>
      <c r="EH177">
        <v>-0.16570000400000001</v>
      </c>
      <c r="EM177">
        <v>-5.3800000000000001E-2</v>
      </c>
      <c r="EQ177">
        <v>1.7999999999999999E-2</v>
      </c>
      <c r="ES177">
        <v>-0.13619999999999999</v>
      </c>
      <c r="ET177">
        <v>-7.1999999999999995E-2</v>
      </c>
      <c r="EY177">
        <v>-1.5E-3</v>
      </c>
      <c r="EZ177">
        <v>3.2352506120872503E-2</v>
      </c>
      <c r="FC177">
        <v>-4.2999999999999997E-2</v>
      </c>
      <c r="FD177">
        <v>4.9700000000000001E-2</v>
      </c>
      <c r="FE177">
        <v>2.24603479133865E-2</v>
      </c>
      <c r="FF177">
        <v>5.9858710166666697E-2</v>
      </c>
      <c r="FG177">
        <v>2.1709258011893598E-3</v>
      </c>
      <c r="FH177">
        <v>-4.2000000000000003E-2</v>
      </c>
      <c r="FJ177">
        <v>-0.14882799999999999</v>
      </c>
      <c r="FM177">
        <v>-0.14580199999999999</v>
      </c>
      <c r="FU177">
        <v>-1.0500000000000001E-2</v>
      </c>
      <c r="FX177">
        <v>-0.1139</v>
      </c>
      <c r="FY177">
        <v>-9.0999999999999998E-2</v>
      </c>
      <c r="GD177">
        <v>-0.11899999999999999</v>
      </c>
    </row>
    <row r="178" spans="1:186" x14ac:dyDescent="0.25">
      <c r="A178" s="120">
        <v>39752</v>
      </c>
      <c r="D178">
        <v>-7.6903585185013404E-2</v>
      </c>
      <c r="F178">
        <v>-1.5699999999999999E-2</v>
      </c>
      <c r="G178">
        <v>0.205899999</v>
      </c>
      <c r="M178">
        <v>0.11</v>
      </c>
      <c r="N178">
        <v>-3.6900000000000002E-2</v>
      </c>
      <c r="O178">
        <v>-4.0779000000000003E-2</v>
      </c>
      <c r="X178">
        <v>-0.25840000000000002</v>
      </c>
      <c r="Y178">
        <v>-1.6E-2</v>
      </c>
      <c r="AB178">
        <v>4.6799998699999998E-2</v>
      </c>
      <c r="AC178">
        <v>5.7999998300000001E-2</v>
      </c>
      <c r="AH178">
        <v>-5.7000000999999998E-3</v>
      </c>
      <c r="AI178">
        <v>-0.1123</v>
      </c>
      <c r="AL178">
        <v>-2.53928291463472E-2</v>
      </c>
      <c r="AU178">
        <v>-6.0999999999999999E-2</v>
      </c>
      <c r="AW178">
        <v>-3.0000000000000001E-3</v>
      </c>
      <c r="AZ178">
        <v>0.1202</v>
      </c>
      <c r="BI178">
        <v>-7.7580572126896799E-2</v>
      </c>
      <c r="BJ178">
        <v>-2.88600857923904E-2</v>
      </c>
      <c r="BK178">
        <v>-2.8861239556877201E-2</v>
      </c>
      <c r="BL178">
        <v>-2.88999993E-2</v>
      </c>
      <c r="BM178">
        <v>2.02291383957032E-2</v>
      </c>
      <c r="BQ178">
        <v>7.4000000999999996E-2</v>
      </c>
      <c r="BR178">
        <v>0.11749999999999999</v>
      </c>
      <c r="BS178">
        <v>0.15670000000000001</v>
      </c>
      <c r="BT178">
        <v>3.5300001499999997E-2</v>
      </c>
      <c r="BV178">
        <v>-0.13800000000000001</v>
      </c>
      <c r="CE178">
        <v>2.5000000000000001E-3</v>
      </c>
      <c r="CG178">
        <v>1.8270387053806299E-2</v>
      </c>
      <c r="CH178">
        <v>-6.2300000000000001E-2</v>
      </c>
      <c r="CK178">
        <v>3.44E-2</v>
      </c>
      <c r="CP178">
        <v>-5.5608999999999999E-2</v>
      </c>
      <c r="CQ178">
        <v>-0.10299999999999999</v>
      </c>
      <c r="CR178">
        <v>-5.57E-2</v>
      </c>
      <c r="CS178">
        <v>-1E-3</v>
      </c>
      <c r="CV178">
        <v>-9.1899999999999996E-2</v>
      </c>
      <c r="CY178">
        <v>-4.4400000000000002E-2</v>
      </c>
      <c r="DA178">
        <v>-5.7500000000000002E-2</v>
      </c>
      <c r="DE178">
        <v>1.2999E-2</v>
      </c>
      <c r="DO178">
        <v>-1.9500000399999998E-2</v>
      </c>
      <c r="DP178">
        <v>-1.8999999399999998E-2</v>
      </c>
      <c r="DR178">
        <v>-0.1096</v>
      </c>
      <c r="DS178">
        <v>-0.32400000000000001</v>
      </c>
      <c r="DT178">
        <v>3.1498999999999999E-2</v>
      </c>
      <c r="DU178">
        <v>-0.2172</v>
      </c>
      <c r="DW178">
        <v>-9.4E-2</v>
      </c>
      <c r="EA178">
        <v>-0.10189999600000001</v>
      </c>
      <c r="EB178">
        <v>-0.15430000399999999</v>
      </c>
      <c r="EE178">
        <v>-0.27479999999999999</v>
      </c>
      <c r="EG178">
        <v>-0.19739999999999999</v>
      </c>
      <c r="EH178">
        <v>-0.226099998</v>
      </c>
      <c r="EM178">
        <v>-5.8500000000000003E-2</v>
      </c>
      <c r="EQ178">
        <v>-5.1999999999999998E-2</v>
      </c>
      <c r="ES178">
        <v>-8.2900000000000001E-2</v>
      </c>
      <c r="ET178">
        <v>-0.13300000000000001</v>
      </c>
      <c r="EY178">
        <v>0.1202</v>
      </c>
      <c r="EZ178">
        <v>6.9484175713754107E-2</v>
      </c>
      <c r="FC178">
        <v>4.3E-3</v>
      </c>
      <c r="FD178">
        <v>0.1113</v>
      </c>
      <c r="FE178">
        <v>1.3438754749371999E-2</v>
      </c>
      <c r="FF178">
        <v>9.8535377066666693E-2</v>
      </c>
      <c r="FG178">
        <v>2.9326995481010198E-2</v>
      </c>
      <c r="FH178">
        <v>4.4000000000000003E-3</v>
      </c>
      <c r="FJ178">
        <v>-0.13387299999999999</v>
      </c>
      <c r="FM178">
        <v>-7.9270999999999994E-2</v>
      </c>
      <c r="FU178">
        <v>1.14E-2</v>
      </c>
      <c r="FX178">
        <v>-0.172099</v>
      </c>
      <c r="FY178">
        <v>-1.0999999999999999E-2</v>
      </c>
      <c r="GD178">
        <v>-2.4E-2</v>
      </c>
    </row>
    <row r="179" spans="1:186" x14ac:dyDescent="0.25">
      <c r="A179" s="120">
        <v>39782</v>
      </c>
      <c r="D179">
        <v>-3.7433476886995401E-2</v>
      </c>
      <c r="F179">
        <v>-3.3999999999999998E-3</v>
      </c>
      <c r="G179">
        <v>0.101000004</v>
      </c>
      <c r="M179">
        <v>2.9100000000000001E-2</v>
      </c>
      <c r="N179">
        <v>-1.23E-2</v>
      </c>
      <c r="O179">
        <v>-1.1224E-2</v>
      </c>
      <c r="X179">
        <v>9.2999999999999992E-3</v>
      </c>
      <c r="Y179">
        <v>-1E-3</v>
      </c>
      <c r="AB179">
        <v>3.8899999099999999E-2</v>
      </c>
      <c r="AC179">
        <v>5.7500001000000002E-2</v>
      </c>
      <c r="AH179">
        <v>-9.70000029E-3</v>
      </c>
      <c r="AI179">
        <v>-5.11E-2</v>
      </c>
      <c r="AL179">
        <v>-1.7219637874165399E-2</v>
      </c>
      <c r="AU179">
        <v>-4.2999999999999997E-2</v>
      </c>
      <c r="AW179">
        <v>1E-3</v>
      </c>
      <c r="AZ179">
        <v>7.2700000000000001E-2</v>
      </c>
      <c r="BH179">
        <v>1.9547918617653901E-2</v>
      </c>
      <c r="BI179">
        <v>7.2203162822786202E-2</v>
      </c>
      <c r="BJ179">
        <v>0.102839747318984</v>
      </c>
      <c r="BK179">
        <v>0.10283846094825801</v>
      </c>
      <c r="BL179">
        <v>0.102799997</v>
      </c>
      <c r="BM179">
        <v>5.3623991746055699E-2</v>
      </c>
      <c r="BQ179">
        <v>2.40000002E-2</v>
      </c>
      <c r="BR179">
        <v>4.0300000500000002E-2</v>
      </c>
      <c r="BS179">
        <v>6.7500002700000006E-2</v>
      </c>
      <c r="BT179">
        <v>3.7000000499999998E-2</v>
      </c>
      <c r="BV179">
        <v>0.03</v>
      </c>
      <c r="CE179">
        <v>-5.7999999999999996E-3</v>
      </c>
      <c r="CG179">
        <v>-1.21072628351404E-3</v>
      </c>
      <c r="CH179">
        <v>-1.7299999999999999E-2</v>
      </c>
      <c r="CK179">
        <v>-1.89E-2</v>
      </c>
      <c r="CP179">
        <v>-1.379E-2</v>
      </c>
      <c r="CQ179">
        <v>-6.9000000000000006E-2</v>
      </c>
      <c r="CR179">
        <v>-7.8899999999999998E-2</v>
      </c>
      <c r="CS179">
        <v>1E-3</v>
      </c>
      <c r="CV179">
        <v>-3.9300000000000002E-2</v>
      </c>
      <c r="CY179">
        <v>0</v>
      </c>
      <c r="DA179">
        <v>-2.3E-3</v>
      </c>
      <c r="DE179">
        <v>6.0000000000000001E-3</v>
      </c>
      <c r="DO179">
        <v>1.59999996E-3</v>
      </c>
      <c r="DP179">
        <v>8.9999998500000004E-4</v>
      </c>
      <c r="DR179">
        <v>-1.5900000000000001E-2</v>
      </c>
      <c r="DS179">
        <v>-4.2999999999999997E-2</v>
      </c>
      <c r="DT179">
        <v>-3.699E-3</v>
      </c>
      <c r="DU179">
        <v>-3.85E-2</v>
      </c>
      <c r="DW179">
        <v>-5.5E-2</v>
      </c>
      <c r="EA179">
        <v>-4.1200000799999997E-2</v>
      </c>
      <c r="EB179">
        <v>-6.92000017E-2</v>
      </c>
      <c r="EE179">
        <v>-2.1899999999999999E-2</v>
      </c>
      <c r="EG179">
        <v>-0.1196</v>
      </c>
      <c r="EH179">
        <v>8.1799998900000004E-2</v>
      </c>
      <c r="EM179">
        <v>-2.12E-2</v>
      </c>
      <c r="EQ179">
        <v>-1.4999999999999999E-2</v>
      </c>
      <c r="ES179">
        <v>-5.0700000000000002E-2</v>
      </c>
      <c r="ET179">
        <v>-4.2000000000000003E-2</v>
      </c>
      <c r="EY179">
        <v>7.2700000000000001E-2</v>
      </c>
      <c r="EZ179">
        <v>4.8550132008637899E-2</v>
      </c>
      <c r="FC179">
        <v>3.8999999999999998E-3</v>
      </c>
      <c r="FD179">
        <v>4.7699999999999999E-2</v>
      </c>
      <c r="FE179">
        <v>4.1853685589869703E-2</v>
      </c>
      <c r="FF179">
        <v>3.7751534466666702E-2</v>
      </c>
      <c r="FG179">
        <v>3.7319867763842399E-2</v>
      </c>
      <c r="FH179">
        <v>1.6199999999999999E-2</v>
      </c>
      <c r="FJ179">
        <v>-9.6706E-2</v>
      </c>
      <c r="FM179">
        <v>-4.3309999999999998E-3</v>
      </c>
      <c r="FU179">
        <v>4.4999999999999997E-3</v>
      </c>
      <c r="FX179">
        <v>0</v>
      </c>
      <c r="FY179">
        <v>3.0000000000000001E-3</v>
      </c>
      <c r="GD179">
        <v>-2.4E-2</v>
      </c>
    </row>
    <row r="180" spans="1:186" x14ac:dyDescent="0.25">
      <c r="A180" s="120">
        <v>39813</v>
      </c>
      <c r="D180">
        <v>-2.17954487476868E-2</v>
      </c>
      <c r="F180">
        <v>9.5999999999999992E-3</v>
      </c>
      <c r="G180">
        <v>4.9800001099999998E-2</v>
      </c>
      <c r="M180">
        <v>-1.1599999999999999E-2</v>
      </c>
      <c r="N180">
        <v>-1.18E-2</v>
      </c>
      <c r="O180">
        <v>4.8751000000000003E-2</v>
      </c>
      <c r="X180">
        <v>-3.1899999999999998E-2</v>
      </c>
      <c r="Y180">
        <v>2.5999999999999999E-2</v>
      </c>
      <c r="AB180">
        <v>1.75999999E-2</v>
      </c>
      <c r="AC180">
        <v>2.5900000699999998E-2</v>
      </c>
      <c r="AH180">
        <v>1.87999997E-2</v>
      </c>
      <c r="AI180">
        <v>3.8600000000000002E-2</v>
      </c>
      <c r="AL180">
        <v>-1.0399655189441401E-2</v>
      </c>
      <c r="AU180">
        <v>-3.3000000000000002E-2</v>
      </c>
      <c r="AW180">
        <v>-2.1999999999999999E-2</v>
      </c>
      <c r="AZ180">
        <v>6.9699999999999998E-2</v>
      </c>
      <c r="BH180">
        <v>3.5832124581493E-2</v>
      </c>
      <c r="BI180">
        <v>5.3591768748939297E-2</v>
      </c>
      <c r="BJ180">
        <v>9.2549039160678498E-2</v>
      </c>
      <c r="BK180">
        <v>9.2550443014193004E-2</v>
      </c>
      <c r="BL180">
        <v>9.2600002900000006E-2</v>
      </c>
      <c r="BM180">
        <v>6.3462609931487196E-2</v>
      </c>
      <c r="BQ180">
        <v>1.26E-2</v>
      </c>
      <c r="BR180">
        <v>1.98999997E-2</v>
      </c>
      <c r="BS180">
        <v>6.2799997600000004E-2</v>
      </c>
      <c r="BT180">
        <v>1.7300000400000001E-2</v>
      </c>
      <c r="BV180">
        <v>4.2000000000000003E-2</v>
      </c>
      <c r="CE180">
        <v>9.2999999999999992E-3</v>
      </c>
      <c r="CG180">
        <v>7.9012530240190094E-3</v>
      </c>
      <c r="CH180">
        <v>-7.0000000000000001E-3</v>
      </c>
      <c r="CK180">
        <v>-6.0400000000000002E-2</v>
      </c>
      <c r="CP180">
        <v>-1.4997E-2</v>
      </c>
      <c r="CQ180">
        <v>-5.3999999999999999E-2</v>
      </c>
      <c r="CR180">
        <v>-2.0299999999999999E-2</v>
      </c>
      <c r="CS180">
        <v>2.8000000000000001E-2</v>
      </c>
      <c r="CV180">
        <v>5.0000000000000001E-4</v>
      </c>
      <c r="CY180">
        <v>1.4200000000000001E-2</v>
      </c>
      <c r="DA180">
        <v>-1.1999999999999999E-3</v>
      </c>
      <c r="DE180">
        <v>-5.0000000000000001E-3</v>
      </c>
      <c r="DO180">
        <v>3.5999999400000001E-3</v>
      </c>
      <c r="DP180">
        <v>3.0000000299999999E-3</v>
      </c>
      <c r="DR180">
        <v>3.0000000000000001E-3</v>
      </c>
      <c r="DS180">
        <v>0.20399999999999999</v>
      </c>
      <c r="DT180">
        <v>-3.0199E-2</v>
      </c>
      <c r="DU180">
        <v>-2.23E-2</v>
      </c>
      <c r="DW180">
        <v>-2E-3</v>
      </c>
      <c r="EA180">
        <v>4.0699999799999997E-2</v>
      </c>
      <c r="EB180">
        <v>0.13549999900000001</v>
      </c>
      <c r="EE180">
        <v>-3.7600000000000001E-2</v>
      </c>
      <c r="EG180">
        <v>2.6700000000000002E-2</v>
      </c>
      <c r="EH180">
        <v>0.10769999800000001</v>
      </c>
      <c r="EM180">
        <v>1.6000000000000001E-3</v>
      </c>
      <c r="EQ180">
        <v>-4.0000000000000001E-3</v>
      </c>
      <c r="ES180">
        <v>6.0000000000000001E-3</v>
      </c>
      <c r="ET180">
        <v>-5.5E-2</v>
      </c>
      <c r="EY180">
        <v>6.9699999999999998E-2</v>
      </c>
      <c r="EZ180">
        <v>9.2704791629829603E-3</v>
      </c>
      <c r="FC180">
        <v>3.5200000000000002E-2</v>
      </c>
      <c r="FD180">
        <v>3.5799999999999998E-2</v>
      </c>
      <c r="FE180">
        <v>5.4172698331590698E-2</v>
      </c>
      <c r="FF180">
        <v>1.38913523666667E-2</v>
      </c>
      <c r="FG180">
        <v>3.5719729059208498E-2</v>
      </c>
      <c r="FH180">
        <v>4.9099999999999998E-2</v>
      </c>
      <c r="FJ180">
        <v>-2.0601000000000001E-2</v>
      </c>
      <c r="FM180">
        <v>-7.4182999999999999E-2</v>
      </c>
      <c r="FU180">
        <v>2.2000000000000001E-3</v>
      </c>
      <c r="FX180">
        <v>0</v>
      </c>
      <c r="FY180">
        <v>8.9999999999999993E-3</v>
      </c>
      <c r="GA180">
        <v>1.4E-2</v>
      </c>
      <c r="GD180">
        <v>-8.9999999999999993E-3</v>
      </c>
    </row>
    <row r="181" spans="1:186" x14ac:dyDescent="0.25">
      <c r="A181" s="120">
        <v>39844</v>
      </c>
      <c r="D181">
        <v>8.2738644763600405E-3</v>
      </c>
      <c r="F181">
        <v>1.44E-2</v>
      </c>
      <c r="G181">
        <v>3.8000000600000002E-3</v>
      </c>
      <c r="M181">
        <v>4.9500000000000002E-2</v>
      </c>
      <c r="N181">
        <v>1.9099999999999999E-2</v>
      </c>
      <c r="O181">
        <v>6.4180000000000001E-2</v>
      </c>
      <c r="X181">
        <v>3.27E-2</v>
      </c>
      <c r="Y181">
        <v>0.12</v>
      </c>
      <c r="AB181">
        <v>2.0199999199999999E-2</v>
      </c>
      <c r="AC181">
        <v>3.0700000000000002E-2</v>
      </c>
      <c r="AH181">
        <v>2.6000000099999998E-3</v>
      </c>
      <c r="AI181">
        <v>1.9800000000000002E-2</v>
      </c>
      <c r="AL181">
        <v>-7.8313044284087398E-3</v>
      </c>
      <c r="AU181">
        <v>3.9E-2</v>
      </c>
      <c r="AW181">
        <v>1.0999999999999999E-2</v>
      </c>
      <c r="AZ181">
        <v>-1.8100000000000002E-2</v>
      </c>
      <c r="BH181">
        <v>1.76963519561084E-2</v>
      </c>
      <c r="BI181">
        <v>-2.4779013292433899E-2</v>
      </c>
      <c r="BJ181">
        <v>-1.00018202159854E-2</v>
      </c>
      <c r="BK181">
        <v>-1.0001027790066E-2</v>
      </c>
      <c r="BL181">
        <v>-9.9999997799999994E-3</v>
      </c>
      <c r="BM181">
        <v>4.0404399250719703E-3</v>
      </c>
      <c r="BQ181">
        <v>1.7999999700000001E-3</v>
      </c>
      <c r="BR181">
        <v>6.2000001799999999E-3</v>
      </c>
      <c r="BS181">
        <v>9.8999999500000001E-3</v>
      </c>
      <c r="BT181">
        <v>9.9999997500000001E-5</v>
      </c>
      <c r="BV181">
        <v>1.6E-2</v>
      </c>
      <c r="CE181">
        <v>-9.9000000000000008E-3</v>
      </c>
      <c r="CG181">
        <v>2.9584890397945901E-2</v>
      </c>
      <c r="CH181">
        <v>2.23E-2</v>
      </c>
      <c r="CK181">
        <v>3.9100000000000003E-2</v>
      </c>
      <c r="CP181">
        <v>1.1731999999999999E-2</v>
      </c>
      <c r="CQ181">
        <v>2.9000000000000001E-2</v>
      </c>
      <c r="CR181">
        <v>3.4599999999999999E-2</v>
      </c>
      <c r="CS181">
        <v>-1.9E-2</v>
      </c>
      <c r="CV181">
        <v>9.4999999999999998E-3</v>
      </c>
      <c r="CY181">
        <v>3.7499999999999999E-2</v>
      </c>
      <c r="DA181">
        <v>3.7000000000000002E-3</v>
      </c>
      <c r="DE181">
        <v>0.01</v>
      </c>
      <c r="DO181">
        <v>2.1299999199999999E-2</v>
      </c>
      <c r="DP181">
        <v>2.03000009E-2</v>
      </c>
      <c r="DR181">
        <v>-1.44E-2</v>
      </c>
      <c r="DS181">
        <v>5.5E-2</v>
      </c>
      <c r="DT181">
        <v>2.5700000000000001E-2</v>
      </c>
      <c r="DU181">
        <v>1.49E-2</v>
      </c>
      <c r="DW181">
        <v>-0.02</v>
      </c>
      <c r="EA181">
        <v>6.5700001999999993E-2</v>
      </c>
      <c r="EB181">
        <v>0.14800000199999999</v>
      </c>
      <c r="EE181">
        <v>4.7300000000000002E-2</v>
      </c>
      <c r="EG181">
        <v>4.4200000000000003E-2</v>
      </c>
      <c r="EH181">
        <v>-5.6899998299999997E-2</v>
      </c>
      <c r="EM181">
        <v>-4.4299999999999999E-2</v>
      </c>
      <c r="EQ181">
        <v>-0.02</v>
      </c>
      <c r="ES181">
        <v>2.1899999999999999E-2</v>
      </c>
      <c r="ET181">
        <v>5.0000000000000001E-3</v>
      </c>
      <c r="EY181">
        <v>-1.8100000000000002E-2</v>
      </c>
      <c r="EZ181">
        <v>7.6882954907657296E-3</v>
      </c>
      <c r="FC181">
        <v>-2.7199999999999998E-2</v>
      </c>
      <c r="FD181">
        <v>-6.4000000000000003E-3</v>
      </c>
      <c r="FE181">
        <v>7.0450461667548106E-2</v>
      </c>
      <c r="FF181">
        <v>4.4323570666666701E-3</v>
      </c>
      <c r="FG181">
        <v>2.20247854287468E-2</v>
      </c>
      <c r="FH181">
        <v>0.1229</v>
      </c>
      <c r="FJ181">
        <v>-4.5102999999999997E-2</v>
      </c>
      <c r="FM181">
        <v>8.2952999999999999E-2</v>
      </c>
      <c r="FU181">
        <v>5.7000000000000002E-3</v>
      </c>
      <c r="FX181">
        <v>3.6399000000000001E-2</v>
      </c>
      <c r="FY181">
        <v>4.5999999999999999E-2</v>
      </c>
      <c r="GA181">
        <v>1.2E-2</v>
      </c>
      <c r="GD181">
        <v>-1.7999999999999999E-2</v>
      </c>
    </row>
    <row r="182" spans="1:186" x14ac:dyDescent="0.25">
      <c r="A182" s="120">
        <v>39872</v>
      </c>
      <c r="D182">
        <v>-6.3578087824193398E-3</v>
      </c>
      <c r="F182">
        <v>1.2500000000000001E-2</v>
      </c>
      <c r="G182">
        <v>-2.3199999700000001E-2</v>
      </c>
      <c r="M182">
        <v>5.4399999999999997E-2</v>
      </c>
      <c r="N182">
        <v>-3.7000000000000002E-3</v>
      </c>
      <c r="O182">
        <v>-8.0936999999999995E-2</v>
      </c>
      <c r="X182">
        <v>-2.4199999999999999E-2</v>
      </c>
      <c r="Y182">
        <v>0.09</v>
      </c>
      <c r="AB182">
        <v>-6.3999998400000001E-3</v>
      </c>
      <c r="AC182">
        <v>-1.1300000399999999E-2</v>
      </c>
      <c r="AH182">
        <v>1.4499999600000001E-2</v>
      </c>
      <c r="AI182">
        <v>1.23E-2</v>
      </c>
      <c r="AL182">
        <v>3.9754494740254803E-2</v>
      </c>
      <c r="AU182">
        <v>1.9E-2</v>
      </c>
      <c r="AW182">
        <v>-5.0000000000000001E-3</v>
      </c>
      <c r="AZ182">
        <v>-1.06E-2</v>
      </c>
      <c r="BH182">
        <v>-4.0919821189070699E-2</v>
      </c>
      <c r="BI182">
        <v>1.20759823707657E-2</v>
      </c>
      <c r="BJ182">
        <v>1.05818245580918E-2</v>
      </c>
      <c r="BK182">
        <v>1.0581525984269599E-2</v>
      </c>
      <c r="BL182">
        <v>1.05999997E-2</v>
      </c>
      <c r="BM182">
        <v>1.91034424308145E-3</v>
      </c>
      <c r="BQ182">
        <v>1.05999997E-2</v>
      </c>
      <c r="BR182">
        <v>1.8899999600000002E-2</v>
      </c>
      <c r="BS182">
        <v>1.97999999E-2</v>
      </c>
      <c r="BT182">
        <v>1.8500000199999998E-2</v>
      </c>
      <c r="BV182">
        <v>-2.9000000000000001E-2</v>
      </c>
      <c r="CE182">
        <v>-5.0000000000000001E-4</v>
      </c>
      <c r="CG182">
        <v>1.1660692465747901E-2</v>
      </c>
      <c r="CH182">
        <v>1.55E-2</v>
      </c>
      <c r="CK182">
        <v>3.3799999999999997E-2</v>
      </c>
      <c r="CP182">
        <v>8.6829999999999997E-3</v>
      </c>
      <c r="CQ182">
        <v>3.7999999999999999E-2</v>
      </c>
      <c r="CR182">
        <v>-5.0000000000000001E-3</v>
      </c>
      <c r="CS182">
        <v>-4.0000000000000001E-3</v>
      </c>
      <c r="CV182">
        <v>-3.3500000000000002E-2</v>
      </c>
      <c r="CY182">
        <v>-1.26E-2</v>
      </c>
      <c r="DA182">
        <v>-1.2999999999999999E-2</v>
      </c>
      <c r="DE182">
        <v>1.6999E-2</v>
      </c>
      <c r="DO182">
        <v>-1.6699999600000001E-2</v>
      </c>
      <c r="DP182">
        <v>-1.6300000299999999E-2</v>
      </c>
      <c r="DR182">
        <v>-3.5900000000000001E-2</v>
      </c>
      <c r="DS182">
        <v>4.2999999999999997E-2</v>
      </c>
      <c r="DT182">
        <v>2.6100000000000002E-2</v>
      </c>
      <c r="DU182">
        <v>4.7000000000000002E-3</v>
      </c>
      <c r="DW182">
        <v>-2.3E-2</v>
      </c>
      <c r="EA182">
        <v>1.86999999E-2</v>
      </c>
      <c r="EB182">
        <v>5.3100001100000002E-2</v>
      </c>
      <c r="EE182">
        <v>-2.01E-2</v>
      </c>
      <c r="EG182">
        <v>2.06E-2</v>
      </c>
      <c r="EH182">
        <v>-4.8599999400000003E-2</v>
      </c>
      <c r="EM182">
        <v>-4.6100000000000002E-2</v>
      </c>
      <c r="EQ182">
        <v>8.0000000000000002E-3</v>
      </c>
      <c r="ES182">
        <v>2.5700000000000001E-2</v>
      </c>
      <c r="ET182">
        <v>-1.6E-2</v>
      </c>
      <c r="EY182">
        <v>-1.06E-2</v>
      </c>
      <c r="EZ182">
        <v>2.4487501653809099E-2</v>
      </c>
      <c r="FC182">
        <v>-4.0000000000000002E-4</v>
      </c>
      <c r="FD182">
        <v>4.0000000000000002E-4</v>
      </c>
      <c r="FE182">
        <v>6.3693035069276996E-2</v>
      </c>
      <c r="FF182">
        <v>1.10094284666667E-2</v>
      </c>
      <c r="FG182">
        <v>1.5684213104419399E-2</v>
      </c>
      <c r="FH182">
        <v>-4.0000000000000002E-4</v>
      </c>
      <c r="FJ182">
        <v>5.2890000000000003E-3</v>
      </c>
      <c r="FM182">
        <v>6.4324999999999993E-2</v>
      </c>
      <c r="FU182">
        <v>2.0000000000000001E-4</v>
      </c>
      <c r="FX182">
        <v>-0.13270000000000001</v>
      </c>
      <c r="FY182">
        <v>3.4000000000000002E-2</v>
      </c>
      <c r="GA182">
        <v>3.7999999999999999E-2</v>
      </c>
      <c r="GD182">
        <v>1E-3</v>
      </c>
    </row>
    <row r="183" spans="1:186" x14ac:dyDescent="0.25">
      <c r="A183" s="120">
        <v>39903</v>
      </c>
      <c r="D183">
        <v>2.6071715940730798E-4</v>
      </c>
      <c r="F183">
        <v>1.03E-2</v>
      </c>
      <c r="G183">
        <v>-7.5699999899999995E-2</v>
      </c>
      <c r="M183">
        <v>-3.3399999999999999E-2</v>
      </c>
      <c r="N183">
        <v>-4.7999999999999996E-3</v>
      </c>
      <c r="O183">
        <v>0.13671700000000001</v>
      </c>
      <c r="X183">
        <v>5.45E-2</v>
      </c>
      <c r="Y183">
        <v>1.2999999999999999E-2</v>
      </c>
      <c r="AB183">
        <v>-8.8999997800000008E-3</v>
      </c>
      <c r="AC183">
        <v>-1.38999997E-2</v>
      </c>
      <c r="AH183">
        <v>-1.6899999200000002E-2</v>
      </c>
      <c r="AI183">
        <v>6.1999999999999998E-3</v>
      </c>
      <c r="AL183">
        <v>-2.1263486091396399E-2</v>
      </c>
      <c r="AU183">
        <v>-1.2999999999999999E-2</v>
      </c>
      <c r="AW183">
        <v>1.4999999999999999E-2</v>
      </c>
      <c r="AZ183">
        <v>-4.3900000000000002E-2</v>
      </c>
      <c r="BH183">
        <v>5.1657620981807997E-2</v>
      </c>
      <c r="BI183">
        <v>3.1502462530593502E-2</v>
      </c>
      <c r="BJ183">
        <v>6.8967941721644896E-3</v>
      </c>
      <c r="BK183">
        <v>6.8978185901964499E-3</v>
      </c>
      <c r="BL183">
        <v>6.8999999200000002E-3</v>
      </c>
      <c r="BM183">
        <v>-1.36494194114435E-2</v>
      </c>
      <c r="BQ183">
        <v>-2.5900000699999998E-2</v>
      </c>
      <c r="BR183">
        <v>-4.5299999399999999E-2</v>
      </c>
      <c r="BS183">
        <v>-2.0899999900000001E-2</v>
      </c>
      <c r="BT183">
        <v>-1.09999999E-2</v>
      </c>
      <c r="BV183">
        <v>5.8999999999999997E-2</v>
      </c>
      <c r="CE183">
        <v>8.6E-3</v>
      </c>
      <c r="CG183">
        <v>2.1428084767358701E-2</v>
      </c>
      <c r="CH183">
        <v>7.7999999999999996E-3</v>
      </c>
      <c r="CK183">
        <v>-3.0099999999999998E-2</v>
      </c>
      <c r="CP183">
        <v>1.4083E-2</v>
      </c>
      <c r="CQ183">
        <v>0.02</v>
      </c>
      <c r="CR183">
        <v>-1.9199999999999998E-2</v>
      </c>
      <c r="CS183">
        <v>6.2E-2</v>
      </c>
      <c r="CV183">
        <v>7.7399999999999997E-2</v>
      </c>
      <c r="CY183">
        <v>4.0800000000000003E-2</v>
      </c>
      <c r="CZ183">
        <v>3.3399999999999999E-2</v>
      </c>
      <c r="DA183">
        <v>6.0499999999999998E-2</v>
      </c>
      <c r="DE183">
        <v>0.01</v>
      </c>
      <c r="DO183">
        <v>5.7000000999999998E-3</v>
      </c>
      <c r="DP183">
        <v>6.30000001E-3</v>
      </c>
      <c r="DR183">
        <v>7.6200000000000004E-2</v>
      </c>
      <c r="DS183">
        <v>-3.0000000000000001E-3</v>
      </c>
      <c r="DT183">
        <v>1.2799E-2</v>
      </c>
      <c r="DU183">
        <v>0.1457</v>
      </c>
      <c r="DW183">
        <v>7.6999999999999999E-2</v>
      </c>
      <c r="EA183">
        <v>8.0300003300000006E-2</v>
      </c>
      <c r="EB183">
        <v>0.103799999</v>
      </c>
      <c r="EE183">
        <v>8.5500000000000007E-2</v>
      </c>
      <c r="EG183">
        <v>-7.3800000000000004E-2</v>
      </c>
      <c r="EH183">
        <v>4.4799998399999999E-2</v>
      </c>
      <c r="EM183">
        <v>4.8999999999999998E-3</v>
      </c>
      <c r="EQ183">
        <v>0.02</v>
      </c>
      <c r="ES183">
        <v>1.78E-2</v>
      </c>
      <c r="ET183">
        <v>1.2E-2</v>
      </c>
      <c r="EY183">
        <v>-4.3900000000000002E-2</v>
      </c>
      <c r="EZ183">
        <v>-1.4410705279923599E-2</v>
      </c>
      <c r="FC183">
        <v>3.9E-2</v>
      </c>
      <c r="FD183">
        <v>-8.2000000000000007E-3</v>
      </c>
      <c r="FE183">
        <v>5.1278981081610303E-2</v>
      </c>
      <c r="FF183">
        <v>-1.9219838033333301E-2</v>
      </c>
      <c r="FG183">
        <v>1.7348419319693199E-2</v>
      </c>
      <c r="FH183">
        <v>5.6000000000000001E-2</v>
      </c>
      <c r="FJ183">
        <v>-1.4019E-2</v>
      </c>
      <c r="FM183">
        <v>-7.9071000000000002E-2</v>
      </c>
      <c r="FU183">
        <v>-1.2999999999999999E-3</v>
      </c>
      <c r="FX183">
        <v>4.8300000000000003E-2</v>
      </c>
      <c r="FY183">
        <v>0.01</v>
      </c>
      <c r="GA183">
        <v>-1.2999999999999999E-2</v>
      </c>
      <c r="GD183">
        <v>-0.02</v>
      </c>
    </row>
    <row r="184" spans="1:186" x14ac:dyDescent="0.25">
      <c r="A184" s="120">
        <v>39933</v>
      </c>
      <c r="D184">
        <v>2.0931883984109799E-2</v>
      </c>
      <c r="F184">
        <v>-1E-3</v>
      </c>
      <c r="G184">
        <v>-2.4299999700000002E-2</v>
      </c>
      <c r="M184">
        <v>8.3000000000000001E-3</v>
      </c>
      <c r="N184">
        <v>1.9300000000000001E-2</v>
      </c>
      <c r="O184">
        <v>0.19114500000000001</v>
      </c>
      <c r="X184">
        <v>0.16039999999999999</v>
      </c>
      <c r="Y184">
        <v>4.8000000000000001E-2</v>
      </c>
      <c r="AB184">
        <v>-1.29000004E-2</v>
      </c>
      <c r="AC184">
        <v>-1.9600000199999999E-2</v>
      </c>
      <c r="AH184">
        <v>-4.5800000399999999E-2</v>
      </c>
      <c r="AI184">
        <v>1.6000000000000001E-3</v>
      </c>
      <c r="AL184">
        <v>8.9098516071642805E-3</v>
      </c>
      <c r="AU184">
        <v>6.0000000000000001E-3</v>
      </c>
      <c r="AW184">
        <v>-3.0000000000000001E-3</v>
      </c>
      <c r="AZ184">
        <v>-4.0800000000000003E-2</v>
      </c>
      <c r="BH184">
        <v>2.4579624727698101E-2</v>
      </c>
      <c r="BI184">
        <v>-2.52899362250735E-2</v>
      </c>
      <c r="BJ184">
        <v>-4.8905505201324202E-2</v>
      </c>
      <c r="BK184">
        <v>-4.8906366644404398E-2</v>
      </c>
      <c r="BL184">
        <v>-4.8900000800000003E-2</v>
      </c>
      <c r="BM184">
        <v>-3.3738132944287298E-2</v>
      </c>
      <c r="BQ184">
        <v>-1.43999998E-2</v>
      </c>
      <c r="BR184">
        <v>-2.2600000700000001E-2</v>
      </c>
      <c r="BS184">
        <v>-8.1000002099999996E-3</v>
      </c>
      <c r="BT184">
        <v>-2.0600000399999999E-2</v>
      </c>
      <c r="BV184">
        <v>0.09</v>
      </c>
      <c r="CE184">
        <v>2.3699999999999999E-2</v>
      </c>
      <c r="CG184">
        <v>5.1004279997229701E-2</v>
      </c>
      <c r="CH184">
        <v>1.14E-2</v>
      </c>
      <c r="CK184">
        <v>-1.01E-2</v>
      </c>
      <c r="CP184">
        <v>-7.9520000000000007E-3</v>
      </c>
      <c r="CQ184">
        <v>0.06</v>
      </c>
      <c r="CR184">
        <v>8.9999999999999993E-3</v>
      </c>
      <c r="CS184">
        <v>2.3E-2</v>
      </c>
      <c r="CV184">
        <v>3.4299999999999997E-2</v>
      </c>
      <c r="CY184">
        <v>4.07E-2</v>
      </c>
      <c r="CZ184">
        <v>6.59E-2</v>
      </c>
      <c r="DA184">
        <v>4.9099999999999998E-2</v>
      </c>
      <c r="DE184">
        <v>-2.3E-2</v>
      </c>
      <c r="DO184">
        <v>2.0600000399999999E-2</v>
      </c>
      <c r="DP184">
        <v>1.9999999599999999E-2</v>
      </c>
      <c r="DR184">
        <v>0.12790000000000001</v>
      </c>
      <c r="DS184">
        <v>3.5000000000000003E-2</v>
      </c>
      <c r="DT184">
        <v>4.1499000000000001E-2</v>
      </c>
      <c r="DU184">
        <v>8.7099999999999997E-2</v>
      </c>
      <c r="DW184">
        <v>6.0999999999999999E-2</v>
      </c>
      <c r="EA184">
        <v>5.7000000000000002E-2</v>
      </c>
      <c r="EB184">
        <v>7.0600002999999995E-2</v>
      </c>
      <c r="EE184">
        <v>5.6500000000000002E-2</v>
      </c>
      <c r="EG184">
        <v>-4.0099999999999997E-2</v>
      </c>
      <c r="EH184">
        <v>5.9000002199999999E-3</v>
      </c>
      <c r="EM184">
        <v>-9.2499999999999999E-2</v>
      </c>
      <c r="EQ184">
        <v>2.1000000000000001E-2</v>
      </c>
      <c r="ES184">
        <v>4.1000000000000003E-3</v>
      </c>
      <c r="ET184">
        <v>2.4E-2</v>
      </c>
      <c r="EY184">
        <v>-4.0800000000000003E-2</v>
      </c>
      <c r="EZ184">
        <v>-1.67376073145524E-2</v>
      </c>
      <c r="FC184">
        <v>4.8800000000000003E-2</v>
      </c>
      <c r="FD184">
        <v>-4.4200000000000003E-2</v>
      </c>
      <c r="FE184">
        <v>4.7463672380605396E-3</v>
      </c>
      <c r="FF184">
        <v>-2.2046189333333299E-2</v>
      </c>
      <c r="FG184">
        <v>-1.2017384591080401E-2</v>
      </c>
      <c r="FH184">
        <v>3.0999999999999999E-3</v>
      </c>
      <c r="FJ184">
        <v>-2.0750999999999999E-2</v>
      </c>
      <c r="FM184">
        <v>-0.12634000000000001</v>
      </c>
      <c r="FU184">
        <v>-1.61E-2</v>
      </c>
      <c r="FX184">
        <v>9.4100000000000003E-2</v>
      </c>
      <c r="FY184">
        <v>-1.9E-2</v>
      </c>
      <c r="GA184">
        <v>-8.0000000000000002E-3</v>
      </c>
      <c r="GD184">
        <v>6.9000000000000006E-2</v>
      </c>
    </row>
    <row r="185" spans="1:186" x14ac:dyDescent="0.25">
      <c r="A185" s="120">
        <v>39964</v>
      </c>
      <c r="D185">
        <v>3.9859264342671903E-2</v>
      </c>
      <c r="F185">
        <v>1.72E-2</v>
      </c>
      <c r="G185">
        <v>0.13300000100000001</v>
      </c>
      <c r="M185">
        <v>4.99E-2</v>
      </c>
      <c r="N185">
        <v>6.9500000000000006E-2</v>
      </c>
      <c r="O185">
        <v>0.19214700000000001</v>
      </c>
      <c r="X185">
        <v>9.8500000000000004E-2</v>
      </c>
      <c r="Y185">
        <v>0.11700000000000001</v>
      </c>
      <c r="AB185">
        <v>-1.8500000199999998E-2</v>
      </c>
      <c r="AC185">
        <v>-2.8500000000000001E-2</v>
      </c>
      <c r="AH185">
        <v>-3.0000000299999999E-3</v>
      </c>
      <c r="AI185">
        <v>1.077E-2</v>
      </c>
      <c r="AL185">
        <v>6.21430241599557E-2</v>
      </c>
      <c r="AU185">
        <v>3.9E-2</v>
      </c>
      <c r="AW185">
        <v>1.2999999999999999E-2</v>
      </c>
      <c r="AZ185">
        <v>6.7599999999999993E-2</v>
      </c>
      <c r="BH185">
        <v>2.4863444353144099E-2</v>
      </c>
      <c r="BI185">
        <v>-1.78653120470329E-3</v>
      </c>
      <c r="BJ185">
        <v>-5.4538416244973601E-3</v>
      </c>
      <c r="BK185">
        <v>-5.4529553350505201E-3</v>
      </c>
      <c r="BL185">
        <v>-5.4999999699999998E-3</v>
      </c>
      <c r="BM185">
        <v>-4.8577955655111403E-3</v>
      </c>
      <c r="BQ185">
        <v>2.6799999200000001E-2</v>
      </c>
      <c r="BR185">
        <v>4.6399999400000003E-2</v>
      </c>
      <c r="BS185">
        <v>2.6799999200000001E-2</v>
      </c>
      <c r="BT185">
        <v>4.91999984E-2</v>
      </c>
      <c r="BV185">
        <v>6.0999999999999999E-2</v>
      </c>
      <c r="CE185">
        <v>3.5799999999999998E-2</v>
      </c>
      <c r="CG185">
        <v>6.0523987639653699E-2</v>
      </c>
      <c r="CH185">
        <v>4.2799999999999998E-2</v>
      </c>
      <c r="CK185">
        <v>-1.4800000000000001E-2</v>
      </c>
      <c r="CP185">
        <v>7.3510000000000006E-2</v>
      </c>
      <c r="CQ185">
        <v>9.5000000000000001E-2</v>
      </c>
      <c r="CR185">
        <v>7.0900000000000005E-2</v>
      </c>
      <c r="CS185">
        <v>2.4E-2</v>
      </c>
      <c r="CV185">
        <v>2.18E-2</v>
      </c>
      <c r="CY185">
        <v>5.2600000000000001E-2</v>
      </c>
      <c r="CZ185">
        <v>8.8999999999999996E-2</v>
      </c>
      <c r="DA185">
        <v>2.4799999999999999E-2</v>
      </c>
      <c r="DE185">
        <v>8.9999999999999993E-3</v>
      </c>
      <c r="DO185">
        <v>4.0199998799999997E-2</v>
      </c>
      <c r="DP185">
        <v>4.2399998799999998E-2</v>
      </c>
      <c r="DR185">
        <v>8.1600000000000006E-2</v>
      </c>
      <c r="DS185">
        <v>0.314</v>
      </c>
      <c r="DT185">
        <v>4.6198999999999997E-2</v>
      </c>
      <c r="DU185">
        <v>9.4500000000000001E-2</v>
      </c>
      <c r="DW185">
        <v>-3.0000000000000001E-3</v>
      </c>
      <c r="EA185">
        <v>9.0700000500000003E-2</v>
      </c>
      <c r="EB185">
        <v>0.10719999700000001</v>
      </c>
      <c r="EE185">
        <v>5.7700000000000001E-2</v>
      </c>
      <c r="EG185">
        <v>-4.0000000000000002E-4</v>
      </c>
      <c r="EH185">
        <v>4.6999999299999996E-3</v>
      </c>
      <c r="EM185">
        <v>8.0000000000000002E-3</v>
      </c>
      <c r="EQ185">
        <v>-1.4999999999999999E-2</v>
      </c>
      <c r="ES185">
        <v>5.4100000000000002E-2</v>
      </c>
      <c r="ET185">
        <v>2.1000000000000001E-2</v>
      </c>
      <c r="EY185">
        <v>6.7599999999999993E-2</v>
      </c>
      <c r="EZ185">
        <v>1.1386600643943199E-2</v>
      </c>
      <c r="FC185">
        <v>3.1099999999999999E-2</v>
      </c>
      <c r="FD185">
        <v>3.2000000000000001E-2</v>
      </c>
      <c r="FE185">
        <v>1.34570732612826E-2</v>
      </c>
      <c r="FF185">
        <v>-4.5089642333333299E-3</v>
      </c>
      <c r="FG185">
        <v>5.3469843705558897E-3</v>
      </c>
      <c r="FH185">
        <v>2.3999999999999998E-3</v>
      </c>
      <c r="FJ185">
        <v>2.6189999999999998E-3</v>
      </c>
      <c r="FM185">
        <v>-5.921E-3</v>
      </c>
      <c r="FU185">
        <v>-4.7999999999999996E-3</v>
      </c>
      <c r="FX185">
        <v>8.8199E-2</v>
      </c>
      <c r="FY185">
        <v>1.7000000000000001E-2</v>
      </c>
      <c r="GA185">
        <v>1.9E-2</v>
      </c>
      <c r="GD185">
        <v>2.1999999999999999E-2</v>
      </c>
    </row>
    <row r="186" spans="1:186" x14ac:dyDescent="0.25">
      <c r="A186" s="120">
        <v>39994</v>
      </c>
      <c r="D186">
        <v>1.2520928545504399E-2</v>
      </c>
      <c r="F186">
        <v>2.0000000000000001E-4</v>
      </c>
      <c r="G186">
        <v>3.5999999400000001E-3</v>
      </c>
      <c r="M186">
        <v>7.9000000000000008E-3</v>
      </c>
      <c r="N186">
        <v>4.5600000000000002E-2</v>
      </c>
      <c r="O186">
        <v>6.0936999999999998E-2</v>
      </c>
      <c r="X186">
        <v>-7.7000000000000002E-3</v>
      </c>
      <c r="Y186">
        <v>4.1000000000000002E-2</v>
      </c>
      <c r="AB186">
        <v>-2.04000007E-2</v>
      </c>
      <c r="AC186">
        <v>-3.05000003E-2</v>
      </c>
      <c r="AH186">
        <v>-1.97000001E-2</v>
      </c>
      <c r="AI186">
        <v>1.4E-2</v>
      </c>
      <c r="AL186">
        <v>-2.0630340771678898E-2</v>
      </c>
      <c r="AU186">
        <v>2.3E-2</v>
      </c>
      <c r="AV186">
        <v>1.6E-2</v>
      </c>
      <c r="AW186">
        <v>-1E-3</v>
      </c>
      <c r="AZ186">
        <v>-4.99E-2</v>
      </c>
      <c r="BH186">
        <v>-6.6945468982988502E-3</v>
      </c>
      <c r="BI186">
        <v>-8.3463777411870704E-3</v>
      </c>
      <c r="BJ186">
        <v>-2.8477689323441101E-2</v>
      </c>
      <c r="BK186">
        <v>-2.8476818377293999E-2</v>
      </c>
      <c r="BL186">
        <v>-2.8500000000000001E-2</v>
      </c>
      <c r="BM186">
        <v>-2.15162753069967E-2</v>
      </c>
      <c r="BQ186">
        <v>-3.3700000500000001E-2</v>
      </c>
      <c r="BR186">
        <v>-4.8900000800000003E-2</v>
      </c>
      <c r="BS186">
        <v>-2.8699999699999999E-2</v>
      </c>
      <c r="BT186">
        <v>-3.1199999199999998E-2</v>
      </c>
      <c r="BV186">
        <v>7.0000000000000001E-3</v>
      </c>
      <c r="CE186">
        <v>2.69E-2</v>
      </c>
      <c r="CG186">
        <v>-2.3330065977655899E-3</v>
      </c>
      <c r="CH186">
        <v>1.21E-2</v>
      </c>
      <c r="CK186">
        <v>-7.1999999999999998E-3</v>
      </c>
      <c r="CP186">
        <v>1.0369999999999999E-3</v>
      </c>
      <c r="CQ186">
        <v>-2E-3</v>
      </c>
      <c r="CR186">
        <v>5.9299999999999999E-2</v>
      </c>
      <c r="CS186">
        <v>2.1999999999999999E-2</v>
      </c>
      <c r="CV186">
        <v>5.1799999999999999E-2</v>
      </c>
      <c r="CY186">
        <v>1.7999999999999999E-2</v>
      </c>
      <c r="CZ186">
        <v>-1.3599999999999999E-2</v>
      </c>
      <c r="DA186">
        <v>8.0000000000000002E-3</v>
      </c>
      <c r="DE186">
        <v>1.0999E-2</v>
      </c>
      <c r="DO186">
        <v>2.3299999500000002E-2</v>
      </c>
      <c r="DP186">
        <v>2.4800000700000002E-2</v>
      </c>
      <c r="DR186">
        <v>-1.9800000000000002E-2</v>
      </c>
      <c r="DS186">
        <v>-7.3999999999999996E-2</v>
      </c>
      <c r="DT186">
        <v>-8.3000000000000001E-3</v>
      </c>
      <c r="DU186">
        <v>6.2399999999999997E-2</v>
      </c>
      <c r="DW186">
        <v>1.2E-2</v>
      </c>
      <c r="EA186">
        <v>3.2999999799999999E-2</v>
      </c>
      <c r="EB186">
        <v>3.8600001500000002E-2</v>
      </c>
      <c r="EE186">
        <v>9.5799999999999996E-2</v>
      </c>
      <c r="EG186">
        <v>4.7399999999999998E-2</v>
      </c>
      <c r="EH186">
        <v>-3.7000000000000002E-3</v>
      </c>
      <c r="EM186">
        <v>4.0099999999999997E-2</v>
      </c>
      <c r="EQ186">
        <v>-6.0000000000000001E-3</v>
      </c>
      <c r="ES186">
        <v>2.29E-2</v>
      </c>
      <c r="ET186">
        <v>1.9E-2</v>
      </c>
      <c r="EY186">
        <v>-4.99E-2</v>
      </c>
      <c r="EZ186">
        <v>-1.6961736649330102E-2</v>
      </c>
      <c r="FC186">
        <v>2.3099999999999999E-2</v>
      </c>
      <c r="FD186">
        <v>-2.4799999999999999E-2</v>
      </c>
      <c r="FE186">
        <v>-4.5295885521437996E-3</v>
      </c>
      <c r="FF186">
        <v>-1.6076766333333301E-2</v>
      </c>
      <c r="FG186">
        <v>-6.0853193782773596E-3</v>
      </c>
      <c r="FH186">
        <v>8.0199999999999994E-2</v>
      </c>
      <c r="FJ186">
        <v>3.8800000000000002E-3</v>
      </c>
      <c r="FM186">
        <v>4.8910000000000004E-3</v>
      </c>
      <c r="FU186">
        <v>7.7999999999999996E-3</v>
      </c>
      <c r="FX186">
        <v>4.0500000000000001E-2</v>
      </c>
      <c r="FY186">
        <v>5.0000000000000001E-3</v>
      </c>
      <c r="GA186">
        <v>-6.0000000000000001E-3</v>
      </c>
      <c r="GD186">
        <v>-1.9E-2</v>
      </c>
    </row>
    <row r="187" spans="1:186" x14ac:dyDescent="0.25">
      <c r="A187" s="120">
        <v>40025</v>
      </c>
      <c r="D187">
        <v>2.4982120260552299E-2</v>
      </c>
      <c r="F187">
        <v>1.34E-2</v>
      </c>
      <c r="G187">
        <v>5.7000000999999998E-3</v>
      </c>
      <c r="M187">
        <v>5.4999999999999997E-3</v>
      </c>
      <c r="N187">
        <v>4.0500000000000001E-2</v>
      </c>
      <c r="O187">
        <v>9.8446000000000006E-2</v>
      </c>
      <c r="X187">
        <v>7.7499999999999999E-2</v>
      </c>
      <c r="Y187">
        <v>1.2E-2</v>
      </c>
      <c r="AB187">
        <v>1.0499999899999999E-2</v>
      </c>
      <c r="AC187">
        <v>1.5499999699999999E-2</v>
      </c>
      <c r="AH187">
        <v>3.19999992E-3</v>
      </c>
      <c r="AI187">
        <v>5.7999999999999996E-3</v>
      </c>
      <c r="AL187">
        <v>5.0136059446348503E-3</v>
      </c>
      <c r="AU187">
        <v>1.6E-2</v>
      </c>
      <c r="AV187">
        <v>6.0000000000000001E-3</v>
      </c>
      <c r="AW187">
        <v>2.7E-2</v>
      </c>
      <c r="AZ187">
        <v>4.1500000000000002E-2</v>
      </c>
      <c r="BH187">
        <v>2.8512559335313301E-2</v>
      </c>
      <c r="BI187">
        <v>1.4754453363548199E-2</v>
      </c>
      <c r="BJ187">
        <v>3.1832176734971599E-3</v>
      </c>
      <c r="BK187">
        <v>3.1832292290299201E-3</v>
      </c>
      <c r="BL187">
        <v>3.19999992E-3</v>
      </c>
      <c r="BM187">
        <v>-6.2426865996977297E-3</v>
      </c>
      <c r="BQ187">
        <v>1.3799999800000001E-2</v>
      </c>
      <c r="BR187">
        <v>3.2900001900000003E-2</v>
      </c>
      <c r="BS187">
        <v>1.99999995E-4</v>
      </c>
      <c r="BT187">
        <v>2.8400000200000001E-2</v>
      </c>
      <c r="BV187">
        <v>0.04</v>
      </c>
      <c r="CE187">
        <v>2.87E-2</v>
      </c>
      <c r="CG187">
        <v>4.0234081996209703E-2</v>
      </c>
      <c r="CH187">
        <v>1.6199999999999999E-2</v>
      </c>
      <c r="CK187">
        <v>2.87E-2</v>
      </c>
      <c r="CP187">
        <v>3.7910000000000001E-3</v>
      </c>
      <c r="CQ187">
        <v>1.7000000000000001E-2</v>
      </c>
      <c r="CR187">
        <v>2.3199999999999998E-2</v>
      </c>
      <c r="CS187">
        <v>1.9E-2</v>
      </c>
      <c r="CV187">
        <v>4.1599999999999998E-2</v>
      </c>
      <c r="CY187">
        <v>1.9900000000000001E-2</v>
      </c>
      <c r="CZ187">
        <v>1.5299999999999999E-2</v>
      </c>
      <c r="DA187">
        <v>1.1599999999999999E-2</v>
      </c>
      <c r="DE187">
        <v>5.999E-3</v>
      </c>
      <c r="DO187">
        <v>2.1099999500000001E-2</v>
      </c>
      <c r="DP187">
        <v>2.3600000900000001E-2</v>
      </c>
      <c r="DR187">
        <v>9.3299999999999994E-2</v>
      </c>
      <c r="DS187">
        <v>3.5000000000000003E-2</v>
      </c>
      <c r="DT187">
        <v>2.46E-2</v>
      </c>
      <c r="DU187">
        <v>8.6699999999999999E-2</v>
      </c>
      <c r="DW187">
        <v>4.8000000000000001E-2</v>
      </c>
      <c r="EA187">
        <v>3.10999993E-2</v>
      </c>
      <c r="EB187">
        <v>4.9100000400000003E-2</v>
      </c>
      <c r="EE187">
        <v>5.9799999999999999E-2</v>
      </c>
      <c r="EG187">
        <v>3.0599999999999999E-2</v>
      </c>
      <c r="EH187">
        <v>0.15909999599999999</v>
      </c>
      <c r="EM187">
        <v>3.85E-2</v>
      </c>
      <c r="EQ187">
        <v>0.04</v>
      </c>
      <c r="ES187">
        <v>3.1399999999999997E-2</v>
      </c>
      <c r="ET187">
        <v>6.5000000000000002E-2</v>
      </c>
      <c r="EY187">
        <v>4.1500000000000002E-2</v>
      </c>
      <c r="EZ187">
        <v>3.5741067904706901E-2</v>
      </c>
      <c r="FC187">
        <v>-1.06E-2</v>
      </c>
      <c r="FD187">
        <v>8.6999999999999994E-3</v>
      </c>
      <c r="FE187">
        <v>-9.9802187562275692E-3</v>
      </c>
      <c r="FF187">
        <v>1.4430368866666699E-2</v>
      </c>
      <c r="FG187">
        <v>2.5785342370246898E-2</v>
      </c>
      <c r="FH187">
        <v>3.0800000000000001E-2</v>
      </c>
      <c r="FJ187">
        <v>4.0987000000000003E-2</v>
      </c>
      <c r="FM187">
        <v>-2.8219999999999999E-2</v>
      </c>
      <c r="FU187">
        <v>1.47E-2</v>
      </c>
      <c r="FX187">
        <v>6.8698999999999996E-2</v>
      </c>
      <c r="FY187">
        <v>2.5999999999999999E-2</v>
      </c>
      <c r="GA187">
        <v>-8.9999999999999993E-3</v>
      </c>
      <c r="GD187">
        <v>4.8000000000000001E-2</v>
      </c>
    </row>
    <row r="188" spans="1:186" x14ac:dyDescent="0.25">
      <c r="A188" s="120">
        <v>40056</v>
      </c>
      <c r="D188">
        <v>2.0107803941498199E-2</v>
      </c>
      <c r="F188">
        <v>1.8700000000000001E-2</v>
      </c>
      <c r="G188">
        <v>-1.7300000400000001E-2</v>
      </c>
      <c r="M188">
        <v>1.7899999999999999E-2</v>
      </c>
      <c r="N188">
        <v>3.78E-2</v>
      </c>
      <c r="O188">
        <v>0.101601</v>
      </c>
      <c r="X188">
        <v>3.7900000000000003E-2</v>
      </c>
      <c r="Y188">
        <v>7.8E-2</v>
      </c>
      <c r="AB188">
        <v>3.7000000000000002E-3</v>
      </c>
      <c r="AC188">
        <v>5.2000000099999997E-3</v>
      </c>
      <c r="AH188">
        <v>-9.8000001199999992E-3</v>
      </c>
      <c r="AI188">
        <v>-4.7000000000000002E-3</v>
      </c>
      <c r="AL188">
        <v>-4.2707130536391996E-3</v>
      </c>
      <c r="AU188">
        <v>2.3E-2</v>
      </c>
      <c r="AV188">
        <v>3.9E-2</v>
      </c>
      <c r="AW188">
        <v>3.9E-2</v>
      </c>
      <c r="AZ188">
        <v>7.0000000000000001E-3</v>
      </c>
      <c r="BH188">
        <v>-7.4027678465011801E-3</v>
      </c>
      <c r="BI188">
        <v>2.8541654022292501E-2</v>
      </c>
      <c r="BJ188">
        <v>1.8218954909609199E-2</v>
      </c>
      <c r="BK188">
        <v>1.8219554836583999E-2</v>
      </c>
      <c r="BL188">
        <v>1.82000007E-2</v>
      </c>
      <c r="BM188">
        <v>8.7921202673424403E-4</v>
      </c>
      <c r="BQ188">
        <v>8.0000003800000004E-3</v>
      </c>
      <c r="BR188">
        <v>1.8999999399999998E-2</v>
      </c>
      <c r="BS188">
        <v>1.6000000800000001E-2</v>
      </c>
      <c r="BT188">
        <v>2.89999996E-3</v>
      </c>
      <c r="BV188">
        <v>1.6E-2</v>
      </c>
      <c r="CE188">
        <v>8.1299999999999997E-2</v>
      </c>
      <c r="CG188">
        <v>2.1600000000000001E-2</v>
      </c>
      <c r="CH188">
        <v>-1.0999999999999999E-2</v>
      </c>
      <c r="CK188">
        <v>4.3200000000000002E-2</v>
      </c>
      <c r="CP188">
        <v>-2.8019999999999998E-3</v>
      </c>
      <c r="CQ188">
        <v>2E-3</v>
      </c>
      <c r="CR188">
        <v>-3.5000000000000001E-3</v>
      </c>
      <c r="CS188">
        <v>8.9999999999999993E-3</v>
      </c>
      <c r="CV188">
        <v>2.1000000000000001E-2</v>
      </c>
      <c r="CY188">
        <v>4.6300000000000001E-2</v>
      </c>
      <c r="CZ188">
        <v>7.6499999999999999E-2</v>
      </c>
      <c r="DA188">
        <v>2.3E-2</v>
      </c>
      <c r="DE188">
        <v>1.9E-2</v>
      </c>
      <c r="DO188">
        <v>2.2199999500000001E-2</v>
      </c>
      <c r="DP188">
        <v>2.1299999199999999E-2</v>
      </c>
      <c r="DR188">
        <v>3.2399999999999998E-2</v>
      </c>
      <c r="DS188">
        <v>-3.9E-2</v>
      </c>
      <c r="DT188">
        <v>8.0999999999999996E-3</v>
      </c>
      <c r="DU188">
        <v>5.8299999999999998E-2</v>
      </c>
      <c r="DW188">
        <v>1.9E-2</v>
      </c>
      <c r="EA188">
        <v>5.7199999699999997E-2</v>
      </c>
      <c r="EB188">
        <v>6.6900000000000001E-2</v>
      </c>
      <c r="EE188">
        <v>0.10639999999999999</v>
      </c>
      <c r="EG188">
        <v>7.0999999999999994E-2</v>
      </c>
      <c r="EH188">
        <v>0.15129999799999999</v>
      </c>
      <c r="EM188">
        <v>-2.1700000000000001E-2</v>
      </c>
      <c r="EQ188">
        <v>3.4000000000000002E-2</v>
      </c>
      <c r="ES188">
        <v>3.3799999999999997E-2</v>
      </c>
      <c r="ET188">
        <v>2.3E-2</v>
      </c>
      <c r="EY188">
        <v>7.0000000000000001E-3</v>
      </c>
      <c r="EZ188">
        <v>-1.05388257906356E-2</v>
      </c>
      <c r="FC188">
        <v>2.3699999999999999E-2</v>
      </c>
      <c r="FD188">
        <v>2.3400000000000001E-2</v>
      </c>
      <c r="FE188">
        <v>8.4693522985503904E-3</v>
      </c>
      <c r="FF188">
        <v>1.01545243666667E-2</v>
      </c>
      <c r="FG188">
        <v>3.81259024015323E-3</v>
      </c>
      <c r="FH188">
        <v>2.4199999999999999E-2</v>
      </c>
      <c r="FJ188">
        <v>1.529E-2</v>
      </c>
      <c r="FM188">
        <v>-2.5420000000000002E-2</v>
      </c>
      <c r="FU188">
        <v>1.5599999999999999E-2</v>
      </c>
      <c r="FX188">
        <v>-5.9999999999999995E-4</v>
      </c>
      <c r="FY188">
        <v>0.02</v>
      </c>
      <c r="GA188">
        <v>-1.2999999999999999E-2</v>
      </c>
      <c r="GD188">
        <v>-1E-3</v>
      </c>
    </row>
    <row r="189" spans="1:186" x14ac:dyDescent="0.25">
      <c r="A189" s="120">
        <v>40086</v>
      </c>
      <c r="D189">
        <v>2.8750846530225999E-2</v>
      </c>
      <c r="F189">
        <v>1.49E-2</v>
      </c>
      <c r="G189">
        <v>3.5999998499999998E-2</v>
      </c>
      <c r="M189">
        <v>-8.9999999999999993E-3</v>
      </c>
      <c r="N189">
        <v>3.8800000000000001E-2</v>
      </c>
      <c r="O189">
        <v>6.3440999999999997E-2</v>
      </c>
      <c r="X189">
        <v>2.35E-2</v>
      </c>
      <c r="Y189">
        <v>2.3E-2</v>
      </c>
      <c r="AB189">
        <v>3.6600001200000003E-2</v>
      </c>
      <c r="AC189">
        <v>5.4600000400000001E-2</v>
      </c>
      <c r="AH189">
        <v>4.3200001100000003E-2</v>
      </c>
      <c r="AI189">
        <v>1.7600000000000001E-2</v>
      </c>
      <c r="AL189">
        <v>4.6135532341164603E-2</v>
      </c>
      <c r="AU189">
        <v>8.9999999999999993E-3</v>
      </c>
      <c r="AV189">
        <v>0.01</v>
      </c>
      <c r="AW189">
        <v>7.0000000000000001E-3</v>
      </c>
      <c r="AZ189">
        <v>4.9299999999999997E-2</v>
      </c>
      <c r="BH189">
        <v>4.9752413319334998E-3</v>
      </c>
      <c r="BI189">
        <v>4.2801585923366997E-2</v>
      </c>
      <c r="BJ189">
        <v>5.4148231647437997E-2</v>
      </c>
      <c r="BK189">
        <v>5.4148032745465299E-2</v>
      </c>
      <c r="BL189">
        <v>5.4099999400000001E-2</v>
      </c>
      <c r="BM189">
        <v>3.4582507822741498E-2</v>
      </c>
      <c r="BQ189">
        <v>2.7799999299999999E-2</v>
      </c>
      <c r="BR189">
        <v>4.5299999399999999E-2</v>
      </c>
      <c r="BS189">
        <v>7.0000002200000001E-3</v>
      </c>
      <c r="BT189">
        <v>2.56999992E-2</v>
      </c>
      <c r="BV189">
        <v>1.2999999999999999E-2</v>
      </c>
      <c r="CE189">
        <v>3.2099999999999997E-2</v>
      </c>
      <c r="CG189">
        <v>-4.1140997691360096E-3</v>
      </c>
      <c r="CH189">
        <v>1.47E-2</v>
      </c>
      <c r="CK189">
        <v>6.6500000000000004E-2</v>
      </c>
      <c r="CP189">
        <v>2.8993000000000001E-2</v>
      </c>
      <c r="CQ189">
        <v>2.5999999999999999E-2</v>
      </c>
      <c r="CR189">
        <v>5.8400000000000001E-2</v>
      </c>
      <c r="CS189">
        <v>1.7000000000000001E-2</v>
      </c>
      <c r="CV189">
        <v>4.3900000000000002E-2</v>
      </c>
      <c r="CY189">
        <v>3.3500000000000002E-2</v>
      </c>
      <c r="CZ189">
        <v>3.3599999999999998E-2</v>
      </c>
      <c r="DA189">
        <v>3.61E-2</v>
      </c>
      <c r="DE189">
        <v>2.5999000000000001E-2</v>
      </c>
      <c r="DO189">
        <v>2.2800000399999999E-2</v>
      </c>
      <c r="DP189">
        <v>2.6499999699999999E-2</v>
      </c>
      <c r="DR189">
        <v>7.3800000000000004E-2</v>
      </c>
      <c r="DS189">
        <v>4.0000000000000001E-3</v>
      </c>
      <c r="DT189">
        <v>5.3199000000000003E-2</v>
      </c>
      <c r="DU189">
        <v>3.8600000000000002E-2</v>
      </c>
      <c r="DW189">
        <v>4.8000000000000001E-2</v>
      </c>
      <c r="EA189">
        <v>3.09999995E-2</v>
      </c>
      <c r="EB189">
        <v>4.2399998799999998E-2</v>
      </c>
      <c r="EE189">
        <v>0.16539999999999999</v>
      </c>
      <c r="EG189">
        <v>9.2200000000000004E-2</v>
      </c>
      <c r="EH189">
        <v>0.13420000700000001</v>
      </c>
      <c r="EM189">
        <v>2.1999999999999999E-2</v>
      </c>
      <c r="EQ189">
        <v>4.8000000000000001E-2</v>
      </c>
      <c r="ES189">
        <v>5.4999999999999997E-3</v>
      </c>
      <c r="ET189">
        <v>3.5000000000000003E-2</v>
      </c>
      <c r="EY189">
        <v>4.9299999999999997E-2</v>
      </c>
      <c r="EZ189">
        <v>2.9469784611197199E-2</v>
      </c>
      <c r="FC189">
        <v>7.6E-3</v>
      </c>
      <c r="FD189">
        <v>4.9000000000000002E-2</v>
      </c>
      <c r="FE189">
        <v>7.8059067342521899E-3</v>
      </c>
      <c r="FF189">
        <v>3.5121134366666702E-2</v>
      </c>
      <c r="FG189">
        <v>2.26017765384387E-2</v>
      </c>
      <c r="FH189">
        <v>4.2299999999999997E-2</v>
      </c>
      <c r="FJ189">
        <v>2.3005999999999999E-2</v>
      </c>
      <c r="FM189">
        <v>-2.0146000000000001E-2</v>
      </c>
      <c r="FU189">
        <v>1.8200000000000001E-2</v>
      </c>
      <c r="FX189">
        <v>9.8599000000000006E-2</v>
      </c>
      <c r="FY189">
        <v>1.0999999999999999E-2</v>
      </c>
      <c r="GA189">
        <v>-1.6E-2</v>
      </c>
      <c r="GD189">
        <v>5.3999999999999999E-2</v>
      </c>
    </row>
    <row r="190" spans="1:186" x14ac:dyDescent="0.25">
      <c r="A190" s="120">
        <v>40117</v>
      </c>
      <c r="D190">
        <v>1.5469772776271599E-3</v>
      </c>
      <c r="F190">
        <v>8.5000000000000006E-3</v>
      </c>
      <c r="G190">
        <v>-5.1699999699999999E-2</v>
      </c>
      <c r="M190">
        <v>2.5899999999999999E-2</v>
      </c>
      <c r="N190">
        <v>0.01</v>
      </c>
      <c r="O190">
        <v>-4.3670000000000002E-3</v>
      </c>
      <c r="X190">
        <v>4.48E-2</v>
      </c>
      <c r="Y190">
        <v>-3.1E-2</v>
      </c>
      <c r="AB190">
        <v>-4.3000001500000003E-3</v>
      </c>
      <c r="AC190">
        <v>-6.50000013E-3</v>
      </c>
      <c r="AH190">
        <v>-1.6000000800000001E-2</v>
      </c>
      <c r="AI190">
        <v>1.0200000000000001E-2</v>
      </c>
      <c r="AL190">
        <v>2.5630731405059202E-3</v>
      </c>
      <c r="AU190">
        <v>1E-3</v>
      </c>
      <c r="AV190">
        <v>0</v>
      </c>
      <c r="AW190">
        <v>-2E-3</v>
      </c>
      <c r="AZ190">
        <v>-1.5900000000000001E-2</v>
      </c>
      <c r="BH190">
        <v>2.61265992305839E-2</v>
      </c>
      <c r="BI190">
        <v>-3.6528682509268098E-3</v>
      </c>
      <c r="BJ190">
        <v>-9.0917960422091104E-3</v>
      </c>
      <c r="BK190">
        <v>-9.0905852657219306E-3</v>
      </c>
      <c r="BL190">
        <v>-9.1000003699999998E-3</v>
      </c>
      <c r="BM190">
        <v>-1.19789490288555E-2</v>
      </c>
      <c r="BQ190">
        <v>-1.86000001E-2</v>
      </c>
      <c r="BR190">
        <v>-2.5800000900000002E-2</v>
      </c>
      <c r="BS190">
        <v>8.99999961E-3</v>
      </c>
      <c r="BT190">
        <v>-1.7999999199999998E-2</v>
      </c>
      <c r="BV190">
        <v>4.1000000000000002E-2</v>
      </c>
      <c r="CE190">
        <v>-3.6700000000000003E-2</v>
      </c>
      <c r="CG190">
        <v>-1.3084942095527199E-2</v>
      </c>
      <c r="CH190">
        <v>-4.5999999999999999E-3</v>
      </c>
      <c r="CK190">
        <v>1.5E-3</v>
      </c>
      <c r="CP190">
        <v>-3.4290000000000002E-3</v>
      </c>
      <c r="CQ190">
        <v>7.0000000000000001E-3</v>
      </c>
      <c r="CR190">
        <v>1.6899999999999998E-2</v>
      </c>
      <c r="CS190">
        <v>5.0000000000000001E-3</v>
      </c>
      <c r="CV190">
        <v>-6.7999999999999996E-3</v>
      </c>
      <c r="CY190">
        <v>-3.5000000000000001E-3</v>
      </c>
      <c r="CZ190">
        <v>-6.4999999999999997E-3</v>
      </c>
      <c r="DA190">
        <v>-5.7000000000000002E-3</v>
      </c>
      <c r="DE190">
        <v>-0.02</v>
      </c>
      <c r="DO190">
        <v>1.15999999E-2</v>
      </c>
      <c r="DP190">
        <v>1.0300000199999999E-2</v>
      </c>
      <c r="DR190">
        <v>-4.1000000000000003E-3</v>
      </c>
      <c r="DS190">
        <v>-5.0000000000000001E-3</v>
      </c>
      <c r="DT190">
        <v>-2.4698999999999999E-2</v>
      </c>
      <c r="DU190">
        <v>3.9699999999999999E-2</v>
      </c>
      <c r="DW190">
        <v>5.0000000000000001E-3</v>
      </c>
      <c r="EA190">
        <v>2.5800000900000002E-2</v>
      </c>
      <c r="EB190">
        <v>3.3100001499999997E-2</v>
      </c>
      <c r="EE190">
        <v>0.2089</v>
      </c>
      <c r="EG190">
        <v>5.5599999999999997E-2</v>
      </c>
      <c r="EH190">
        <v>-8.5199996799999997E-2</v>
      </c>
      <c r="EM190">
        <v>-4.8999999999999998E-3</v>
      </c>
      <c r="EQ190">
        <v>-0.02</v>
      </c>
      <c r="ES190">
        <v>2.0999999999999999E-3</v>
      </c>
      <c r="ET190">
        <v>8.0000000000000002E-3</v>
      </c>
      <c r="EY190">
        <v>-1.5900000000000001E-2</v>
      </c>
      <c r="EZ190">
        <v>-2.35406098254912E-2</v>
      </c>
      <c r="FC190">
        <v>8.0999999999999996E-3</v>
      </c>
      <c r="FD190">
        <v>-2.5999999999999999E-3</v>
      </c>
      <c r="FE190">
        <v>1.7635904648670299E-2</v>
      </c>
      <c r="FF190">
        <v>-1.6185183233333299E-2</v>
      </c>
      <c r="FG190">
        <v>-6.1879672924604499E-3</v>
      </c>
      <c r="FH190">
        <v>-5.0999999999999997E-2</v>
      </c>
      <c r="FJ190">
        <v>7.5370000000000003E-3</v>
      </c>
      <c r="FM190">
        <v>3.4433999999999999E-2</v>
      </c>
      <c r="FU190">
        <v>8.3000000000000001E-3</v>
      </c>
      <c r="FX190">
        <v>-2.0990000000000002E-3</v>
      </c>
      <c r="FY190">
        <v>-1E-3</v>
      </c>
      <c r="GA190">
        <v>2.1000000000000001E-2</v>
      </c>
      <c r="GD190">
        <v>0</v>
      </c>
    </row>
    <row r="191" spans="1:186" x14ac:dyDescent="0.25">
      <c r="A191" s="120">
        <v>40147</v>
      </c>
      <c r="D191">
        <v>1.42463415945903E-2</v>
      </c>
      <c r="F191">
        <v>1.7399999999999999E-2</v>
      </c>
      <c r="G191">
        <v>1.76999997E-2</v>
      </c>
      <c r="M191">
        <v>9.7999999999999997E-3</v>
      </c>
      <c r="N191">
        <v>1.7100000000000001E-2</v>
      </c>
      <c r="O191">
        <v>1.8719E-2</v>
      </c>
      <c r="X191">
        <v>5.9999999999999995E-4</v>
      </c>
      <c r="Y191">
        <v>2.7E-2</v>
      </c>
      <c r="AB191">
        <v>5.8600000999999999E-2</v>
      </c>
      <c r="AC191">
        <v>9.4599999500000004E-2</v>
      </c>
      <c r="AH191">
        <v>3.8800001100000002E-2</v>
      </c>
      <c r="AI191">
        <v>-4.0000000000000001E-3</v>
      </c>
      <c r="AL191">
        <v>3.5977464122488E-3</v>
      </c>
      <c r="AU191">
        <v>0.01</v>
      </c>
      <c r="AV191">
        <v>7.0000000000000001E-3</v>
      </c>
      <c r="AW191">
        <v>7.0000000000000001E-3</v>
      </c>
      <c r="AZ191">
        <v>8.5000000000000006E-2</v>
      </c>
      <c r="BH191">
        <v>7.2128843916916497E-3</v>
      </c>
      <c r="BI191">
        <v>6.5399541503360997E-2</v>
      </c>
      <c r="BJ191">
        <v>8.8011874952584696E-2</v>
      </c>
      <c r="BK191">
        <v>8.8010806562613106E-2</v>
      </c>
      <c r="BL191">
        <v>8.7999999499999995E-2</v>
      </c>
      <c r="BM191">
        <v>5.3425217691765101E-2</v>
      </c>
      <c r="BQ191">
        <v>4.2100001099999999E-2</v>
      </c>
      <c r="BR191">
        <v>6.4400002400000003E-2</v>
      </c>
      <c r="BS191">
        <v>6.5999999599999998E-2</v>
      </c>
      <c r="BT191">
        <v>4.4399999099999997E-2</v>
      </c>
      <c r="BV191">
        <v>2.1000000000000001E-2</v>
      </c>
      <c r="CE191">
        <v>2.8199999999999999E-2</v>
      </c>
      <c r="CG191">
        <v>2.0858074200681399E-2</v>
      </c>
      <c r="CH191">
        <v>8.9999999999999993E-3</v>
      </c>
      <c r="CK191">
        <v>5.5300000000000002E-2</v>
      </c>
      <c r="CP191">
        <v>2.6147E-2</v>
      </c>
      <c r="CQ191">
        <v>-6.0000000000000001E-3</v>
      </c>
      <c r="CR191">
        <v>1.3299999999999999E-2</v>
      </c>
      <c r="CS191">
        <v>1.7000000000000001E-2</v>
      </c>
      <c r="CV191">
        <v>-5.7000000000000002E-3</v>
      </c>
      <c r="CY191">
        <v>-2.3999999999999998E-3</v>
      </c>
      <c r="CZ191">
        <v>-6.4000000000000003E-3</v>
      </c>
      <c r="DA191">
        <v>-8.0000000000000004E-4</v>
      </c>
      <c r="DE191">
        <v>0.02</v>
      </c>
      <c r="DO191">
        <v>2.0199999199999999E-2</v>
      </c>
      <c r="DP191">
        <v>2.0500000599999998E-2</v>
      </c>
      <c r="DR191">
        <v>1.7440000000000001E-2</v>
      </c>
      <c r="DS191">
        <v>8.0000000000000002E-3</v>
      </c>
      <c r="DT191">
        <v>1.5E-3</v>
      </c>
      <c r="DU191">
        <v>3.1899999999999998E-2</v>
      </c>
      <c r="DW191">
        <v>5.3999999999999999E-2</v>
      </c>
      <c r="EA191">
        <v>8.6000002899999997E-3</v>
      </c>
      <c r="EB191">
        <v>1.15E-2</v>
      </c>
      <c r="EE191">
        <v>0.1789</v>
      </c>
      <c r="EG191">
        <v>5.04E-2</v>
      </c>
      <c r="EH191">
        <v>0.15459999399999999</v>
      </c>
      <c r="EM191">
        <v>1.78E-2</v>
      </c>
      <c r="EQ191">
        <v>-1.7999999999999999E-2</v>
      </c>
      <c r="ES191">
        <v>4.48E-2</v>
      </c>
      <c r="ET191">
        <v>2.3E-2</v>
      </c>
      <c r="EY191">
        <v>8.5000000000000006E-2</v>
      </c>
      <c r="EZ191">
        <v>1.85864812716829E-2</v>
      </c>
      <c r="FC191">
        <v>2.3E-2</v>
      </c>
      <c r="FD191">
        <v>6.7900000000000002E-2</v>
      </c>
      <c r="FE191">
        <v>2.7165326143777199E-2</v>
      </c>
      <c r="FF191">
        <v>4.8173770666666699E-2</v>
      </c>
      <c r="FG191">
        <v>3.4235323714596998E-2</v>
      </c>
      <c r="FH191">
        <v>3.4200000000000001E-2</v>
      </c>
      <c r="FJ191">
        <v>3.2974999999999997E-2</v>
      </c>
      <c r="FM191">
        <v>6.8446000000000007E-2</v>
      </c>
      <c r="FU191">
        <v>4.3E-3</v>
      </c>
      <c r="FX191">
        <v>3.9899999999999998E-2</v>
      </c>
      <c r="FY191">
        <v>1.9E-2</v>
      </c>
      <c r="GA191">
        <v>-2.5999999999999999E-2</v>
      </c>
      <c r="GD191">
        <v>-4.0000000000000001E-3</v>
      </c>
    </row>
    <row r="192" spans="1:186" x14ac:dyDescent="0.25">
      <c r="A192" s="120">
        <v>40178</v>
      </c>
      <c r="D192">
        <v>2.06801927085003E-2</v>
      </c>
      <c r="F192">
        <v>3.7000000000000002E-3</v>
      </c>
      <c r="G192">
        <v>-0.11159999700000001</v>
      </c>
      <c r="M192">
        <v>4.0000000000000001E-3</v>
      </c>
      <c r="N192">
        <v>2.0400000000000001E-2</v>
      </c>
      <c r="O192">
        <v>5.4483999999999998E-2</v>
      </c>
      <c r="X192">
        <v>5.1200000000000002E-2</v>
      </c>
      <c r="Y192">
        <v>1E-3</v>
      </c>
      <c r="AB192">
        <v>-3.7599999500000002E-2</v>
      </c>
      <c r="AC192">
        <v>-6.1700001400000003E-2</v>
      </c>
      <c r="AH192">
        <v>-3.2800000199999998E-2</v>
      </c>
      <c r="AI192">
        <v>1.03E-2</v>
      </c>
      <c r="AL192">
        <v>-1.21734821134542E-2</v>
      </c>
      <c r="AU192">
        <v>1.2E-2</v>
      </c>
      <c r="AV192">
        <v>1.6E-2</v>
      </c>
      <c r="AW192">
        <v>-1.7999999999999999E-2</v>
      </c>
      <c r="AZ192">
        <v>-6.0400000000000002E-2</v>
      </c>
      <c r="BH192">
        <v>2.1021542206903599E-2</v>
      </c>
      <c r="BI192">
        <v>-5.0668599636169001E-2</v>
      </c>
      <c r="BJ192">
        <v>-7.3778577992632405E-2</v>
      </c>
      <c r="BK192">
        <v>-7.3778770972408897E-2</v>
      </c>
      <c r="BL192">
        <v>-7.37999976E-2</v>
      </c>
      <c r="BM192">
        <v>-4.85685892976295E-2</v>
      </c>
      <c r="BQ192">
        <v>-2.3600000900000001E-2</v>
      </c>
      <c r="BR192">
        <v>-3.42000015E-2</v>
      </c>
      <c r="BS192">
        <v>-4.96999994E-2</v>
      </c>
      <c r="BT192">
        <v>-3.2699998500000001E-2</v>
      </c>
      <c r="BV192">
        <v>-8.9999999999999993E-3</v>
      </c>
      <c r="CE192">
        <v>-1E-4</v>
      </c>
      <c r="CG192">
        <v>4.8160860834752399E-2</v>
      </c>
      <c r="CH192">
        <v>2.8000000000000001E-2</v>
      </c>
      <c r="CK192">
        <v>-1.11E-2</v>
      </c>
      <c r="CP192">
        <v>-1.305E-3</v>
      </c>
      <c r="CQ192">
        <v>3.3000000000000002E-2</v>
      </c>
      <c r="CR192">
        <v>2.1399999999999999E-2</v>
      </c>
      <c r="CS192">
        <v>2.9000000000000001E-2</v>
      </c>
      <c r="CV192">
        <v>2.0899999999999998E-2</v>
      </c>
      <c r="CY192">
        <v>1.0999999999999999E-2</v>
      </c>
      <c r="CZ192">
        <v>1.72E-2</v>
      </c>
      <c r="DA192">
        <v>1.9E-3</v>
      </c>
      <c r="DE192">
        <v>5.1998999999999997E-2</v>
      </c>
      <c r="DO192">
        <v>7.6000001300000003E-3</v>
      </c>
      <c r="DP192">
        <v>9.3999998599999992E-3</v>
      </c>
      <c r="DR192">
        <v>5.1520000000000003E-2</v>
      </c>
      <c r="DS192">
        <v>2.1999999999999999E-2</v>
      </c>
      <c r="DT192">
        <v>3.5099999999999999E-2</v>
      </c>
      <c r="DU192">
        <v>5.1400000000000001E-2</v>
      </c>
      <c r="DW192">
        <v>7.1999999999999995E-2</v>
      </c>
      <c r="EA192">
        <v>5.4999999699999998E-3</v>
      </c>
      <c r="EB192">
        <v>1.0300000199999999E-2</v>
      </c>
      <c r="EE192">
        <v>0.1022</v>
      </c>
      <c r="EG192">
        <v>6.93E-2</v>
      </c>
      <c r="EH192">
        <v>-2.8000000899999999E-2</v>
      </c>
      <c r="EM192">
        <v>3.4799999999999998E-2</v>
      </c>
      <c r="EQ192">
        <v>2.1999999999999999E-2</v>
      </c>
      <c r="ES192">
        <v>9.5999999999999992E-3</v>
      </c>
      <c r="ET192">
        <v>3.5000000000000003E-2</v>
      </c>
      <c r="EY192">
        <v>-6.0400000000000002E-2</v>
      </c>
      <c r="EZ192">
        <v>1.7571547214982601E-2</v>
      </c>
      <c r="FC192">
        <v>-1.4E-3</v>
      </c>
      <c r="FD192">
        <v>-4.58E-2</v>
      </c>
      <c r="FE192">
        <v>2.57790309032748E-2</v>
      </c>
      <c r="FF192">
        <v>-2.7041730333333298E-2</v>
      </c>
      <c r="FG192">
        <v>-3.1526552531335999E-3</v>
      </c>
      <c r="FH192">
        <v>6.6900000000000001E-2</v>
      </c>
      <c r="FJ192">
        <v>4.9346000000000001E-2</v>
      </c>
      <c r="FM192">
        <v>4.7945000000000002E-2</v>
      </c>
      <c r="FU192">
        <v>2.4799999999999999E-2</v>
      </c>
      <c r="FX192">
        <v>0</v>
      </c>
      <c r="FY192">
        <v>0.02</v>
      </c>
      <c r="GA192">
        <v>-1E-3</v>
      </c>
      <c r="GD192">
        <v>3.4000000000000002E-2</v>
      </c>
    </row>
    <row r="193" spans="1:186" x14ac:dyDescent="0.25">
      <c r="A193" s="120">
        <v>40209</v>
      </c>
      <c r="D193">
        <v>5.4030750451740904E-3</v>
      </c>
      <c r="F193">
        <v>2.18E-2</v>
      </c>
      <c r="G193">
        <v>-6.9300003299999996E-2</v>
      </c>
      <c r="M193">
        <v>-0.01</v>
      </c>
      <c r="N193">
        <v>2.7300000000000001E-2</v>
      </c>
      <c r="O193">
        <v>4.4306999999999999E-2</v>
      </c>
      <c r="P193">
        <v>-2.8999999200000001E-2</v>
      </c>
      <c r="Q193">
        <v>-2.8999999200000001E-2</v>
      </c>
      <c r="X193">
        <v>6.0900000000000003E-2</v>
      </c>
      <c r="Y193">
        <v>-5.0000000000000001E-3</v>
      </c>
      <c r="AB193">
        <v>2.1800000199999999E-2</v>
      </c>
      <c r="AC193">
        <v>3.4499999099999998E-2</v>
      </c>
      <c r="AH193">
        <v>-7.1300000000000002E-2</v>
      </c>
      <c r="AI193">
        <v>2.5600000000000001E-2</v>
      </c>
      <c r="AL193">
        <v>-1.46495672083199E-2</v>
      </c>
      <c r="AU193">
        <v>6.0000000000000001E-3</v>
      </c>
      <c r="AV193">
        <v>0.01</v>
      </c>
      <c r="AW193">
        <v>-2.5999999999999999E-2</v>
      </c>
      <c r="AZ193">
        <v>-3.5999999999999997E-2</v>
      </c>
      <c r="BH193">
        <v>1.2423058473056201E-2</v>
      </c>
      <c r="BI193">
        <v>1.4199847278523E-2</v>
      </c>
      <c r="BJ193">
        <v>1.7748396626905898E-2</v>
      </c>
      <c r="BK193">
        <v>1.7747566550731599E-2</v>
      </c>
      <c r="BL193">
        <v>1.76999997E-2</v>
      </c>
      <c r="BM193">
        <v>2.0076162615039399E-2</v>
      </c>
      <c r="BQ193">
        <v>-5.7000000000000002E-2</v>
      </c>
      <c r="BR193">
        <v>-8.2900002599999995E-2</v>
      </c>
      <c r="BS193">
        <v>3.8999998899999998E-3</v>
      </c>
      <c r="BT193">
        <v>-4.8900000800000003E-2</v>
      </c>
      <c r="BV193">
        <v>0.01</v>
      </c>
      <c r="CE193">
        <v>6.1000000000000004E-3</v>
      </c>
      <c r="CF193">
        <v>-6.0000000000000001E-3</v>
      </c>
      <c r="CG193">
        <v>6.3495507009025997E-3</v>
      </c>
      <c r="CH193">
        <v>-2.7799999999999998E-2</v>
      </c>
      <c r="CK193">
        <v>-2.06E-2</v>
      </c>
      <c r="CP193">
        <v>-3.6914000000000002E-2</v>
      </c>
      <c r="CQ193">
        <v>2.8000000000000001E-2</v>
      </c>
      <c r="CR193">
        <v>2.2599999999999999E-2</v>
      </c>
      <c r="CS193">
        <v>-1.6E-2</v>
      </c>
      <c r="CV193">
        <v>1.34E-2</v>
      </c>
      <c r="CY193">
        <v>5.0000000000000001E-3</v>
      </c>
      <c r="CZ193">
        <v>1.47E-2</v>
      </c>
      <c r="DA193">
        <v>-4.8999999999999998E-3</v>
      </c>
      <c r="DE193">
        <v>-4.5998999999999998E-2</v>
      </c>
      <c r="DO193">
        <v>2.08000001E-2</v>
      </c>
      <c r="DP193">
        <v>2.0099999399999999E-2</v>
      </c>
      <c r="DR193">
        <v>-1.6E-2</v>
      </c>
      <c r="DS193">
        <v>4.1000000000000002E-2</v>
      </c>
      <c r="DT193">
        <v>-3.1799000000000001E-2</v>
      </c>
      <c r="DU193">
        <v>3.2000000000000001E-2</v>
      </c>
      <c r="DW193">
        <v>-5.8000000000000003E-2</v>
      </c>
      <c r="EA193">
        <v>3.1599998499999997E-2</v>
      </c>
      <c r="EB193">
        <v>4.8799999099999998E-2</v>
      </c>
      <c r="EE193">
        <v>-4.9599999999999998E-2</v>
      </c>
      <c r="EG193">
        <v>7.7600000000000002E-2</v>
      </c>
      <c r="EH193">
        <v>-5.5899999999999998E-2</v>
      </c>
      <c r="EM193">
        <v>-1.7299999999999999E-2</v>
      </c>
      <c r="EQ193">
        <v>-5.0000000000000001E-3</v>
      </c>
      <c r="ES193">
        <v>5.7000000000000002E-3</v>
      </c>
      <c r="ET193">
        <v>-1.4999999999999999E-2</v>
      </c>
      <c r="EY193">
        <v>-3.5999999999999997E-2</v>
      </c>
      <c r="EZ193">
        <v>-2.1425061575521001E-2</v>
      </c>
      <c r="FC193">
        <v>-1.2999999999999999E-2</v>
      </c>
      <c r="FD193">
        <v>-2.9399999999999999E-2</v>
      </c>
      <c r="FE193">
        <v>8.5040501877782004E-2</v>
      </c>
      <c r="FF193">
        <v>-2.9487228533333298E-2</v>
      </c>
      <c r="FG193">
        <v>2.1758547199913599E-2</v>
      </c>
      <c r="FH193">
        <v>3.8399999999999997E-2</v>
      </c>
      <c r="FJ193">
        <v>-2.8420000000000001E-2</v>
      </c>
      <c r="FM193">
        <v>-2.3158999999999999E-2</v>
      </c>
      <c r="FU193">
        <v>2.81E-2</v>
      </c>
      <c r="FX193">
        <v>1.9199999999999998E-2</v>
      </c>
      <c r="FY193">
        <v>-2.5999999999999999E-2</v>
      </c>
      <c r="GA193">
        <v>-1.4999999999999999E-2</v>
      </c>
      <c r="GD193">
        <v>-8.7999999999999995E-2</v>
      </c>
    </row>
    <row r="194" spans="1:186" x14ac:dyDescent="0.25">
      <c r="A194" s="120">
        <v>40237</v>
      </c>
      <c r="D194">
        <v>6.8810764853834304E-3</v>
      </c>
      <c r="F194">
        <v>1.66E-2</v>
      </c>
      <c r="G194">
        <v>1.9000000300000001E-3</v>
      </c>
      <c r="M194">
        <v>1.38E-2</v>
      </c>
      <c r="N194">
        <v>7.4999999999999997E-3</v>
      </c>
      <c r="O194">
        <v>1.1103E-2</v>
      </c>
      <c r="P194">
        <v>-1.43999998E-2</v>
      </c>
      <c r="Q194">
        <v>-1.43999998E-2</v>
      </c>
      <c r="X194">
        <v>1.5900000000000001E-2</v>
      </c>
      <c r="Y194">
        <v>1.4E-2</v>
      </c>
      <c r="AB194">
        <v>2.7599999699999999E-2</v>
      </c>
      <c r="AC194">
        <v>4.65000011E-2</v>
      </c>
      <c r="AH194">
        <v>1.7999999199999998E-2</v>
      </c>
      <c r="AI194">
        <v>5.9999999999999995E-4</v>
      </c>
      <c r="AL194">
        <v>3.2231478935183501E-2</v>
      </c>
      <c r="AU194">
        <v>-1E-3</v>
      </c>
      <c r="AV194">
        <v>3.0000000000000001E-3</v>
      </c>
      <c r="AW194">
        <v>2.3E-2</v>
      </c>
      <c r="AZ194">
        <v>2.29E-2</v>
      </c>
      <c r="BH194">
        <v>9.63138715884004E-3</v>
      </c>
      <c r="BI194">
        <v>5.6377842602211001E-2</v>
      </c>
      <c r="BJ194">
        <v>7.3552684030315604E-2</v>
      </c>
      <c r="BK194">
        <v>7.3550229065568698E-2</v>
      </c>
      <c r="BL194">
        <v>7.3600001600000006E-2</v>
      </c>
      <c r="BM194">
        <v>3.5832311835074702E-2</v>
      </c>
      <c r="BQ194">
        <v>3.7000000000000002E-3</v>
      </c>
      <c r="BR194">
        <v>5.9000002199999999E-3</v>
      </c>
      <c r="BS194">
        <v>4.5099999799999999E-2</v>
      </c>
      <c r="BT194">
        <v>1.6499999899999999E-2</v>
      </c>
      <c r="BV194">
        <v>-4.0000000000000001E-3</v>
      </c>
      <c r="CE194">
        <v>7.4999999999999997E-3</v>
      </c>
      <c r="CF194">
        <v>1.4999999999999999E-2</v>
      </c>
      <c r="CG194">
        <v>1.66669940273825E-2</v>
      </c>
      <c r="CH194">
        <v>2.6499999999999999E-2</v>
      </c>
      <c r="CK194">
        <v>1.03E-2</v>
      </c>
      <c r="CO194">
        <v>4.1099999999999998E-2</v>
      </c>
      <c r="CP194">
        <v>1.0076999999999999E-2</v>
      </c>
      <c r="CQ194">
        <v>1.4999999999999999E-2</v>
      </c>
      <c r="CR194">
        <v>1.8E-3</v>
      </c>
      <c r="CS194">
        <v>5.0000000000000001E-3</v>
      </c>
      <c r="CV194">
        <v>2.2000000000000001E-3</v>
      </c>
      <c r="CY194">
        <v>-1.2500000000000001E-2</v>
      </c>
      <c r="CZ194">
        <v>-5.3E-3</v>
      </c>
      <c r="DA194">
        <v>-4.3E-3</v>
      </c>
      <c r="DE194">
        <v>0.02</v>
      </c>
      <c r="DO194">
        <v>7.4999998300000004E-3</v>
      </c>
      <c r="DP194">
        <v>8.99999961E-3</v>
      </c>
      <c r="DR194">
        <v>6.8799999999999998E-3</v>
      </c>
      <c r="DS194">
        <v>-1.6E-2</v>
      </c>
      <c r="DT194">
        <v>1.2699E-2</v>
      </c>
      <c r="DU194">
        <v>2.5899999999999999E-2</v>
      </c>
      <c r="DW194">
        <v>8.1000000000000003E-2</v>
      </c>
      <c r="EA194">
        <v>4.8000002300000004E-3</v>
      </c>
      <c r="EB194">
        <v>1.20999999E-2</v>
      </c>
      <c r="EE194">
        <v>3.1099999999999999E-2</v>
      </c>
      <c r="EG194">
        <v>1.09E-2</v>
      </c>
      <c r="EH194">
        <v>1.86000001E-2</v>
      </c>
      <c r="EM194">
        <v>2.8899999999999999E-2</v>
      </c>
      <c r="EQ194">
        <v>1.2999999999999999E-2</v>
      </c>
      <c r="ES194">
        <v>2.2800000000000001E-2</v>
      </c>
      <c r="ET194">
        <v>1.2E-2</v>
      </c>
      <c r="EY194">
        <v>2.29E-2</v>
      </c>
      <c r="EZ194">
        <v>2.9706405858188699E-2</v>
      </c>
      <c r="FC194">
        <v>3.6200000000000003E-2</v>
      </c>
      <c r="FD194">
        <v>4.0599999999999997E-2</v>
      </c>
      <c r="FE194">
        <v>2.9028836587438898E-2</v>
      </c>
      <c r="FF194">
        <v>1.30478660666667E-2</v>
      </c>
      <c r="FG194">
        <v>2.7502336172039801E-2</v>
      </c>
      <c r="FH194">
        <v>1.6400000000000001E-2</v>
      </c>
      <c r="FJ194">
        <v>2.5051E-2</v>
      </c>
      <c r="FM194">
        <v>8.4480000000000006E-3</v>
      </c>
      <c r="FU194">
        <v>2.93E-2</v>
      </c>
      <c r="FX194">
        <v>5.9998999999999997E-2</v>
      </c>
      <c r="FY194">
        <v>1.4E-2</v>
      </c>
      <c r="GA194">
        <v>1.4999999999999999E-2</v>
      </c>
      <c r="GD194">
        <v>7.0000000000000001E-3</v>
      </c>
    </row>
    <row r="195" spans="1:186" x14ac:dyDescent="0.25">
      <c r="A195" s="120">
        <v>40268</v>
      </c>
      <c r="D195">
        <v>2.4646591991700599E-2</v>
      </c>
      <c r="F195">
        <v>1.4999999999999999E-2</v>
      </c>
      <c r="G195">
        <v>1.5799999200000001E-2</v>
      </c>
      <c r="M195">
        <v>-2.35E-2</v>
      </c>
      <c r="N195">
        <v>1.37E-2</v>
      </c>
      <c r="O195">
        <v>7.7839000000000005E-2</v>
      </c>
      <c r="P195">
        <v>3.5500001199999999E-2</v>
      </c>
      <c r="Q195">
        <v>3.4499999099999998E-2</v>
      </c>
      <c r="X195">
        <v>1.4800000000000001E-2</v>
      </c>
      <c r="Y195">
        <v>4.7E-2</v>
      </c>
      <c r="AB195">
        <v>-1.33999996E-2</v>
      </c>
      <c r="AC195">
        <v>-1.9999999599999999E-2</v>
      </c>
      <c r="AH195">
        <v>2.6399999899999999E-2</v>
      </c>
      <c r="AI195">
        <v>1.55E-2</v>
      </c>
      <c r="AJ195">
        <v>2.0999999300000001E-3</v>
      </c>
      <c r="AL195">
        <v>5.5778495564401103E-3</v>
      </c>
      <c r="AU195">
        <v>-8.9999999999999993E-3</v>
      </c>
      <c r="AV195">
        <v>0.01</v>
      </c>
      <c r="AW195">
        <v>-8.9999999999999993E-3</v>
      </c>
      <c r="AZ195">
        <v>3.1699999999999999E-2</v>
      </c>
      <c r="BH195">
        <v>-1.3842036197627699E-2</v>
      </c>
      <c r="BI195">
        <v>3.0206519145175199E-2</v>
      </c>
      <c r="BJ195">
        <v>1.9726751407469299E-2</v>
      </c>
      <c r="BK195">
        <v>1.9724022984288499E-2</v>
      </c>
      <c r="BL195">
        <v>1.97000001E-2</v>
      </c>
      <c r="BM195">
        <v>9.7122812155059392E-3</v>
      </c>
      <c r="BQ195">
        <v>2.6599999499999999E-2</v>
      </c>
      <c r="BR195">
        <v>4.1499998400000002E-2</v>
      </c>
      <c r="BS195">
        <v>3.09999995E-2</v>
      </c>
      <c r="BT195">
        <v>3.2600000499999997E-2</v>
      </c>
      <c r="BV195">
        <v>-2E-3</v>
      </c>
      <c r="CE195">
        <v>4.2799999999999998E-2</v>
      </c>
      <c r="CF195">
        <v>3.9E-2</v>
      </c>
      <c r="CG195">
        <v>2.0245050949465201E-2</v>
      </c>
      <c r="CH195">
        <v>2.1299999999999999E-2</v>
      </c>
      <c r="CK195">
        <v>-9.1999999999999998E-3</v>
      </c>
      <c r="CO195">
        <v>7.0000000000000007E-2</v>
      </c>
      <c r="CP195">
        <v>1.8759999999999999E-2</v>
      </c>
      <c r="CQ195">
        <v>2.8000000000000001E-2</v>
      </c>
      <c r="CR195">
        <v>1.5299999999999999E-2</v>
      </c>
      <c r="CS195">
        <v>4.0000000000000001E-3</v>
      </c>
      <c r="CV195">
        <v>2.4199999999999999E-2</v>
      </c>
      <c r="CY195">
        <v>2.5100000000000001E-2</v>
      </c>
      <c r="CZ195">
        <v>2.2800000000000001E-2</v>
      </c>
      <c r="DA195">
        <v>3.0700000000000002E-2</v>
      </c>
      <c r="DE195">
        <v>3.3999000000000001E-2</v>
      </c>
      <c r="DO195">
        <v>1.47000002E-2</v>
      </c>
      <c r="DP195">
        <v>1.6400000099999999E-2</v>
      </c>
      <c r="DR195">
        <v>5.7872E-2</v>
      </c>
      <c r="DS195">
        <v>5.1999999999999998E-2</v>
      </c>
      <c r="DT195">
        <v>3.9699999999999999E-2</v>
      </c>
      <c r="DU195">
        <v>1.6199999999999999E-2</v>
      </c>
      <c r="DW195">
        <v>0.05</v>
      </c>
      <c r="EA195">
        <v>1.87999997E-2</v>
      </c>
      <c r="EB195">
        <v>1.76999997E-2</v>
      </c>
      <c r="EE195">
        <v>0.25030000000000002</v>
      </c>
      <c r="EG195">
        <v>5.9400000000000001E-2</v>
      </c>
      <c r="EH195">
        <v>3.3199999500000001E-2</v>
      </c>
      <c r="EM195">
        <v>3.7499999999999999E-2</v>
      </c>
      <c r="EQ195">
        <v>7.1999999999999995E-2</v>
      </c>
      <c r="ES195">
        <v>-6.1999999999999998E-3</v>
      </c>
      <c r="ET195">
        <v>3.6999999999999998E-2</v>
      </c>
      <c r="EY195">
        <v>3.1699999999999999E-2</v>
      </c>
      <c r="EZ195">
        <v>6.4800343098661894E-2</v>
      </c>
      <c r="FC195">
        <v>-4.0000000000000002E-4</v>
      </c>
      <c r="FD195">
        <v>6.1800000000000001E-2</v>
      </c>
      <c r="FE195">
        <v>2.43105516584214E-2</v>
      </c>
      <c r="FF195">
        <v>2.93529093666667E-2</v>
      </c>
      <c r="FG195">
        <v>2.6213110204882501E-2</v>
      </c>
      <c r="FH195">
        <v>1.9E-2</v>
      </c>
      <c r="FJ195">
        <v>5.2317000000000002E-2</v>
      </c>
      <c r="FM195">
        <v>7.7660000000000003E-3</v>
      </c>
      <c r="FU195">
        <v>9.1000000000000004E-3</v>
      </c>
      <c r="FX195">
        <v>4.2398999999999999E-2</v>
      </c>
      <c r="FY195">
        <v>1.2E-2</v>
      </c>
      <c r="GA195">
        <v>8.9999999999999993E-3</v>
      </c>
      <c r="GD195">
        <v>9.0999999999999998E-2</v>
      </c>
    </row>
    <row r="196" spans="1:186" x14ac:dyDescent="0.25">
      <c r="A196" s="120">
        <v>40298</v>
      </c>
      <c r="D196">
        <v>1.28034941414772E-2</v>
      </c>
      <c r="F196">
        <v>-1E-4</v>
      </c>
      <c r="G196">
        <v>1.8500000199999998E-2</v>
      </c>
      <c r="M196">
        <v>-2.1600000000000001E-2</v>
      </c>
      <c r="N196">
        <v>1.4200000000000001E-2</v>
      </c>
      <c r="O196">
        <v>3.4494999999999998E-2</v>
      </c>
      <c r="P196">
        <v>9.1000003699999998E-3</v>
      </c>
      <c r="Q196">
        <v>1.0099999599999999E-2</v>
      </c>
      <c r="X196">
        <v>2.2100000000000002E-2</v>
      </c>
      <c r="Y196">
        <v>4.2000000000000003E-2</v>
      </c>
      <c r="AB196">
        <v>2.7899999200000001E-2</v>
      </c>
      <c r="AC196">
        <v>4.2700000100000003E-2</v>
      </c>
      <c r="AH196">
        <v>2.8000000899999999E-2</v>
      </c>
      <c r="AI196">
        <v>1.7999999999999999E-2</v>
      </c>
      <c r="AJ196">
        <v>2.5900000699999998E-2</v>
      </c>
      <c r="AL196">
        <v>1.72592464987123E-2</v>
      </c>
      <c r="AU196">
        <v>-2.3E-2</v>
      </c>
      <c r="AV196">
        <v>8.0000000000000002E-3</v>
      </c>
      <c r="AW196">
        <v>5.7000000000000002E-2</v>
      </c>
      <c r="AZ196">
        <v>2.5600000000000001E-2</v>
      </c>
      <c r="BH196">
        <v>-1.03110786012208E-2</v>
      </c>
      <c r="BI196">
        <v>3.04481681809485E-2</v>
      </c>
      <c r="BJ196">
        <v>3.8016400452452401E-2</v>
      </c>
      <c r="BK196">
        <v>3.8015988756980201E-2</v>
      </c>
      <c r="BL196">
        <v>3.7999998799999997E-2</v>
      </c>
      <c r="BM196">
        <v>2.0175360238709101E-2</v>
      </c>
      <c r="BQ196">
        <v>1.05999997E-2</v>
      </c>
      <c r="BR196">
        <v>1.8999999399999998E-2</v>
      </c>
      <c r="BS196">
        <v>1.98999997E-2</v>
      </c>
      <c r="BT196">
        <v>2.34999992E-2</v>
      </c>
      <c r="BV196">
        <v>6.0000000000000001E-3</v>
      </c>
      <c r="CE196">
        <v>2.98E-2</v>
      </c>
      <c r="CF196">
        <v>3.2000000000000001E-2</v>
      </c>
      <c r="CG196">
        <v>1.7645285566439999E-2</v>
      </c>
      <c r="CH196">
        <v>2.8E-3</v>
      </c>
      <c r="CK196">
        <v>1.06E-2</v>
      </c>
      <c r="CO196">
        <v>0.12970000000000001</v>
      </c>
      <c r="CP196">
        <v>-1.1431E-2</v>
      </c>
      <c r="CQ196">
        <v>8.9999999999999993E-3</v>
      </c>
      <c r="CR196">
        <v>-6.6E-3</v>
      </c>
      <c r="CS196">
        <v>4.0000000000000001E-3</v>
      </c>
      <c r="CV196">
        <v>1.83E-2</v>
      </c>
      <c r="CY196">
        <v>-4.0000000000000002E-4</v>
      </c>
      <c r="CZ196">
        <v>-1.0800000000000001E-2</v>
      </c>
      <c r="DA196">
        <v>-1.24E-2</v>
      </c>
      <c r="DE196">
        <v>2.9000000000000001E-2</v>
      </c>
      <c r="DO196">
        <v>3.4600000800000003E-2</v>
      </c>
      <c r="DP196">
        <v>3.68999988E-2</v>
      </c>
      <c r="DR196">
        <v>1.6140000000000002E-2</v>
      </c>
      <c r="DS196">
        <v>2.1000000000000001E-2</v>
      </c>
      <c r="DT196">
        <v>6.5989999999999998E-3</v>
      </c>
      <c r="DU196">
        <v>1.0699999999999999E-2</v>
      </c>
      <c r="DW196">
        <v>1.0999999999999999E-2</v>
      </c>
      <c r="EA196">
        <v>1.0499999899999999E-2</v>
      </c>
      <c r="EB196">
        <v>1.38999997E-2</v>
      </c>
      <c r="EE196">
        <v>4.99E-2</v>
      </c>
      <c r="EG196">
        <v>5.0700000000000002E-2</v>
      </c>
      <c r="EH196">
        <v>0.105899997</v>
      </c>
      <c r="EM196">
        <v>7.4000000000000003E-3</v>
      </c>
      <c r="EQ196">
        <v>4.2999999999999997E-2</v>
      </c>
      <c r="ES196">
        <v>1.7000000000000001E-2</v>
      </c>
      <c r="ET196">
        <v>1.4999999999999999E-2</v>
      </c>
      <c r="EY196">
        <v>2.5600000000000001E-2</v>
      </c>
      <c r="EZ196">
        <v>1.41005314560897E-2</v>
      </c>
      <c r="FC196">
        <v>-7.1999999999999998E-3</v>
      </c>
      <c r="FD196">
        <v>3.2000000000000001E-2</v>
      </c>
      <c r="FE196">
        <v>9.6511977599154104E-3</v>
      </c>
      <c r="FF196">
        <v>1.7629200066666701E-2</v>
      </c>
      <c r="FG196">
        <v>-1.84449433789426E-3</v>
      </c>
      <c r="FH196">
        <v>1.72E-2</v>
      </c>
      <c r="FJ196">
        <v>-2.2317E-2</v>
      </c>
      <c r="FM196">
        <v>-2.9083999999999999E-2</v>
      </c>
      <c r="FU196">
        <v>2.41E-2</v>
      </c>
      <c r="FX196">
        <v>2.2298999999999999E-2</v>
      </c>
      <c r="FY196">
        <v>7.0000000000000001E-3</v>
      </c>
      <c r="GA196">
        <v>-2.5000000000000001E-2</v>
      </c>
      <c r="GD196">
        <v>6.8000000000000005E-2</v>
      </c>
    </row>
    <row r="197" spans="1:186" x14ac:dyDescent="0.25">
      <c r="A197" s="120">
        <v>40329</v>
      </c>
      <c r="D197">
        <v>-2.4544465929590101E-2</v>
      </c>
      <c r="F197">
        <v>-2.3E-2</v>
      </c>
      <c r="G197">
        <v>3.2600000499999997E-2</v>
      </c>
      <c r="M197">
        <v>-1E-3</v>
      </c>
      <c r="N197">
        <v>-2.64E-2</v>
      </c>
      <c r="O197">
        <v>-6.1879999999999998E-2</v>
      </c>
      <c r="P197">
        <v>-2.6000000499999999E-2</v>
      </c>
      <c r="Q197">
        <v>-2.7000000699999999E-2</v>
      </c>
      <c r="X197">
        <v>1.41E-2</v>
      </c>
      <c r="Y197">
        <v>-4.8000000000000001E-2</v>
      </c>
      <c r="AB197">
        <v>4.0000001900000002E-3</v>
      </c>
      <c r="AC197">
        <v>5.4999999699999998E-3</v>
      </c>
      <c r="AH197">
        <v>-2.9699999800000002E-2</v>
      </c>
      <c r="AI197">
        <v>-1.6799999999999999E-2</v>
      </c>
      <c r="AJ197">
        <v>4.9100000400000003E-2</v>
      </c>
      <c r="AL197">
        <v>-2.92878393502005E-3</v>
      </c>
      <c r="AU197">
        <v>-2.8000000000000001E-2</v>
      </c>
      <c r="AV197">
        <v>-2.8000000000000001E-2</v>
      </c>
      <c r="AW197">
        <v>1E-3</v>
      </c>
      <c r="AZ197">
        <v>-2.4E-2</v>
      </c>
      <c r="BH197">
        <v>-2.6092307875027498E-3</v>
      </c>
      <c r="BI197">
        <v>1.77726329547006E-2</v>
      </c>
      <c r="BJ197">
        <v>4.0366477607945803E-2</v>
      </c>
      <c r="BK197">
        <v>4.0367107421823901E-2</v>
      </c>
      <c r="BL197">
        <v>4.0399998399999998E-2</v>
      </c>
      <c r="BM197">
        <v>3.1513746095933402E-2</v>
      </c>
      <c r="BQ197">
        <v>-3.7000000000000002E-3</v>
      </c>
      <c r="BR197">
        <v>-3.19999992E-3</v>
      </c>
      <c r="BS197">
        <v>1.18000004E-2</v>
      </c>
      <c r="BT197">
        <v>2.0000000900000001E-3</v>
      </c>
      <c r="BV197">
        <v>0</v>
      </c>
      <c r="CE197">
        <v>-3.61E-2</v>
      </c>
      <c r="CF197">
        <v>-6.0000000000000001E-3</v>
      </c>
      <c r="CG197">
        <v>-2.35676385227023E-2</v>
      </c>
      <c r="CH197">
        <v>-5.0700000000000002E-2</v>
      </c>
      <c r="CK197">
        <v>5.1499999999999997E-2</v>
      </c>
      <c r="CO197">
        <v>-9.5299999999999996E-2</v>
      </c>
      <c r="CP197">
        <v>-1.77E-2</v>
      </c>
      <c r="CQ197">
        <v>3.0000000000000001E-3</v>
      </c>
      <c r="CR197">
        <v>9.9000000000000008E-3</v>
      </c>
      <c r="CS197">
        <v>-2.4E-2</v>
      </c>
      <c r="CV197">
        <v>-1E-3</v>
      </c>
      <c r="CY197">
        <v>-2.7E-2</v>
      </c>
      <c r="CZ197">
        <v>-3.6600000000000001E-2</v>
      </c>
      <c r="DA197">
        <v>-3.1199999999999999E-2</v>
      </c>
      <c r="DE197">
        <v>-6.6999000000000003E-2</v>
      </c>
      <c r="DO197">
        <v>-1.87999997E-2</v>
      </c>
      <c r="DP197">
        <v>-1.5300000100000001E-2</v>
      </c>
      <c r="DR197">
        <v>-1.8519999999999998E-2</v>
      </c>
      <c r="DS197">
        <v>-0.03</v>
      </c>
      <c r="DT197">
        <v>-5.2798999999999999E-2</v>
      </c>
      <c r="DU197">
        <v>-5.0999999999999997E-2</v>
      </c>
      <c r="DW197">
        <v>-2.1000000000000001E-2</v>
      </c>
      <c r="EA197">
        <v>-2.5900000699999998E-2</v>
      </c>
      <c r="EB197">
        <v>-3.7000000499999998E-2</v>
      </c>
      <c r="EE197">
        <v>-7.8E-2</v>
      </c>
      <c r="EG197">
        <v>-1.9699999999999999E-2</v>
      </c>
      <c r="EH197">
        <v>3.3900000200000002E-2</v>
      </c>
      <c r="EM197">
        <v>-4.4200000000000003E-2</v>
      </c>
      <c r="EQ197">
        <v>-3.2000000000000001E-2</v>
      </c>
      <c r="ES197">
        <v>-2.1399999999999999E-2</v>
      </c>
      <c r="ET197">
        <v>-3.9E-2</v>
      </c>
      <c r="EY197">
        <v>-2.4E-2</v>
      </c>
      <c r="EZ197">
        <v>-1.8878218506468501E-2</v>
      </c>
      <c r="FC197">
        <v>3.9699999999999999E-2</v>
      </c>
      <c r="FD197">
        <v>-8.2799999999999999E-2</v>
      </c>
      <c r="FE197">
        <v>-5.5778474316657202E-2</v>
      </c>
      <c r="FF197">
        <v>-4.1637977033333301E-2</v>
      </c>
      <c r="FG197">
        <v>-1.2377451995267101E-2</v>
      </c>
      <c r="FH197">
        <v>8.9999999999999998E-4</v>
      </c>
      <c r="FJ197">
        <v>-9.4143000000000004E-2</v>
      </c>
      <c r="FM197">
        <v>4.8500000000000003E-4</v>
      </c>
      <c r="FU197">
        <v>5.3E-3</v>
      </c>
      <c r="FX197">
        <v>-2.1898999999999998E-2</v>
      </c>
      <c r="FY197">
        <v>-3.2000000000000001E-2</v>
      </c>
      <c r="GA197">
        <v>2.1999999999999999E-2</v>
      </c>
      <c r="GD197">
        <v>-8.2000000000000003E-2</v>
      </c>
    </row>
    <row r="198" spans="1:186" x14ac:dyDescent="0.25">
      <c r="A198" s="120">
        <v>40359</v>
      </c>
      <c r="D198">
        <v>-1.16300002281259E-2</v>
      </c>
      <c r="F198">
        <v>5.0000000000000001E-3</v>
      </c>
      <c r="G198">
        <v>-1.5200000300000001E-2</v>
      </c>
      <c r="M198">
        <v>1.2800000000000001E-2</v>
      </c>
      <c r="N198">
        <v>-7.0000000000000001E-3</v>
      </c>
      <c r="O198">
        <v>-2.7851000000000001E-2</v>
      </c>
      <c r="P198">
        <v>6.2000001799999999E-3</v>
      </c>
      <c r="Q198">
        <v>6.2000001799999999E-3</v>
      </c>
      <c r="X198">
        <v>4.3299999999999998E-2</v>
      </c>
      <c r="Y198">
        <v>-0.03</v>
      </c>
      <c r="AB198">
        <v>3.5199999799999999E-2</v>
      </c>
      <c r="AC198">
        <v>5.3699999999999998E-2</v>
      </c>
      <c r="AH198">
        <v>-1.7999999700000001E-3</v>
      </c>
      <c r="AI198">
        <v>-1.2999999999999999E-3</v>
      </c>
      <c r="AJ198">
        <v>1.16999997E-2</v>
      </c>
      <c r="AL198">
        <v>-8.4284956356687197E-5</v>
      </c>
      <c r="AU198">
        <v>0</v>
      </c>
      <c r="AV198">
        <v>8.9999999999999993E-3</v>
      </c>
      <c r="AW198">
        <v>-1.2999999999999999E-2</v>
      </c>
      <c r="AZ198">
        <v>1.23E-2</v>
      </c>
      <c r="BH198">
        <v>-1.17698350617879E-3</v>
      </c>
      <c r="BI198">
        <v>3.7554536484181202E-2</v>
      </c>
      <c r="BJ198">
        <v>5.0124123245673301E-2</v>
      </c>
      <c r="BK198">
        <v>5.01242472890953E-2</v>
      </c>
      <c r="BL198">
        <v>5.0099998700000002E-2</v>
      </c>
      <c r="BM198">
        <v>3.2648831502016598E-2</v>
      </c>
      <c r="BQ198">
        <v>-1.0200000399999999E-2</v>
      </c>
      <c r="BR198">
        <v>-1.6799999400000001E-2</v>
      </c>
      <c r="BS198">
        <v>6.6999997900000002E-3</v>
      </c>
      <c r="BT198">
        <v>-3.40000005E-3</v>
      </c>
      <c r="BV198">
        <v>1.0999999999999999E-2</v>
      </c>
      <c r="CE198">
        <v>-4.4900000000000002E-2</v>
      </c>
      <c r="CF198">
        <v>2.1999999999999999E-2</v>
      </c>
      <c r="CG198">
        <v>-4.7904007906327498E-2</v>
      </c>
      <c r="CH198">
        <v>-7.3000000000000001E-3</v>
      </c>
      <c r="CK198">
        <v>3.5000000000000001E-3</v>
      </c>
      <c r="CO198">
        <v>1.2999999999999999E-3</v>
      </c>
      <c r="CP198">
        <v>3.2910000000000001E-3</v>
      </c>
      <c r="CQ198">
        <v>6.0000000000000001E-3</v>
      </c>
      <c r="CR198">
        <v>-1.5E-3</v>
      </c>
      <c r="CS198">
        <v>-1.7000000000000001E-2</v>
      </c>
      <c r="CV198">
        <v>-2.5999999999999999E-3</v>
      </c>
      <c r="CY198">
        <v>-1.9E-3</v>
      </c>
      <c r="CZ198">
        <v>2.01E-2</v>
      </c>
      <c r="DA198">
        <v>-2.0500000000000001E-2</v>
      </c>
      <c r="DE198">
        <v>-3.0000000000000001E-3</v>
      </c>
      <c r="DO198">
        <v>-8.5000004600000005E-3</v>
      </c>
      <c r="DP198">
        <v>-7.4999998300000004E-3</v>
      </c>
      <c r="DR198">
        <v>-2.8223000000000002E-2</v>
      </c>
      <c r="DS198">
        <v>0.02</v>
      </c>
      <c r="DT198">
        <v>-2.7099000000000002E-2</v>
      </c>
      <c r="DU198">
        <v>-3.1199999999999999E-2</v>
      </c>
      <c r="DW198">
        <v>-2.8000000000000001E-2</v>
      </c>
      <c r="EA198">
        <v>4.1999998500000003E-3</v>
      </c>
      <c r="EB198">
        <v>1.0499999899999999E-2</v>
      </c>
      <c r="EE198">
        <v>6.93E-2</v>
      </c>
      <c r="EG198">
        <v>-1.7999999999999999E-2</v>
      </c>
      <c r="EH198">
        <v>5.3899999699999999E-2</v>
      </c>
      <c r="EM198">
        <v>2.4199999999999999E-2</v>
      </c>
      <c r="EQ198">
        <v>-5.2999999999999999E-2</v>
      </c>
      <c r="ES198">
        <v>-4.2000000000000003E-2</v>
      </c>
      <c r="ET198">
        <v>3.0000000000000001E-3</v>
      </c>
      <c r="EY198">
        <v>1.23E-2</v>
      </c>
      <c r="EZ198">
        <v>-1.6015961585195901E-2</v>
      </c>
      <c r="FC198">
        <v>-1.41E-2</v>
      </c>
      <c r="FD198">
        <v>7.1999999999999998E-3</v>
      </c>
      <c r="FE198">
        <v>7.7588686916036896E-3</v>
      </c>
      <c r="FF198">
        <v>1.7657499666666701E-2</v>
      </c>
      <c r="FG198">
        <v>2.64933459441891E-2</v>
      </c>
      <c r="FH198">
        <v>3.27E-2</v>
      </c>
      <c r="FJ198">
        <v>-2.4510000000000001E-2</v>
      </c>
      <c r="FM198">
        <v>3.3709999999999999E-3</v>
      </c>
      <c r="FU198">
        <v>6.1000000000000004E-3</v>
      </c>
      <c r="FX198">
        <v>-3.5000000000000001E-3</v>
      </c>
      <c r="FY198">
        <v>-1.4999999999999999E-2</v>
      </c>
      <c r="GA198">
        <v>-3.9E-2</v>
      </c>
      <c r="GD198">
        <v>-5.8000000000000003E-2</v>
      </c>
    </row>
    <row r="199" spans="1:186" x14ac:dyDescent="0.25">
      <c r="A199" s="120">
        <v>40390</v>
      </c>
      <c r="D199">
        <v>1.48693509894264E-2</v>
      </c>
      <c r="F199">
        <v>1.2E-2</v>
      </c>
      <c r="G199">
        <v>-2.2399999199999999E-2</v>
      </c>
      <c r="M199">
        <v>-1.5599999999999999E-2</v>
      </c>
      <c r="N199">
        <v>8.0000000000000004E-4</v>
      </c>
      <c r="O199">
        <v>4.5204000000000001E-2</v>
      </c>
      <c r="P199">
        <v>-1.9400000600000002E-2</v>
      </c>
      <c r="Q199">
        <v>-1.9400000600000002E-2</v>
      </c>
      <c r="X199">
        <v>1.5299999999999999E-2</v>
      </c>
      <c r="Y199">
        <v>2.3E-2</v>
      </c>
      <c r="AB199">
        <v>1.43999998E-2</v>
      </c>
      <c r="AC199">
        <v>2.1299999199999999E-2</v>
      </c>
      <c r="AH199">
        <v>-1.26999998E-2</v>
      </c>
      <c r="AI199">
        <v>-4.7000000000000002E-3</v>
      </c>
      <c r="AJ199">
        <v>-3.6800000800000003E-2</v>
      </c>
      <c r="AL199">
        <v>1.9268266994990998E-2</v>
      </c>
      <c r="AO199">
        <v>-1.5699999400000001E-2</v>
      </c>
      <c r="AU199">
        <v>-4.0000000000000001E-3</v>
      </c>
      <c r="AV199">
        <v>5.0000000000000001E-3</v>
      </c>
      <c r="AW199">
        <v>-2.1999999999999999E-2</v>
      </c>
      <c r="AZ199">
        <v>-4.1000000000000003E-3</v>
      </c>
      <c r="BH199">
        <v>1.1117906669484E-2</v>
      </c>
      <c r="BI199">
        <v>2.3374586316100801E-2</v>
      </c>
      <c r="BJ199">
        <v>1.4717001717617501E-2</v>
      </c>
      <c r="BK199">
        <v>1.47175183474915E-2</v>
      </c>
      <c r="BL199">
        <v>1.47000002E-2</v>
      </c>
      <c r="BM199">
        <v>-1.63197142349969E-3</v>
      </c>
      <c r="BQ199">
        <v>-8.3999997000000007E-3</v>
      </c>
      <c r="BR199">
        <v>-1.22999996E-2</v>
      </c>
      <c r="BS199">
        <v>-1.09000001E-2</v>
      </c>
      <c r="BT199">
        <v>-2.63E-2</v>
      </c>
      <c r="BV199">
        <v>-1.9E-2</v>
      </c>
      <c r="CE199">
        <v>2.3800000000000002E-2</v>
      </c>
      <c r="CF199">
        <v>1.2999999999999999E-2</v>
      </c>
      <c r="CG199">
        <v>7.3961325416370002E-2</v>
      </c>
      <c r="CH199">
        <v>1.04E-2</v>
      </c>
      <c r="CK199">
        <v>2.69E-2</v>
      </c>
      <c r="CM199">
        <v>-0.01</v>
      </c>
      <c r="CO199">
        <v>5.2200000000000003E-2</v>
      </c>
      <c r="CP199">
        <v>5.5361E-2</v>
      </c>
      <c r="CQ199">
        <v>0.02</v>
      </c>
      <c r="CR199">
        <v>-8.9999999999999993E-3</v>
      </c>
      <c r="CS199">
        <v>4.3999999999999997E-2</v>
      </c>
      <c r="CV199">
        <v>5.4999999999999997E-3</v>
      </c>
      <c r="CY199">
        <v>1.9199999999999998E-2</v>
      </c>
      <c r="CZ199">
        <v>1.5599999999999999E-2</v>
      </c>
      <c r="DA199">
        <v>1.5900000000000001E-2</v>
      </c>
      <c r="DE199">
        <v>8.0000000000000002E-3</v>
      </c>
      <c r="DO199">
        <v>7.4000000000000003E-3</v>
      </c>
      <c r="DP199">
        <v>6.3999998400000001E-3</v>
      </c>
      <c r="DR199">
        <v>1.8974999999999999E-2</v>
      </c>
      <c r="DS199">
        <v>-0.03</v>
      </c>
      <c r="DT199">
        <v>4.4599E-2</v>
      </c>
      <c r="DU199">
        <v>3.2899999999999999E-2</v>
      </c>
      <c r="DW199">
        <v>8.9999999999999993E-3</v>
      </c>
      <c r="EA199">
        <v>2.33999994E-2</v>
      </c>
      <c r="EB199">
        <v>1.8400000400000002E-2</v>
      </c>
      <c r="EE199">
        <v>0.1784</v>
      </c>
      <c r="EG199">
        <v>1.43E-2</v>
      </c>
      <c r="EH199">
        <v>0.122500002</v>
      </c>
      <c r="EM199">
        <v>3.2000000000000001E-2</v>
      </c>
      <c r="EQ199">
        <v>2.3E-2</v>
      </c>
      <c r="ES199">
        <v>3.5200000000000002E-2</v>
      </c>
      <c r="ET199">
        <v>2.9000000000000001E-2</v>
      </c>
      <c r="EY199">
        <v>-4.1000000000000003E-3</v>
      </c>
      <c r="EZ199">
        <v>7.2094544658365001E-3</v>
      </c>
      <c r="FC199">
        <v>2.0400000000000001E-2</v>
      </c>
      <c r="FD199">
        <v>9.4000000000000004E-3</v>
      </c>
      <c r="FE199">
        <v>2.9328028163397399E-2</v>
      </c>
      <c r="FF199">
        <v>-2.8400800833333299E-2</v>
      </c>
      <c r="FG199">
        <v>2.1753966481350799E-2</v>
      </c>
      <c r="FH199">
        <v>-7.3000000000000001E-3</v>
      </c>
      <c r="FJ199">
        <v>7.5843999999999995E-2</v>
      </c>
      <c r="FM199">
        <v>3.0884000000000002E-2</v>
      </c>
      <c r="FU199">
        <v>1.04E-2</v>
      </c>
      <c r="FX199">
        <v>6.25E-2</v>
      </c>
      <c r="FY199">
        <v>0.02</v>
      </c>
      <c r="GA199">
        <v>0</v>
      </c>
      <c r="GD199">
        <v>-3.5000000000000003E-2</v>
      </c>
    </row>
    <row r="200" spans="1:186" x14ac:dyDescent="0.25">
      <c r="A200" s="120">
        <v>40421</v>
      </c>
      <c r="D200">
        <v>-2.4952479296963298E-3</v>
      </c>
      <c r="F200">
        <v>9.4999999999999998E-3</v>
      </c>
      <c r="G200">
        <v>6.9700002699999999E-2</v>
      </c>
      <c r="M200">
        <v>5.6599999999999998E-2</v>
      </c>
      <c r="N200">
        <v>1.4E-3</v>
      </c>
      <c r="O200">
        <v>-4.2360000000000002E-3</v>
      </c>
      <c r="P200">
        <v>1.14000002E-2</v>
      </c>
      <c r="Q200">
        <v>1.04E-2</v>
      </c>
      <c r="X200">
        <v>9.1999999999999998E-3</v>
      </c>
      <c r="Y200">
        <v>0</v>
      </c>
      <c r="AB200">
        <v>2.9100000899999999E-2</v>
      </c>
      <c r="AC200">
        <v>4.3699998400000002E-2</v>
      </c>
      <c r="AH200">
        <v>5.4299999000000002E-2</v>
      </c>
      <c r="AI200">
        <v>8.9999999999999998E-4</v>
      </c>
      <c r="AJ200">
        <v>4.96999994E-2</v>
      </c>
      <c r="AL200">
        <v>5.86447492504426E-2</v>
      </c>
      <c r="AO200">
        <v>4.6199999700000001E-2</v>
      </c>
      <c r="AR200">
        <v>4.5499999100000001E-2</v>
      </c>
      <c r="AU200">
        <v>2.5000000000000001E-2</v>
      </c>
      <c r="AV200">
        <v>1.9E-2</v>
      </c>
      <c r="AW200">
        <v>7.5999999999999998E-2</v>
      </c>
      <c r="AZ200">
        <v>5.79E-2</v>
      </c>
      <c r="BH200">
        <v>1.12890998996806E-3</v>
      </c>
      <c r="BI200">
        <v>7.9221661557223905E-2</v>
      </c>
      <c r="BJ200">
        <v>0.100571475536945</v>
      </c>
      <c r="BK200">
        <v>0.100573886100243</v>
      </c>
      <c r="BL200">
        <v>0.100599997</v>
      </c>
      <c r="BM200">
        <v>4.61584957427532E-2</v>
      </c>
      <c r="BQ200">
        <v>2.41E-2</v>
      </c>
      <c r="BR200">
        <v>3.68999988E-2</v>
      </c>
      <c r="BS200">
        <v>4.7200001800000002E-2</v>
      </c>
      <c r="BT200">
        <v>4.3999999800000002E-2</v>
      </c>
      <c r="BV200">
        <v>3.4000000000000002E-2</v>
      </c>
      <c r="CB200">
        <v>-1.2999999999999999E-3</v>
      </c>
      <c r="CD200">
        <v>-1.7999999700000001E-3</v>
      </c>
      <c r="CE200">
        <v>-1.4999999999999999E-2</v>
      </c>
      <c r="CF200">
        <v>2.7E-2</v>
      </c>
      <c r="CG200">
        <v>-2.3868691297013502E-2</v>
      </c>
      <c r="CH200">
        <v>-3.0000000000000001E-3</v>
      </c>
      <c r="CK200">
        <v>-8.9999999999999993E-3</v>
      </c>
      <c r="CM200">
        <v>0.115</v>
      </c>
      <c r="CO200">
        <v>1.9599999999999999E-2</v>
      </c>
      <c r="CP200">
        <v>9.2879999999999994E-3</v>
      </c>
      <c r="CQ200">
        <v>2.3E-2</v>
      </c>
      <c r="CR200">
        <v>1.35E-2</v>
      </c>
      <c r="CS200">
        <v>-1E-3</v>
      </c>
      <c r="CV200">
        <v>-2.5000000000000001E-3</v>
      </c>
      <c r="CY200">
        <v>6.8999999999999999E-3</v>
      </c>
      <c r="CZ200">
        <v>1.5299999999999999E-2</v>
      </c>
      <c r="DA200">
        <v>-1.09E-2</v>
      </c>
      <c r="DE200">
        <v>3.1999E-2</v>
      </c>
      <c r="DO200">
        <v>1.43999998E-2</v>
      </c>
      <c r="DP200">
        <v>1.37E-2</v>
      </c>
      <c r="DR200">
        <v>-2.9524999999999999E-2</v>
      </c>
      <c r="DS200">
        <v>7.3999999999999996E-2</v>
      </c>
      <c r="DT200">
        <v>-1.0399E-2</v>
      </c>
      <c r="DU200">
        <v>2.3E-2</v>
      </c>
      <c r="DW200">
        <v>-5.0000000000000001E-3</v>
      </c>
      <c r="EA200">
        <v>1.8500000199999998E-2</v>
      </c>
      <c r="EB200">
        <v>2.3600000900000001E-2</v>
      </c>
      <c r="EE200">
        <v>-1.03E-2</v>
      </c>
      <c r="EG200">
        <v>0</v>
      </c>
      <c r="EH200">
        <v>6.2399998300000002E-2</v>
      </c>
      <c r="EM200">
        <v>-2.8799999999999999E-2</v>
      </c>
      <c r="EQ200">
        <v>-2.5999999999999999E-2</v>
      </c>
      <c r="ES200">
        <v>-1.38E-2</v>
      </c>
      <c r="ET200">
        <v>7.0000000000000001E-3</v>
      </c>
      <c r="EY200">
        <v>5.79E-2</v>
      </c>
      <c r="EZ200">
        <v>3.0458731682994299E-2</v>
      </c>
      <c r="FC200">
        <v>2.0999999999999999E-3</v>
      </c>
      <c r="FD200">
        <v>-1E-4</v>
      </c>
      <c r="FE200">
        <v>-3.1690086411603001E-2</v>
      </c>
      <c r="FF200">
        <v>3.6496774966666701E-2</v>
      </c>
      <c r="FG200">
        <v>-8.9179443273051107E-3</v>
      </c>
      <c r="FH200">
        <v>-1.4E-2</v>
      </c>
      <c r="FJ200">
        <v>-2.4166E-2</v>
      </c>
      <c r="FM200">
        <v>3.1455999999999998E-2</v>
      </c>
      <c r="FU200">
        <v>5.0000000000000001E-3</v>
      </c>
      <c r="FX200">
        <v>1.6098999999999999E-2</v>
      </c>
      <c r="FY200">
        <v>-8.0000000000000002E-3</v>
      </c>
      <c r="GA200">
        <v>-0.01</v>
      </c>
      <c r="GD200">
        <v>3.2000000000000001E-2</v>
      </c>
    </row>
    <row r="201" spans="1:186" x14ac:dyDescent="0.25">
      <c r="A201" s="120">
        <v>40451</v>
      </c>
      <c r="D201">
        <v>2.92900408759484E-2</v>
      </c>
      <c r="F201">
        <v>-9.2999999999999992E-3</v>
      </c>
      <c r="G201">
        <v>7.5199998899999995E-2</v>
      </c>
      <c r="M201">
        <v>1.6999999999999999E-3</v>
      </c>
      <c r="N201">
        <v>1.6E-2</v>
      </c>
      <c r="O201">
        <v>2.8688999999999999E-2</v>
      </c>
      <c r="P201">
        <v>3.4000001799999999E-2</v>
      </c>
      <c r="Q201">
        <v>3.4000001799999999E-2</v>
      </c>
      <c r="X201">
        <v>1.03E-2</v>
      </c>
      <c r="Y201">
        <v>5.0999999999999997E-2</v>
      </c>
      <c r="AB201">
        <v>3.3100001499999997E-2</v>
      </c>
      <c r="AC201">
        <v>5.0099998700000002E-2</v>
      </c>
      <c r="AH201">
        <v>4.8599999400000003E-2</v>
      </c>
      <c r="AI201">
        <v>1.44E-2</v>
      </c>
      <c r="AJ201">
        <v>-4.3000001500000003E-3</v>
      </c>
      <c r="AL201">
        <v>5.5272083369247299E-2</v>
      </c>
      <c r="AO201">
        <v>8.2000000400000005E-3</v>
      </c>
      <c r="AR201">
        <v>7.4999998300000004E-3</v>
      </c>
      <c r="AU201">
        <v>1.2999999999999999E-2</v>
      </c>
      <c r="AV201">
        <v>-1E-3</v>
      </c>
      <c r="AW201">
        <v>-6.0000000000000001E-3</v>
      </c>
      <c r="AZ201">
        <v>0.05</v>
      </c>
      <c r="BH201">
        <v>2.4131245870143501E-2</v>
      </c>
      <c r="BI201">
        <v>-7.3555206903007696E-3</v>
      </c>
      <c r="BJ201">
        <v>-2.5824492261027201E-2</v>
      </c>
      <c r="BK201">
        <v>-2.5824693785267298E-2</v>
      </c>
      <c r="BL201">
        <v>-2.5800000900000002E-2</v>
      </c>
      <c r="BM201">
        <v>-1.5042728860549999E-2</v>
      </c>
      <c r="BQ201">
        <v>5.2000000099999997E-3</v>
      </c>
      <c r="BR201">
        <v>7.6999999600000004E-3</v>
      </c>
      <c r="BS201">
        <v>4.0500000100000003E-2</v>
      </c>
      <c r="BT201">
        <v>-1.20000001E-2</v>
      </c>
      <c r="BV201">
        <v>3.2000000000000001E-2</v>
      </c>
      <c r="CB201">
        <v>4.9000000599999996E-3</v>
      </c>
      <c r="CD201">
        <v>8.5000004600000005E-3</v>
      </c>
      <c r="CE201">
        <v>3.0599999999999999E-2</v>
      </c>
      <c r="CF201">
        <v>6.0999999999999999E-2</v>
      </c>
      <c r="CG201">
        <v>5.5686676713472501E-2</v>
      </c>
      <c r="CH201">
        <v>2.58E-2</v>
      </c>
      <c r="CK201">
        <v>3.2500000000000001E-2</v>
      </c>
      <c r="CM201">
        <v>9.9000000000000005E-2</v>
      </c>
      <c r="CO201">
        <v>1.4E-2</v>
      </c>
      <c r="CP201">
        <v>6.9292000000000006E-2</v>
      </c>
      <c r="CQ201">
        <v>2E-3</v>
      </c>
      <c r="CR201">
        <v>1.9199999999999998E-2</v>
      </c>
      <c r="CS201">
        <v>2.1999999999999999E-2</v>
      </c>
      <c r="CV201">
        <v>1.7000000000000001E-2</v>
      </c>
      <c r="CY201">
        <v>2.4E-2</v>
      </c>
      <c r="CZ201">
        <v>0.02</v>
      </c>
      <c r="DA201">
        <v>2.23E-2</v>
      </c>
      <c r="DE201">
        <v>1.6999E-2</v>
      </c>
      <c r="DO201">
        <v>2.0099999399999999E-2</v>
      </c>
      <c r="DP201">
        <v>2.0500000599999998E-2</v>
      </c>
      <c r="DR201">
        <v>2.8726000000000002E-2</v>
      </c>
      <c r="DS201">
        <v>7.3999999999999996E-2</v>
      </c>
      <c r="DT201">
        <v>5.3799E-2</v>
      </c>
      <c r="DU201">
        <v>3.9699999999999999E-2</v>
      </c>
      <c r="DW201">
        <v>4.1000000000000002E-2</v>
      </c>
      <c r="EA201">
        <v>1.5399999899999999E-2</v>
      </c>
      <c r="EB201">
        <v>1.87999997E-2</v>
      </c>
      <c r="EE201">
        <v>0.18060000000000001</v>
      </c>
      <c r="EG201">
        <v>2.3900000000000001E-2</v>
      </c>
      <c r="EH201">
        <v>0.194800004</v>
      </c>
      <c r="EM201">
        <v>7.6499999999999999E-2</v>
      </c>
      <c r="EQ201">
        <v>4.3999999999999997E-2</v>
      </c>
      <c r="ES201">
        <v>3.6200000000000003E-2</v>
      </c>
      <c r="ET201">
        <v>3.9E-2</v>
      </c>
      <c r="EY201">
        <v>0.05</v>
      </c>
      <c r="EZ201">
        <v>3.0465665368081499E-2</v>
      </c>
      <c r="FC201">
        <v>2.0000000000000001E-4</v>
      </c>
      <c r="FD201">
        <v>4.9799999999999997E-2</v>
      </c>
      <c r="FE201">
        <v>3.2951448773510299E-2</v>
      </c>
      <c r="FF201">
        <v>2.31368206666667E-2</v>
      </c>
      <c r="FG201">
        <v>3.2303773511524803E-2</v>
      </c>
      <c r="FH201">
        <v>1.43E-2</v>
      </c>
      <c r="FJ201">
        <v>8.1850999999999993E-2</v>
      </c>
      <c r="FM201">
        <v>7.0882000000000001E-2</v>
      </c>
      <c r="FU201">
        <v>1.55E-2</v>
      </c>
      <c r="FX201">
        <v>4.4199000000000002E-2</v>
      </c>
      <c r="FY201">
        <v>2.1999999999999999E-2</v>
      </c>
      <c r="GA201">
        <v>6.0000000000000001E-3</v>
      </c>
      <c r="GD201">
        <v>8.3000000000000004E-2</v>
      </c>
    </row>
    <row r="202" spans="1:186" x14ac:dyDescent="0.25">
      <c r="A202" s="120">
        <v>40482</v>
      </c>
      <c r="D202">
        <v>1.8335658051177799E-2</v>
      </c>
      <c r="F202">
        <v>-6.9999999999999999E-4</v>
      </c>
      <c r="G202">
        <v>6.1400000000000003E-2</v>
      </c>
      <c r="M202">
        <v>2.2499999999999999E-2</v>
      </c>
      <c r="N202">
        <v>1.4E-3</v>
      </c>
      <c r="O202">
        <v>4.8009999999999997E-2</v>
      </c>
      <c r="P202">
        <v>2.1900000100000001E-2</v>
      </c>
      <c r="Q202">
        <v>2.1900000100000001E-2</v>
      </c>
      <c r="X202">
        <v>1.6400000000000001E-2</v>
      </c>
      <c r="Y202">
        <v>3.3000000000000002E-2</v>
      </c>
      <c r="AB202">
        <v>2.40000002E-2</v>
      </c>
      <c r="AC202">
        <v>3.6499999499999998E-2</v>
      </c>
      <c r="AH202">
        <v>4.43000011E-2</v>
      </c>
      <c r="AI202">
        <v>1.54E-2</v>
      </c>
      <c r="AJ202">
        <v>-2.45999992E-2</v>
      </c>
      <c r="AL202">
        <v>2.03324523975845E-3</v>
      </c>
      <c r="AO202">
        <v>2.40000002E-2</v>
      </c>
      <c r="AR202">
        <v>2.34999992E-2</v>
      </c>
      <c r="AU202">
        <v>2.1999999999999999E-2</v>
      </c>
      <c r="AV202">
        <v>1.2E-2</v>
      </c>
      <c r="AW202">
        <v>6.0000000000000001E-3</v>
      </c>
      <c r="AZ202">
        <v>4.7399999999999998E-2</v>
      </c>
      <c r="BH202">
        <v>6.5414690263467801E-3</v>
      </c>
      <c r="BI202">
        <v>-7.2046806814095596E-3</v>
      </c>
      <c r="BJ202">
        <v>3.9252264720248701E-3</v>
      </c>
      <c r="BK202">
        <v>3.9255414239225397E-3</v>
      </c>
      <c r="BL202">
        <v>3.8999998899999998E-3</v>
      </c>
      <c r="BM202">
        <v>8.6441877996292805E-3</v>
      </c>
      <c r="BQ202">
        <v>3.2600000499999997E-2</v>
      </c>
      <c r="BR202">
        <v>4.96999994E-2</v>
      </c>
      <c r="BS202">
        <v>3.3799998499999998E-2</v>
      </c>
      <c r="BT202">
        <v>2.3800000500000001E-2</v>
      </c>
      <c r="BV202">
        <v>3.9E-2</v>
      </c>
      <c r="CB202">
        <v>2.7999998999999999E-3</v>
      </c>
      <c r="CD202">
        <v>4.3999999800000003E-3</v>
      </c>
      <c r="CE202">
        <v>4.2700000000000002E-2</v>
      </c>
      <c r="CF202">
        <v>8.8999999999999996E-2</v>
      </c>
      <c r="CG202">
        <v>1.4227193887645E-2</v>
      </c>
      <c r="CH202">
        <v>3.0099999999999998E-2</v>
      </c>
      <c r="CK202">
        <v>-6.3E-3</v>
      </c>
      <c r="CM202">
        <v>2.9000000000000001E-2</v>
      </c>
      <c r="CO202">
        <v>5.9999999999999995E-4</v>
      </c>
      <c r="CP202">
        <v>2.6873999999999999E-2</v>
      </c>
      <c r="CQ202">
        <v>2.9000000000000001E-2</v>
      </c>
      <c r="CR202">
        <v>2.5000000000000001E-2</v>
      </c>
      <c r="CS202">
        <v>1.2E-2</v>
      </c>
      <c r="CV202">
        <v>6.7999999999999996E-3</v>
      </c>
      <c r="CY202">
        <v>2.4E-2</v>
      </c>
      <c r="CZ202">
        <v>2.7900000000000001E-2</v>
      </c>
      <c r="DA202">
        <v>5.8999999999999999E-3</v>
      </c>
      <c r="DE202">
        <v>5.2999999999999999E-2</v>
      </c>
      <c r="DO202">
        <v>2.3800000500000001E-2</v>
      </c>
      <c r="DP202">
        <v>2.4399999499999998E-2</v>
      </c>
      <c r="DR202">
        <v>3.0922999999999999E-2</v>
      </c>
      <c r="DS202">
        <v>0.17</v>
      </c>
      <c r="DT202">
        <v>3.3799000000000003E-2</v>
      </c>
      <c r="DU202">
        <v>5.16E-2</v>
      </c>
      <c r="DW202">
        <v>5.1999999999999998E-2</v>
      </c>
      <c r="EA202">
        <v>2.7699999499999999E-2</v>
      </c>
      <c r="EB202">
        <v>3.68999988E-2</v>
      </c>
      <c r="EE202">
        <v>0.1651</v>
      </c>
      <c r="EG202">
        <v>1.95E-2</v>
      </c>
      <c r="EH202">
        <v>8.1799998900000004E-2</v>
      </c>
      <c r="EM202">
        <v>3.7699999999999997E-2</v>
      </c>
      <c r="EQ202">
        <v>6.0000000000000001E-3</v>
      </c>
      <c r="ES202">
        <v>2.1600000000000001E-2</v>
      </c>
      <c r="ET202">
        <v>1.4999999999999999E-2</v>
      </c>
      <c r="EY202">
        <v>4.7399999999999998E-2</v>
      </c>
      <c r="EZ202">
        <v>4.691081759922E-2</v>
      </c>
      <c r="FC202">
        <v>3.5000000000000001E-3</v>
      </c>
      <c r="FD202">
        <v>3.4000000000000002E-2</v>
      </c>
      <c r="FE202">
        <v>2.2892236314951499E-2</v>
      </c>
      <c r="FF202">
        <v>4.0870300966666703E-2</v>
      </c>
      <c r="FG202">
        <v>5.4391414019949298E-2</v>
      </c>
      <c r="FH202">
        <v>-4.1200000000000001E-2</v>
      </c>
      <c r="FJ202">
        <v>3.5763000000000003E-2</v>
      </c>
      <c r="FM202">
        <v>2.4424000000000001E-2</v>
      </c>
      <c r="FU202">
        <v>1.7399999999999999E-2</v>
      </c>
      <c r="FX202">
        <v>4.1599999999999998E-2</v>
      </c>
      <c r="FY202">
        <v>0.02</v>
      </c>
      <c r="GA202">
        <v>1.2E-2</v>
      </c>
      <c r="GD202">
        <v>4.7E-2</v>
      </c>
    </row>
    <row r="203" spans="1:186" x14ac:dyDescent="0.25">
      <c r="A203" s="120">
        <v>40512</v>
      </c>
      <c r="D203">
        <v>3.8999628552979799E-3</v>
      </c>
      <c r="F203">
        <v>-5.7000000000000002E-3</v>
      </c>
      <c r="G203">
        <v>-6.8199999600000005E-2</v>
      </c>
      <c r="M203">
        <v>2.0899999999999998E-2</v>
      </c>
      <c r="N203">
        <v>3.3999999999999998E-3</v>
      </c>
      <c r="O203">
        <v>-1.7246000000000001E-2</v>
      </c>
      <c r="P203">
        <v>-1.9500000399999998E-2</v>
      </c>
      <c r="Q203">
        <v>-1.9500000399999998E-2</v>
      </c>
      <c r="X203">
        <v>-2.5000000000000001E-3</v>
      </c>
      <c r="Y203">
        <v>8.0000000000000002E-3</v>
      </c>
      <c r="AB203">
        <v>-1.09000001E-2</v>
      </c>
      <c r="AC203">
        <v>-1.6899999200000002E-2</v>
      </c>
      <c r="AF203">
        <v>-3.1216000000000001E-2</v>
      </c>
      <c r="AH203">
        <v>-1.76999997E-2</v>
      </c>
      <c r="AI203">
        <v>1.9099999999999999E-2</v>
      </c>
      <c r="AJ203">
        <v>1.9099999199999999E-2</v>
      </c>
      <c r="AL203">
        <v>5.0565191833993996E-3</v>
      </c>
      <c r="AO203">
        <v>-2.5900000699999998E-2</v>
      </c>
      <c r="AR203">
        <v>-2.6399999899999999E-2</v>
      </c>
      <c r="AU203">
        <v>-6.0000000000000001E-3</v>
      </c>
      <c r="AV203">
        <v>-2E-3</v>
      </c>
      <c r="AW203">
        <v>-2.1999999999999999E-2</v>
      </c>
      <c r="AZ203">
        <v>-4.87E-2</v>
      </c>
      <c r="BH203">
        <v>-1.8567413347554702E-2</v>
      </c>
      <c r="BI203">
        <v>-3.4173483134431498E-2</v>
      </c>
      <c r="BJ203">
        <v>-5.2249180754619699E-2</v>
      </c>
      <c r="BK203">
        <v>-5.2250030485813399E-2</v>
      </c>
      <c r="BL203">
        <v>-5.2299998700000003E-2</v>
      </c>
      <c r="BM203">
        <v>-2.98761378203279E-2</v>
      </c>
      <c r="BQ203">
        <v>-1.7999999199999998E-2</v>
      </c>
      <c r="BR203">
        <v>-2.51000002E-2</v>
      </c>
      <c r="BS203">
        <v>-4.1200000799999997E-2</v>
      </c>
      <c r="BT203">
        <v>-3.2800000199999998E-2</v>
      </c>
      <c r="BV203">
        <v>-5.0000000000000001E-3</v>
      </c>
      <c r="CB203">
        <v>-4.0000001900000002E-3</v>
      </c>
      <c r="CD203">
        <v>-1.0800000299999999E-2</v>
      </c>
      <c r="CE203">
        <v>7.6E-3</v>
      </c>
      <c r="CF203">
        <v>1.2E-2</v>
      </c>
      <c r="CG203">
        <v>1.12511797976074E-2</v>
      </c>
      <c r="CH203">
        <v>1.4200000000000001E-2</v>
      </c>
      <c r="CK203">
        <v>8.5000000000000006E-3</v>
      </c>
      <c r="CM203">
        <v>5.7000000000000002E-2</v>
      </c>
      <c r="CO203">
        <v>4.1799999999999997E-2</v>
      </c>
      <c r="CP203">
        <v>1.5169999999999999E-3</v>
      </c>
      <c r="CQ203">
        <v>1.2E-2</v>
      </c>
      <c r="CR203">
        <v>5.1000000000000004E-3</v>
      </c>
      <c r="CS203">
        <v>2E-3</v>
      </c>
      <c r="CV203">
        <v>-7.7000000000000002E-3</v>
      </c>
      <c r="CY203">
        <v>-1.1000000000000001E-3</v>
      </c>
      <c r="CZ203">
        <v>-9.2999999999999992E-3</v>
      </c>
      <c r="DA203">
        <v>-1.2500000000000001E-2</v>
      </c>
      <c r="DE203">
        <v>2.2998999999999999E-2</v>
      </c>
      <c r="DO203">
        <v>6.5999999600000001E-3</v>
      </c>
      <c r="DP203">
        <v>4.9999998899999997E-3</v>
      </c>
      <c r="DR203">
        <v>1.8467000000000001E-2</v>
      </c>
      <c r="DS203">
        <v>0.10299999999999999</v>
      </c>
      <c r="DT203">
        <v>6.1989999999999996E-3</v>
      </c>
      <c r="DU203">
        <v>-2.64E-2</v>
      </c>
      <c r="DW203">
        <v>0.122</v>
      </c>
      <c r="EA203">
        <v>-1.4800000000000001E-2</v>
      </c>
      <c r="EB203">
        <v>-2.63E-2</v>
      </c>
      <c r="EE203">
        <v>-7.4000000000000003E-3</v>
      </c>
      <c r="EG203">
        <v>2.0000000000000001E-4</v>
      </c>
      <c r="EH203">
        <v>-7.1699999299999997E-2</v>
      </c>
      <c r="EM203">
        <v>1.01E-2</v>
      </c>
      <c r="EQ203">
        <v>5.0000000000000001E-3</v>
      </c>
      <c r="ES203">
        <v>-5.4000000000000003E-3</v>
      </c>
      <c r="ET203">
        <v>1E-3</v>
      </c>
      <c r="EY203">
        <v>-4.87E-2</v>
      </c>
      <c r="EZ203">
        <v>-7.9431648507305892E-3</v>
      </c>
      <c r="FC203">
        <v>-3.0999999999999999E-3</v>
      </c>
      <c r="FD203">
        <v>-2.9700000000000001E-2</v>
      </c>
      <c r="FE203">
        <v>6.7575957331600404E-3</v>
      </c>
      <c r="FF203">
        <v>-3.08718557333333E-2</v>
      </c>
      <c r="FG203">
        <v>-3.9162630087267803E-3</v>
      </c>
      <c r="FH203">
        <v>-3.5999999999999999E-3</v>
      </c>
      <c r="FJ203">
        <v>-1.3563E-2</v>
      </c>
      <c r="FM203">
        <v>2.7961E-2</v>
      </c>
      <c r="FU203">
        <v>8.3000000000000001E-3</v>
      </c>
      <c r="FX203">
        <v>1.0499E-2</v>
      </c>
      <c r="FY203">
        <v>1E-3</v>
      </c>
      <c r="GA203">
        <v>-1E-3</v>
      </c>
      <c r="GD203">
        <v>3.4000000000000002E-2</v>
      </c>
    </row>
    <row r="204" spans="1:186" x14ac:dyDescent="0.25">
      <c r="A204" s="120">
        <v>40543</v>
      </c>
      <c r="D204">
        <v>2.7701879717740401E-2</v>
      </c>
      <c r="F204">
        <v>2.5999999999999999E-3</v>
      </c>
      <c r="G204">
        <v>0.101000004</v>
      </c>
      <c r="M204">
        <v>1.5299999999999999E-2</v>
      </c>
      <c r="N204">
        <v>1.7100000000000001E-2</v>
      </c>
      <c r="O204">
        <v>8.0825999999999995E-2</v>
      </c>
      <c r="P204">
        <v>4.6799998699999998E-2</v>
      </c>
      <c r="Q204">
        <v>4.6000000100000001E-2</v>
      </c>
      <c r="X204">
        <v>1.5599999999999999E-2</v>
      </c>
      <c r="Y204">
        <v>6.2E-2</v>
      </c>
      <c r="AB204">
        <v>5.3800001700000002E-2</v>
      </c>
      <c r="AC204">
        <v>8.2999996800000003E-2</v>
      </c>
      <c r="AF204">
        <v>3.4862999999999998E-2</v>
      </c>
      <c r="AH204">
        <v>5.3800001700000002E-2</v>
      </c>
      <c r="AI204">
        <v>8.2000000000000007E-3</v>
      </c>
      <c r="AJ204">
        <v>-1.15999999E-2</v>
      </c>
      <c r="AL204">
        <v>4.2028054029626402E-3</v>
      </c>
      <c r="AO204">
        <v>4.06000018E-2</v>
      </c>
      <c r="AR204">
        <v>3.9999999100000003E-2</v>
      </c>
      <c r="AU204">
        <v>0.02</v>
      </c>
      <c r="AV204">
        <v>1.7999999999999999E-2</v>
      </c>
      <c r="AW204">
        <v>6.0000000000000001E-3</v>
      </c>
      <c r="AZ204">
        <v>5.1700000000000003E-2</v>
      </c>
      <c r="BH204">
        <v>-2.7966395483217998E-2</v>
      </c>
      <c r="BI204">
        <v>1.2550997440592199E-2</v>
      </c>
      <c r="BJ204">
        <v>2.7975270796615399E-2</v>
      </c>
      <c r="BK204">
        <v>2.7976598175723202E-2</v>
      </c>
      <c r="BL204">
        <v>2.8000000899999999E-2</v>
      </c>
      <c r="BM204">
        <v>2.01686349498045E-2</v>
      </c>
      <c r="BO204">
        <v>5.2000001099999998E-2</v>
      </c>
      <c r="BQ204">
        <v>2.0500000599999998E-2</v>
      </c>
      <c r="BR204">
        <v>3.1399998800000002E-2</v>
      </c>
      <c r="BS204">
        <v>-3.8000000600000002E-3</v>
      </c>
      <c r="BT204">
        <v>2.8200000499999999E-2</v>
      </c>
      <c r="BV204">
        <v>4.8000000000000001E-2</v>
      </c>
      <c r="CB204">
        <v>4.4999998100000004E-3</v>
      </c>
      <c r="CD204">
        <v>1.32999998E-2</v>
      </c>
      <c r="CE204">
        <v>6.9599999999999995E-2</v>
      </c>
      <c r="CF204">
        <v>1.2999999999999999E-2</v>
      </c>
      <c r="CG204">
        <v>4.1117846985987E-2</v>
      </c>
      <c r="CH204">
        <v>5.7999999999999996E-3</v>
      </c>
      <c r="CK204">
        <v>6.0000000000000001E-3</v>
      </c>
      <c r="CM204">
        <v>4.0000000000000001E-3</v>
      </c>
      <c r="CO204">
        <v>8.6E-3</v>
      </c>
      <c r="CP204">
        <v>1.1043000000000001E-2</v>
      </c>
      <c r="CQ204">
        <v>1.4E-2</v>
      </c>
      <c r="CR204">
        <v>-1.2999999999999999E-3</v>
      </c>
      <c r="CS204">
        <v>1.7000000000000001E-2</v>
      </c>
      <c r="CV204">
        <v>1.6400000000000001E-2</v>
      </c>
      <c r="CY204">
        <v>1.5599999999999999E-2</v>
      </c>
      <c r="CZ204">
        <v>4.8999999999999998E-3</v>
      </c>
      <c r="DA204">
        <v>2.5000000000000001E-2</v>
      </c>
      <c r="DE204">
        <v>-1.9989999999999999E-3</v>
      </c>
      <c r="DO204">
        <v>2.33999994E-2</v>
      </c>
      <c r="DP204">
        <v>2.1099999500000001E-2</v>
      </c>
      <c r="DR204">
        <v>6.1955999999999997E-2</v>
      </c>
      <c r="DS204">
        <v>0.154</v>
      </c>
      <c r="DT204">
        <v>5.96E-2</v>
      </c>
      <c r="DU204">
        <v>4.5100000000000001E-2</v>
      </c>
      <c r="DW204">
        <v>2.1000000000000001E-2</v>
      </c>
      <c r="EA204">
        <v>-4.1999998500000003E-3</v>
      </c>
      <c r="EB204">
        <v>2.6000000099999998E-3</v>
      </c>
      <c r="ED204">
        <v>3.0000000000000001E-3</v>
      </c>
      <c r="EE204">
        <v>1.5699999999999999E-2</v>
      </c>
      <c r="EG204">
        <v>2.4E-2</v>
      </c>
      <c r="EH204">
        <v>6.4400002400000003E-2</v>
      </c>
      <c r="EM204">
        <v>-4.8999999999999998E-3</v>
      </c>
      <c r="EQ204">
        <v>2.5999999999999999E-2</v>
      </c>
      <c r="ES204">
        <v>2.1299999999999999E-2</v>
      </c>
      <c r="ET204">
        <v>1.7999999999999999E-2</v>
      </c>
      <c r="EY204">
        <v>5.1700000000000003E-2</v>
      </c>
      <c r="EZ204">
        <v>5.8010617039102499E-2</v>
      </c>
      <c r="FC204">
        <v>-1E-4</v>
      </c>
      <c r="FD204">
        <v>6.7100000000000007E-2</v>
      </c>
      <c r="FE204">
        <v>2.22659950119013E-2</v>
      </c>
      <c r="FF204">
        <v>4.1036974666666698E-2</v>
      </c>
      <c r="FG204">
        <v>8.0604508829542204E-3</v>
      </c>
      <c r="FH204">
        <v>2.98E-2</v>
      </c>
      <c r="FJ204">
        <v>3.4095E-2</v>
      </c>
      <c r="FM204">
        <v>1.8790000000000001E-2</v>
      </c>
      <c r="FU204">
        <v>-1.6000000000000001E-3</v>
      </c>
      <c r="FX204">
        <v>0</v>
      </c>
      <c r="FY204">
        <v>2.4E-2</v>
      </c>
      <c r="GA204">
        <v>-5.0000000000000001E-3</v>
      </c>
      <c r="GD204">
        <v>2.4E-2</v>
      </c>
    </row>
    <row r="205" spans="1:186" x14ac:dyDescent="0.25">
      <c r="A205" s="120">
        <v>40574</v>
      </c>
      <c r="D205">
        <v>7.9500062009419808E-3</v>
      </c>
      <c r="F205">
        <v>4.1999999999999997E-3</v>
      </c>
      <c r="G205">
        <v>-4.9100000400000003E-2</v>
      </c>
      <c r="M205">
        <v>-1.47E-2</v>
      </c>
      <c r="N205">
        <v>1.5100000000000001E-2</v>
      </c>
      <c r="O205">
        <v>4.7062E-2</v>
      </c>
      <c r="P205">
        <v>-1.8400000400000002E-2</v>
      </c>
      <c r="Q205">
        <v>-1.8500000199999998E-2</v>
      </c>
      <c r="X205">
        <v>-1.32E-2</v>
      </c>
      <c r="Y205">
        <v>-2.3E-2</v>
      </c>
      <c r="AB205">
        <v>-1.5499999699999999E-2</v>
      </c>
      <c r="AC205">
        <v>-2.3199999700000001E-2</v>
      </c>
      <c r="AF205">
        <v>3.7599999999999998E-4</v>
      </c>
      <c r="AH205">
        <v>-7.7999997899999996E-3</v>
      </c>
      <c r="AI205">
        <v>3.6600000000000001E-2</v>
      </c>
      <c r="AJ205">
        <v>-2.3099999900000001E-2</v>
      </c>
      <c r="AL205">
        <v>2.6979964225750799E-2</v>
      </c>
      <c r="AO205">
        <v>-3.0000001400000003E-4</v>
      </c>
      <c r="AR205">
        <v>-8.9999998500000004E-4</v>
      </c>
      <c r="AU205">
        <v>-5.0000000000000001E-3</v>
      </c>
      <c r="AV205">
        <v>3.0000000000000001E-3</v>
      </c>
      <c r="AW205">
        <v>2.1000000000000001E-2</v>
      </c>
      <c r="AZ205">
        <v>-8.6E-3</v>
      </c>
      <c r="BH205">
        <v>1.5692650650476201E-3</v>
      </c>
      <c r="BI205">
        <v>-3.9235649900293199E-2</v>
      </c>
      <c r="BJ205">
        <v>-2.7540888376549E-2</v>
      </c>
      <c r="BK205">
        <v>-2.75401125190992E-2</v>
      </c>
      <c r="BL205">
        <v>-2.7499999899999999E-2</v>
      </c>
      <c r="BM205">
        <v>-2.4144338957841102E-3</v>
      </c>
      <c r="BO205">
        <v>-4.9999998899999997E-3</v>
      </c>
      <c r="BQ205">
        <v>-3.5999999400000001E-3</v>
      </c>
      <c r="BR205">
        <v>-4.9999998899999997E-3</v>
      </c>
      <c r="BS205">
        <v>-6.09999988E-3</v>
      </c>
      <c r="BT205">
        <v>9.4999996900000001E-3</v>
      </c>
      <c r="BV205">
        <v>-1E-3</v>
      </c>
      <c r="CB205">
        <v>3.19999992E-3</v>
      </c>
      <c r="CD205">
        <v>1.04E-2</v>
      </c>
      <c r="CE205">
        <v>1.5100000000000001E-2</v>
      </c>
      <c r="CF205">
        <v>-8.9999999999999993E-3</v>
      </c>
      <c r="CG205">
        <v>-6.5626730985968195E-4</v>
      </c>
      <c r="CH205">
        <v>-6.4000000000000003E-3</v>
      </c>
      <c r="CK205">
        <v>1.8499999999999999E-2</v>
      </c>
      <c r="CM205">
        <v>5.8000000000000003E-2</v>
      </c>
      <c r="CO205">
        <v>2.18E-2</v>
      </c>
      <c r="CP205">
        <v>-1.8131999999999999E-2</v>
      </c>
      <c r="CQ205">
        <v>1.4999999999999999E-2</v>
      </c>
      <c r="CR205">
        <v>9.1999999999999998E-3</v>
      </c>
      <c r="CS205">
        <v>3.0000000000000001E-3</v>
      </c>
      <c r="CV205">
        <v>1.4E-3</v>
      </c>
      <c r="CY205">
        <v>-6.4000000000000003E-3</v>
      </c>
      <c r="CZ205">
        <v>-3.6600000000000001E-2</v>
      </c>
      <c r="DA205">
        <v>1.8499999999999999E-2</v>
      </c>
      <c r="DE205">
        <v>1.2999999999999999E-2</v>
      </c>
      <c r="DO205">
        <v>5.5999997999999999E-3</v>
      </c>
      <c r="DP205">
        <v>5.4999999699999998E-3</v>
      </c>
      <c r="DR205">
        <v>2.0985E-2</v>
      </c>
      <c r="DS205">
        <v>8.9999999999999993E-3</v>
      </c>
      <c r="DT205">
        <v>-5.6500000000000002E-2</v>
      </c>
      <c r="DU205">
        <v>3.7499999999999999E-2</v>
      </c>
      <c r="DW205">
        <v>-2.5000000000000001E-2</v>
      </c>
      <c r="EA205">
        <v>1.4499999600000001E-2</v>
      </c>
      <c r="EB205">
        <v>1.7300000400000001E-2</v>
      </c>
      <c r="ED205">
        <v>1.44E-2</v>
      </c>
      <c r="EE205">
        <v>7.3200000000000001E-2</v>
      </c>
      <c r="EG205">
        <v>1.9599999999999999E-2</v>
      </c>
      <c r="EH205">
        <v>7.4999998300000004E-3</v>
      </c>
      <c r="EM205">
        <v>6.7999999999999996E-3</v>
      </c>
      <c r="EQ205">
        <v>8.0000000000000002E-3</v>
      </c>
      <c r="ES205">
        <v>6.3E-3</v>
      </c>
      <c r="ET205">
        <v>-1.7000000000000001E-2</v>
      </c>
      <c r="EY205">
        <v>-8.6E-3</v>
      </c>
      <c r="EZ205">
        <v>-2.3699249001182102E-2</v>
      </c>
      <c r="FC205">
        <v>-4.0000000000000002E-4</v>
      </c>
      <c r="FD205">
        <v>6.0000000000000001E-3</v>
      </c>
      <c r="FE205">
        <v>6.4101270499119997E-2</v>
      </c>
      <c r="FF205">
        <v>1.46490695666667E-2</v>
      </c>
      <c r="FG205">
        <v>6.2287862850134903E-3</v>
      </c>
      <c r="FH205">
        <v>1.4999999999999999E-2</v>
      </c>
      <c r="FJ205">
        <v>1.6039000000000001E-2</v>
      </c>
      <c r="FM205">
        <v>3.8060999999999998E-2</v>
      </c>
      <c r="FU205">
        <v>2.3E-3</v>
      </c>
      <c r="FX205">
        <v>6.1100000000000002E-2</v>
      </c>
      <c r="FY205">
        <v>1.2999999999999999E-2</v>
      </c>
      <c r="GA205">
        <v>-3.0000000000000001E-3</v>
      </c>
      <c r="GD205">
        <v>3.7999999999999999E-2</v>
      </c>
    </row>
    <row r="206" spans="1:186" x14ac:dyDescent="0.25">
      <c r="A206" s="120">
        <v>40602</v>
      </c>
      <c r="D206">
        <v>1.4933680531202099E-2</v>
      </c>
      <c r="F206">
        <v>3.2000000000000002E-3</v>
      </c>
      <c r="G206">
        <v>5.8299999700000001E-2</v>
      </c>
      <c r="M206">
        <v>-1E-4</v>
      </c>
      <c r="N206">
        <v>1.38E-2</v>
      </c>
      <c r="O206">
        <v>5.3037000000000001E-2</v>
      </c>
      <c r="P206">
        <v>1.87999997E-2</v>
      </c>
      <c r="Q206">
        <v>1.7799999600000001E-2</v>
      </c>
      <c r="X206">
        <v>-3.1300000000000001E-2</v>
      </c>
      <c r="Y206">
        <v>2.3E-2</v>
      </c>
      <c r="AB206">
        <v>2.63E-2</v>
      </c>
      <c r="AC206">
        <v>3.9799999400000001E-2</v>
      </c>
      <c r="AF206">
        <v>2.4289000000000002E-2</v>
      </c>
      <c r="AH206">
        <v>2.8300000400000001E-2</v>
      </c>
      <c r="AI206">
        <v>1.1599999999999999E-2</v>
      </c>
      <c r="AJ206">
        <v>5.1000001799999996E-3</v>
      </c>
      <c r="AL206">
        <v>3.8411614673712E-2</v>
      </c>
      <c r="AO206">
        <v>1.47000002E-2</v>
      </c>
      <c r="AR206">
        <v>1.41000003E-2</v>
      </c>
      <c r="AU206">
        <v>1.6E-2</v>
      </c>
      <c r="AV206">
        <v>6.0000000000000001E-3</v>
      </c>
      <c r="AW206">
        <v>2.1999999999999999E-2</v>
      </c>
      <c r="AZ206">
        <v>6.0199999999999997E-2</v>
      </c>
      <c r="BH206">
        <v>8.12648093675916E-3</v>
      </c>
      <c r="BI206">
        <v>3.4411536439345997E-2</v>
      </c>
      <c r="BJ206">
        <v>3.9046035524760402E-2</v>
      </c>
      <c r="BK206">
        <v>3.9046345676825099E-2</v>
      </c>
      <c r="BL206">
        <v>3.9000000799999997E-2</v>
      </c>
      <c r="BM206">
        <v>1.6453128729413801E-2</v>
      </c>
      <c r="BO206">
        <v>9.9999997799999994E-3</v>
      </c>
      <c r="BQ206">
        <v>1.41000003E-2</v>
      </c>
      <c r="BR206">
        <v>2.3800000500000001E-2</v>
      </c>
      <c r="BS206">
        <v>-2.6499999699999999E-2</v>
      </c>
      <c r="BT206">
        <v>6.09999988E-3</v>
      </c>
      <c r="BV206">
        <v>-5.0000000000000001E-3</v>
      </c>
      <c r="CB206">
        <v>1.00000005E-3</v>
      </c>
      <c r="CD206">
        <v>2.1999999900000002E-3</v>
      </c>
      <c r="CE206">
        <v>2.07E-2</v>
      </c>
      <c r="CF206">
        <v>8.0000000000000002E-3</v>
      </c>
      <c r="CG206">
        <v>-7.6579315172307103E-3</v>
      </c>
      <c r="CH206">
        <v>2.87E-2</v>
      </c>
      <c r="CK206">
        <v>-1.1299999999999999E-2</v>
      </c>
      <c r="CM206">
        <v>0</v>
      </c>
      <c r="CO206">
        <v>6.8999999999999999E-3</v>
      </c>
      <c r="CP206">
        <v>1.8481000000000001E-2</v>
      </c>
      <c r="CQ206">
        <v>1.2999999999999999E-2</v>
      </c>
      <c r="CR206">
        <v>2.7699999999999999E-2</v>
      </c>
      <c r="CS206">
        <v>6.0000000000000001E-3</v>
      </c>
      <c r="CV206">
        <v>3.0999999999999999E-3</v>
      </c>
      <c r="CY206">
        <v>1.9099999999999999E-2</v>
      </c>
      <c r="CZ206">
        <v>-6.1000000000000004E-3</v>
      </c>
      <c r="DA206">
        <v>9.4999999999999998E-3</v>
      </c>
      <c r="DE206">
        <v>-6.0000000000000001E-3</v>
      </c>
      <c r="DO206">
        <v>1.4499999600000001E-2</v>
      </c>
      <c r="DP206">
        <v>1.4899999800000001E-2</v>
      </c>
      <c r="DR206">
        <v>1.7274000000000001E-2</v>
      </c>
      <c r="DS206">
        <v>4.3999999999999997E-2</v>
      </c>
      <c r="DT206">
        <v>2.1000000000000001E-2</v>
      </c>
      <c r="DU206">
        <v>2.81E-2</v>
      </c>
      <c r="DW206">
        <v>3.1E-2</v>
      </c>
      <c r="EA206">
        <v>6.6999997900000002E-3</v>
      </c>
      <c r="EB206">
        <v>1.26E-2</v>
      </c>
      <c r="ED206">
        <v>1.14E-2</v>
      </c>
      <c r="EE206">
        <v>-5.7999999999999996E-3</v>
      </c>
      <c r="EG206">
        <v>4.3499999999999997E-2</v>
      </c>
      <c r="EH206">
        <v>2.41E-2</v>
      </c>
      <c r="EM206">
        <v>3.15E-2</v>
      </c>
      <c r="EQ206">
        <v>-4.0000000000000001E-3</v>
      </c>
      <c r="ES206">
        <v>1.03E-2</v>
      </c>
      <c r="ET206">
        <v>2E-3</v>
      </c>
      <c r="EY206">
        <v>6.0199999999999997E-2</v>
      </c>
      <c r="EZ206">
        <v>1.27603408006252E-2</v>
      </c>
      <c r="FC206">
        <v>1.35E-2</v>
      </c>
      <c r="FD206">
        <v>3.4799999999999998E-2</v>
      </c>
      <c r="FE206">
        <v>-3.7437868293051001E-3</v>
      </c>
      <c r="FF206">
        <v>2.1880465566666701E-2</v>
      </c>
      <c r="FG206">
        <v>-1.49081976315678E-2</v>
      </c>
      <c r="FH206">
        <v>1.41E-2</v>
      </c>
      <c r="FJ206">
        <v>6.4944000000000002E-2</v>
      </c>
      <c r="FM206">
        <v>4.2176999999999999E-2</v>
      </c>
      <c r="FU206">
        <v>1.4E-3</v>
      </c>
      <c r="FX206">
        <v>2.3399E-2</v>
      </c>
      <c r="FY206">
        <v>0.02</v>
      </c>
      <c r="GA206">
        <v>8.0000000000000002E-3</v>
      </c>
      <c r="GD206">
        <v>5.1999999999999998E-2</v>
      </c>
    </row>
    <row r="207" spans="1:186" x14ac:dyDescent="0.25">
      <c r="A207" s="120">
        <v>40633</v>
      </c>
      <c r="D207">
        <v>4.4203887695099704E-3</v>
      </c>
      <c r="F207">
        <v>9.2999999999999992E-3</v>
      </c>
      <c r="G207">
        <v>-6.5300002699999998E-2</v>
      </c>
      <c r="M207">
        <v>0.02</v>
      </c>
      <c r="N207">
        <v>-1.6999999999999999E-3</v>
      </c>
      <c r="O207">
        <v>-7.1120000000000003E-3</v>
      </c>
      <c r="P207">
        <v>-2.62000002E-2</v>
      </c>
      <c r="Q207">
        <v>-2.63E-2</v>
      </c>
      <c r="X207">
        <v>1.5800000000000002E-2</v>
      </c>
      <c r="Y207">
        <v>1.2E-2</v>
      </c>
      <c r="AB207">
        <v>1.37E-2</v>
      </c>
      <c r="AC207">
        <v>2.08000001E-2</v>
      </c>
      <c r="AF207">
        <v>1.7453E-2</v>
      </c>
      <c r="AH207">
        <v>-6.0100000399999999E-2</v>
      </c>
      <c r="AI207">
        <v>-1.4E-3</v>
      </c>
      <c r="AJ207">
        <v>-1.7899999400000002E-2</v>
      </c>
      <c r="AL207">
        <v>3.0438865535085499E-2</v>
      </c>
      <c r="AO207">
        <v>6.0000002800000005E-4</v>
      </c>
      <c r="AR207">
        <v>0</v>
      </c>
      <c r="AU207">
        <v>1.2999999999999999E-2</v>
      </c>
      <c r="AV207">
        <v>1.7999999999999999E-2</v>
      </c>
      <c r="AW207">
        <v>8.0000000000000002E-3</v>
      </c>
      <c r="AZ207">
        <v>-3.1199999999999999E-2</v>
      </c>
      <c r="BH207">
        <v>3.2325696590188802E-2</v>
      </c>
      <c r="BI207">
        <v>-1.3156017159700399E-2</v>
      </c>
      <c r="BJ207">
        <v>-1.45302189161061E-2</v>
      </c>
      <c r="BK207">
        <v>-1.4531682906967E-2</v>
      </c>
      <c r="BL207">
        <v>-1.4499999600000001E-2</v>
      </c>
      <c r="BM207">
        <v>-1.5820342920958E-4</v>
      </c>
      <c r="BO207">
        <v>1.6000000800000001E-2</v>
      </c>
      <c r="BQ207">
        <v>-2.6399999899999999E-2</v>
      </c>
      <c r="BR207">
        <v>-3.8800001100000002E-2</v>
      </c>
      <c r="BS207">
        <v>-4.3000001500000003E-3</v>
      </c>
      <c r="BT207">
        <v>-2.1700000399999999E-2</v>
      </c>
      <c r="BU207">
        <v>3.42000015E-2</v>
      </c>
      <c r="BV207">
        <v>-1.9E-2</v>
      </c>
      <c r="CB207">
        <v>8.9999998500000004E-4</v>
      </c>
      <c r="CC207">
        <v>7.4999998300000004E-3</v>
      </c>
      <c r="CD207">
        <v>1.99999995E-4</v>
      </c>
      <c r="CE207">
        <v>-5.1999999999999998E-3</v>
      </c>
      <c r="CF207">
        <v>1.0999999999999999E-2</v>
      </c>
      <c r="CG207">
        <v>2.3207186162631298E-2</v>
      </c>
      <c r="CH207">
        <v>2.3E-3</v>
      </c>
      <c r="CK207">
        <v>7.4999999999999997E-3</v>
      </c>
      <c r="CM207">
        <v>3.5999999999999997E-2</v>
      </c>
      <c r="CO207">
        <v>6.0199999999999997E-2</v>
      </c>
      <c r="CP207">
        <v>1.3624000000000001E-2</v>
      </c>
      <c r="CQ207">
        <v>6.0000000000000001E-3</v>
      </c>
      <c r="CR207">
        <v>1.7000000000000001E-2</v>
      </c>
      <c r="CS207">
        <v>1.4E-2</v>
      </c>
      <c r="CV207">
        <v>4.4000000000000003E-3</v>
      </c>
      <c r="CY207">
        <v>-1.49E-2</v>
      </c>
      <c r="CZ207">
        <v>5.3E-3</v>
      </c>
      <c r="DA207">
        <v>1E-4</v>
      </c>
      <c r="DE207">
        <v>1.0999999999999999E-2</v>
      </c>
      <c r="DO207">
        <v>6.50000013E-3</v>
      </c>
      <c r="DP207">
        <v>4.0000001900000002E-3</v>
      </c>
      <c r="DR207">
        <v>1.4217E-2</v>
      </c>
      <c r="DS207">
        <v>0.01</v>
      </c>
      <c r="DT207">
        <v>1.1299999999999999E-2</v>
      </c>
      <c r="DU207">
        <v>2.9100000000000001E-2</v>
      </c>
      <c r="DW207">
        <v>8.9999999999999993E-3</v>
      </c>
      <c r="EA207">
        <v>3.40000005E-3</v>
      </c>
      <c r="EB207">
        <v>6.5999999600000001E-3</v>
      </c>
      <c r="ED207">
        <v>2.1700000000000001E-2</v>
      </c>
      <c r="EE207">
        <v>4.24E-2</v>
      </c>
      <c r="EG207">
        <v>1.52E-2</v>
      </c>
      <c r="EH207">
        <v>4.1799999800000001E-2</v>
      </c>
      <c r="EM207">
        <v>4.3900000000000002E-2</v>
      </c>
      <c r="EQ207">
        <v>-1.4E-2</v>
      </c>
      <c r="ES207">
        <v>1.04E-2</v>
      </c>
      <c r="ET207">
        <v>2.3E-2</v>
      </c>
      <c r="EY207">
        <v>-3.1199999999999999E-2</v>
      </c>
      <c r="EZ207">
        <v>2.3684408852828999E-2</v>
      </c>
      <c r="FC207">
        <v>1.9400000000000001E-2</v>
      </c>
      <c r="FD207">
        <v>-8.0999999999999996E-3</v>
      </c>
      <c r="FE207">
        <v>-1.0227255529674E-2</v>
      </c>
      <c r="FF207">
        <v>-2.0435761633333299E-2</v>
      </c>
      <c r="FG207">
        <v>2.5587638638343801E-2</v>
      </c>
      <c r="FH207">
        <v>3.2899999999999999E-2</v>
      </c>
      <c r="FJ207">
        <v>2.8126000000000002E-2</v>
      </c>
      <c r="FM207">
        <v>1.6344999999999998E-2</v>
      </c>
      <c r="FU207">
        <v>1.0200000000000001E-2</v>
      </c>
      <c r="FX207">
        <v>5.1798999999999998E-2</v>
      </c>
      <c r="FY207">
        <v>8.9999999999999993E-3</v>
      </c>
      <c r="GA207">
        <v>3.0000000000000001E-3</v>
      </c>
      <c r="GD207">
        <v>1.4999999999999999E-2</v>
      </c>
    </row>
    <row r="208" spans="1:186" x14ac:dyDescent="0.25">
      <c r="A208" s="120">
        <v>40663</v>
      </c>
      <c r="D208">
        <v>1.3704027231029E-2</v>
      </c>
      <c r="F208">
        <v>1.35E-2</v>
      </c>
      <c r="G208">
        <v>0.16410000599999999</v>
      </c>
      <c r="M208">
        <v>1.14E-2</v>
      </c>
      <c r="N208">
        <v>1.21E-2</v>
      </c>
      <c r="O208">
        <v>7.979E-3</v>
      </c>
      <c r="P208">
        <v>4.2899999799999998E-2</v>
      </c>
      <c r="Q208">
        <v>4.3000001500000003E-2</v>
      </c>
      <c r="X208">
        <v>3.6200000000000003E-2</v>
      </c>
      <c r="Y208">
        <v>-3.0000000000000001E-3</v>
      </c>
      <c r="AB208">
        <v>5.0999998999999997E-2</v>
      </c>
      <c r="AC208">
        <v>7.8199997500000007E-2</v>
      </c>
      <c r="AF208">
        <v>8.1122E-2</v>
      </c>
      <c r="AH208">
        <v>7.2300002000000002E-2</v>
      </c>
      <c r="AI208">
        <v>1.17E-2</v>
      </c>
      <c r="AJ208">
        <v>-1.15E-2</v>
      </c>
      <c r="AL208">
        <v>4.4304270474176899E-2</v>
      </c>
      <c r="AO208">
        <v>2.8000000899999999E-2</v>
      </c>
      <c r="AR208">
        <v>2.7400000000000001E-2</v>
      </c>
      <c r="AU208">
        <v>1.2999999999999999E-2</v>
      </c>
      <c r="AV208">
        <v>-1E-3</v>
      </c>
      <c r="AW208">
        <v>6.9000000000000006E-2</v>
      </c>
      <c r="AZ208">
        <v>0.1114</v>
      </c>
      <c r="BH208">
        <v>2.8408601226632701E-2</v>
      </c>
      <c r="BI208">
        <v>6.7003351038974507E-2</v>
      </c>
      <c r="BJ208">
        <v>9.2569464237056004E-2</v>
      </c>
      <c r="BK208">
        <v>9.2569694891503601E-2</v>
      </c>
      <c r="BL208">
        <v>9.2600002900000006E-2</v>
      </c>
      <c r="BM208">
        <v>5.9853095444518702E-2</v>
      </c>
      <c r="BN208">
        <v>2.5399999699999998E-2</v>
      </c>
      <c r="BO208">
        <v>3.9999999100000003E-2</v>
      </c>
      <c r="BQ208">
        <v>3.77000012E-2</v>
      </c>
      <c r="BR208">
        <v>5.6899998299999997E-2</v>
      </c>
      <c r="BS208">
        <v>5.5199999399999998E-2</v>
      </c>
      <c r="BT208">
        <v>3.79000008E-2</v>
      </c>
      <c r="BU208">
        <v>-2.89999996E-3</v>
      </c>
      <c r="BV208">
        <v>8.9999999999999993E-3</v>
      </c>
      <c r="CB208">
        <v>-4.9999998899999997E-3</v>
      </c>
      <c r="CC208">
        <v>-2.4299999700000002E-2</v>
      </c>
      <c r="CD208">
        <v>-6.6999997900000002E-3</v>
      </c>
      <c r="CE208">
        <v>6.7999999999999996E-3</v>
      </c>
      <c r="CF208">
        <v>5.0999999999999997E-2</v>
      </c>
      <c r="CG208">
        <v>1.7621926031106099E-3</v>
      </c>
      <c r="CH208">
        <v>1.21E-2</v>
      </c>
      <c r="CK208">
        <v>5.6300000000000003E-2</v>
      </c>
      <c r="CM208">
        <v>3.1E-2</v>
      </c>
      <c r="CO208">
        <v>-1.7899999999999999E-2</v>
      </c>
      <c r="CP208">
        <v>3.9919000000000003E-2</v>
      </c>
      <c r="CQ208">
        <v>2.1999999999999999E-2</v>
      </c>
      <c r="CR208">
        <v>3.1099999999999999E-2</v>
      </c>
      <c r="CS208">
        <v>2.4E-2</v>
      </c>
      <c r="CV208">
        <v>1.41E-2</v>
      </c>
      <c r="CY208">
        <v>1.9599999999999999E-2</v>
      </c>
      <c r="CZ208">
        <v>2.9000000000000001E-2</v>
      </c>
      <c r="DA208">
        <v>1.83E-2</v>
      </c>
      <c r="DE208">
        <v>6.0998999999999998E-2</v>
      </c>
      <c r="DO208">
        <v>-6.9999997499999998E-4</v>
      </c>
      <c r="DP208">
        <v>8.9999998500000004E-4</v>
      </c>
      <c r="DR208">
        <v>2.9425E-2</v>
      </c>
      <c r="DS208">
        <v>1.2E-2</v>
      </c>
      <c r="DT208">
        <v>2.8899999999999999E-2</v>
      </c>
      <c r="DU208">
        <v>7.1999999999999998E-3</v>
      </c>
      <c r="DW208">
        <v>2.1000000000000001E-2</v>
      </c>
      <c r="EA208">
        <v>1.43999998E-2</v>
      </c>
      <c r="EB208">
        <v>1.75000001E-2</v>
      </c>
      <c r="ED208">
        <v>1.6799999999999999E-2</v>
      </c>
      <c r="EE208">
        <v>2.52E-2</v>
      </c>
      <c r="EG208">
        <v>-1.38E-2</v>
      </c>
      <c r="EH208">
        <v>0.18680000299999999</v>
      </c>
      <c r="EM208">
        <v>4.8000000000000001E-2</v>
      </c>
      <c r="EQ208">
        <v>2.5000000000000001E-2</v>
      </c>
      <c r="ES208">
        <v>2.3099999999999999E-2</v>
      </c>
      <c r="ET208">
        <v>1.9E-2</v>
      </c>
      <c r="EY208">
        <v>0.1114</v>
      </c>
      <c r="EZ208">
        <v>2.4714289524243999E-2</v>
      </c>
      <c r="FC208">
        <v>5.4000000000000003E-3</v>
      </c>
      <c r="FD208">
        <v>5.9700000000000003E-2</v>
      </c>
      <c r="FE208">
        <v>1.2296004342145599E-2</v>
      </c>
      <c r="FF208">
        <v>2.63361095666667E-2</v>
      </c>
      <c r="FG208">
        <v>4.03055417763971E-2</v>
      </c>
      <c r="FH208">
        <v>5.2200000000000003E-2</v>
      </c>
      <c r="FJ208">
        <v>5.2337000000000002E-2</v>
      </c>
      <c r="FM208">
        <v>5.4622999999999998E-2</v>
      </c>
      <c r="FU208">
        <v>1.8800000000000001E-2</v>
      </c>
      <c r="FX208">
        <v>3.3500000000000002E-2</v>
      </c>
      <c r="FY208">
        <v>1.4999999999999999E-2</v>
      </c>
      <c r="GA208">
        <v>7.9000000000000001E-2</v>
      </c>
      <c r="GD208">
        <v>3.1E-2</v>
      </c>
    </row>
    <row r="209" spans="1:187" x14ac:dyDescent="0.25">
      <c r="A209" s="120">
        <v>40694</v>
      </c>
      <c r="D209">
        <v>-3.5277941454408398E-3</v>
      </c>
      <c r="F209">
        <v>-2.0999999999999999E-3</v>
      </c>
      <c r="G209">
        <v>-5.93000017E-2</v>
      </c>
      <c r="M209">
        <v>-1.04E-2</v>
      </c>
      <c r="N209">
        <v>5.9999999999999995E-4</v>
      </c>
      <c r="O209">
        <v>-1.5422E-2</v>
      </c>
      <c r="P209">
        <v>-2.4900000500000002E-2</v>
      </c>
      <c r="Q209">
        <v>-2.4900000500000002E-2</v>
      </c>
      <c r="X209">
        <v>1.7000000000000001E-2</v>
      </c>
      <c r="Y209">
        <v>-2.3E-2</v>
      </c>
      <c r="AB209">
        <v>-9.70000029E-3</v>
      </c>
      <c r="AC209">
        <v>-1.47000002E-2</v>
      </c>
      <c r="AF209">
        <v>-1.5062000000000001E-2</v>
      </c>
      <c r="AH209">
        <v>-3.0300000699999999E-2</v>
      </c>
      <c r="AI209">
        <v>-3.5400000000000002E-3</v>
      </c>
      <c r="AJ209">
        <v>8.99999961E-3</v>
      </c>
      <c r="AL209">
        <v>8.4466011676694996E-3</v>
      </c>
      <c r="AO209">
        <v>-2.2099999700000001E-2</v>
      </c>
      <c r="AR209">
        <v>-2.2800000399999999E-2</v>
      </c>
      <c r="AU209">
        <v>2.1000000000000001E-2</v>
      </c>
      <c r="AV209">
        <v>1.2999999999999999E-2</v>
      </c>
      <c r="AW209">
        <v>2.7E-2</v>
      </c>
      <c r="AZ209">
        <v>-4.1500000000000002E-2</v>
      </c>
      <c r="BH209">
        <v>1.3471086841178001E-2</v>
      </c>
      <c r="BI209">
        <v>9.7860107887985902E-3</v>
      </c>
      <c r="BJ209">
        <v>1.2619037581186101E-2</v>
      </c>
      <c r="BK209">
        <v>1.2619442369804701E-2</v>
      </c>
      <c r="BL209">
        <v>1.26E-2</v>
      </c>
      <c r="BM209">
        <v>4.6596777112168902E-3</v>
      </c>
      <c r="BN209">
        <v>-7.5400002300000005E-2</v>
      </c>
      <c r="BO209">
        <v>-1.7999999199999998E-2</v>
      </c>
      <c r="BQ209">
        <v>-4.2100001099999999E-2</v>
      </c>
      <c r="BR209">
        <v>-6.3000001E-2</v>
      </c>
      <c r="BS209">
        <v>-4.0000001900000002E-3</v>
      </c>
      <c r="BT209">
        <v>-3.68999988E-2</v>
      </c>
      <c r="BU209">
        <v>-1.19000003E-2</v>
      </c>
      <c r="BV209">
        <v>-2E-3</v>
      </c>
      <c r="CB209">
        <v>-4.4999998100000004E-3</v>
      </c>
      <c r="CC209">
        <v>-1.43999998E-2</v>
      </c>
      <c r="CD209">
        <v>-1.15E-2</v>
      </c>
      <c r="CE209">
        <v>-1.8499999999999999E-2</v>
      </c>
      <c r="CF209">
        <v>-4.0000000000000001E-3</v>
      </c>
      <c r="CG209">
        <v>-9.0068564617894493E-3</v>
      </c>
      <c r="CH209">
        <v>-2.5000000000000001E-3</v>
      </c>
      <c r="CK209">
        <v>-2.8999999999999998E-3</v>
      </c>
      <c r="CM209">
        <v>0.02</v>
      </c>
      <c r="CO209">
        <v>4.8800000000000003E-2</v>
      </c>
      <c r="CP209">
        <v>-3.79E-3</v>
      </c>
      <c r="CQ209">
        <v>8.0000000000000002E-3</v>
      </c>
      <c r="CR209">
        <v>2.1700000000000001E-2</v>
      </c>
      <c r="CS209">
        <v>7.0000000000000001E-3</v>
      </c>
      <c r="CV209">
        <v>-1.4E-3</v>
      </c>
      <c r="CY209">
        <v>-2E-3</v>
      </c>
      <c r="CZ209">
        <v>-3.0999999999999999E-3</v>
      </c>
      <c r="DA209">
        <v>-3.5000000000000001E-3</v>
      </c>
      <c r="DE209">
        <v>2.4E-2</v>
      </c>
      <c r="DO209">
        <v>6.5999999600000001E-3</v>
      </c>
      <c r="DP209">
        <v>6.8999999200000002E-3</v>
      </c>
      <c r="DR209">
        <v>8.5389999999999997E-3</v>
      </c>
      <c r="DS209">
        <v>-1.7999999999999999E-2</v>
      </c>
      <c r="DT209">
        <v>-1.699E-3</v>
      </c>
      <c r="DU209">
        <v>1.12E-2</v>
      </c>
      <c r="DW209">
        <v>-8.9999999999999993E-3</v>
      </c>
      <c r="EA209">
        <v>2.7000000699999999E-3</v>
      </c>
      <c r="EB209">
        <v>6.2000001799999999E-3</v>
      </c>
      <c r="ED209">
        <v>-1.26E-2</v>
      </c>
      <c r="EE209">
        <v>-5.6399999999999999E-2</v>
      </c>
      <c r="EG209">
        <v>8.0000000000000004E-4</v>
      </c>
      <c r="EH209">
        <v>7.4999998300000004E-3</v>
      </c>
      <c r="EM209">
        <v>3.2899999999999999E-2</v>
      </c>
      <c r="EQ209">
        <v>-2.9000000000000001E-2</v>
      </c>
      <c r="ES209">
        <v>-5.9999999999999995E-4</v>
      </c>
      <c r="ET209">
        <v>-2E-3</v>
      </c>
      <c r="EY209">
        <v>-4.1500000000000002E-2</v>
      </c>
      <c r="EZ209">
        <v>-1.7548678630982702E-2</v>
      </c>
      <c r="FC209">
        <v>0</v>
      </c>
      <c r="FD209">
        <v>-3.1699999999999999E-2</v>
      </c>
      <c r="FE209">
        <v>2.2451713090829301E-2</v>
      </c>
      <c r="FF209">
        <v>-2.1065604733333299E-2</v>
      </c>
      <c r="FG209">
        <v>1.7757805793241099E-2</v>
      </c>
      <c r="FH209">
        <v>3.5200000000000002E-2</v>
      </c>
      <c r="FJ209">
        <v>7.2570000000000004E-3</v>
      </c>
      <c r="FM209">
        <v>6.4153000000000002E-2</v>
      </c>
      <c r="FU209">
        <v>2.7000000000000001E-3</v>
      </c>
      <c r="FX209">
        <v>1.2200000000000001E-2</v>
      </c>
      <c r="FY209">
        <v>1E-3</v>
      </c>
      <c r="GA209">
        <v>0.02</v>
      </c>
      <c r="GD209">
        <v>-1.4999999999999999E-2</v>
      </c>
    </row>
    <row r="210" spans="1:187" x14ac:dyDescent="0.25">
      <c r="A210" s="120">
        <v>40724</v>
      </c>
      <c r="D210">
        <v>-7.5471315516145504E-3</v>
      </c>
      <c r="F210">
        <v>-5.0000000000000001E-3</v>
      </c>
      <c r="G210">
        <v>-9.3999996799999999E-2</v>
      </c>
      <c r="M210">
        <v>-3.5999999999999999E-3</v>
      </c>
      <c r="N210">
        <v>-2.6100000000000002E-2</v>
      </c>
      <c r="O210">
        <v>-4.2562999999999997E-2</v>
      </c>
      <c r="P210">
        <v>-2.8400000200000001E-2</v>
      </c>
      <c r="Q210">
        <v>-2.8500000000000001E-2</v>
      </c>
      <c r="X210">
        <v>2.1299999999999999E-2</v>
      </c>
      <c r="Y210">
        <v>-2.8000000000000001E-2</v>
      </c>
      <c r="AB210">
        <v>-1.0999999900000001E-3</v>
      </c>
      <c r="AC210">
        <v>-1.9000000300000001E-3</v>
      </c>
      <c r="AF210">
        <v>-3.1100000000000002E-4</v>
      </c>
      <c r="AH210">
        <v>-3.6699999099999998E-2</v>
      </c>
      <c r="AI210">
        <v>1.6000000000000001E-3</v>
      </c>
      <c r="AJ210">
        <v>6.5999999600000001E-3</v>
      </c>
      <c r="AL210">
        <v>-1.09667961120816E-2</v>
      </c>
      <c r="AO210">
        <v>-2.6399999899999999E-2</v>
      </c>
      <c r="AR210">
        <v>-2.7000000699999999E-2</v>
      </c>
      <c r="AU210">
        <v>-1.4999999999999999E-2</v>
      </c>
      <c r="AV210">
        <v>-8.0000000000000002E-3</v>
      </c>
      <c r="AW210">
        <v>1.7999999999999999E-2</v>
      </c>
      <c r="AZ210">
        <v>-4.1799999999999997E-2</v>
      </c>
      <c r="BH210">
        <v>1.1413871860945801E-3</v>
      </c>
      <c r="BI210">
        <v>-1.0219011846075399E-3</v>
      </c>
      <c r="BJ210">
        <v>-1.72419620827555E-2</v>
      </c>
      <c r="BK210">
        <v>-1.72432450147691E-2</v>
      </c>
      <c r="BL210">
        <v>-1.7200000600000001E-2</v>
      </c>
      <c r="BM210">
        <v>-2.2338589497234999E-2</v>
      </c>
      <c r="BN210">
        <v>1.00000005E-3</v>
      </c>
      <c r="BO210">
        <v>-8.99999961E-3</v>
      </c>
      <c r="BQ210">
        <v>-1.9400000600000002E-2</v>
      </c>
      <c r="BR210">
        <v>-2.8300000400000001E-2</v>
      </c>
      <c r="BS210">
        <v>-4.3000001500000003E-3</v>
      </c>
      <c r="BT210">
        <v>-2.03000009E-2</v>
      </c>
      <c r="BU210">
        <v>3.7000000000000002E-3</v>
      </c>
      <c r="BV210">
        <v>-3.2000000000000001E-2</v>
      </c>
      <c r="CB210">
        <v>-2.7999998999999999E-3</v>
      </c>
      <c r="CC210">
        <v>-7.1000000500000002E-3</v>
      </c>
      <c r="CD210">
        <v>-5.1000001799999996E-3</v>
      </c>
      <c r="CE210">
        <v>-2.0500000000000001E-2</v>
      </c>
      <c r="CF210">
        <v>3.0000000000000001E-3</v>
      </c>
      <c r="CG210">
        <v>5.9455056103494596E-3</v>
      </c>
      <c r="CH210">
        <v>-2.3E-3</v>
      </c>
      <c r="CK210">
        <v>-3.3399999999999999E-2</v>
      </c>
      <c r="CM210">
        <v>7.0999999999999994E-2</v>
      </c>
      <c r="CO210">
        <v>7.5700000000000003E-2</v>
      </c>
      <c r="CP210">
        <v>1.0718E-2</v>
      </c>
      <c r="CQ210">
        <v>-7.0000000000000001E-3</v>
      </c>
      <c r="CR210">
        <v>-7.6E-3</v>
      </c>
      <c r="CS210">
        <v>-1.7000000000000001E-2</v>
      </c>
      <c r="CV210">
        <v>-4.7000000000000002E-3</v>
      </c>
      <c r="CY210">
        <v>5.7000000000000002E-3</v>
      </c>
      <c r="CZ210">
        <v>1.15E-2</v>
      </c>
      <c r="DA210">
        <v>-9.5999999999999992E-3</v>
      </c>
      <c r="DE210">
        <v>-4.0000000000000001E-3</v>
      </c>
      <c r="DO210">
        <v>3.2999999800000001E-3</v>
      </c>
      <c r="DP210">
        <v>2.89999996E-3</v>
      </c>
      <c r="DR210">
        <v>-1.3202E-2</v>
      </c>
      <c r="DS210">
        <v>-3.9E-2</v>
      </c>
      <c r="DT210">
        <v>-1.9099000000000001E-2</v>
      </c>
      <c r="DU210">
        <v>-1.7299999999999999E-2</v>
      </c>
      <c r="DW210">
        <v>-1.7000000000000001E-2</v>
      </c>
      <c r="EA210">
        <v>-1.0499999899999999E-2</v>
      </c>
      <c r="EB210">
        <v>-1.0700000499999999E-2</v>
      </c>
      <c r="ED210">
        <v>1.83E-2</v>
      </c>
      <c r="EE210">
        <v>3.5799999999999998E-2</v>
      </c>
      <c r="EG210">
        <v>-1.9900000000000001E-2</v>
      </c>
      <c r="EH210">
        <v>-5.0599999700000002E-2</v>
      </c>
      <c r="EM210">
        <v>1.6199999999999999E-2</v>
      </c>
      <c r="EQ210">
        <v>8.9999999999999993E-3</v>
      </c>
      <c r="ES210">
        <v>-7.3000000000000001E-3</v>
      </c>
      <c r="ET210">
        <v>-0.01</v>
      </c>
      <c r="EY210">
        <v>-4.1799999999999997E-2</v>
      </c>
      <c r="EZ210">
        <v>-1.8491400412281901E-2</v>
      </c>
      <c r="FC210">
        <v>-4.8999999999999998E-3</v>
      </c>
      <c r="FD210">
        <v>-3.8399999999999997E-2</v>
      </c>
      <c r="FE210">
        <v>1.21987392765559E-2</v>
      </c>
      <c r="FF210">
        <v>-2.59134121333333E-2</v>
      </c>
      <c r="FG210">
        <v>2.3834335057309999E-2</v>
      </c>
      <c r="FH210">
        <v>1.5E-3</v>
      </c>
      <c r="FJ210">
        <v>-1.2406E-2</v>
      </c>
      <c r="FM210">
        <v>9.1470999999999997E-2</v>
      </c>
      <c r="FU210">
        <v>8.0000000000000002E-3</v>
      </c>
      <c r="FX210">
        <v>-9.4000000000000004E-3</v>
      </c>
      <c r="FY210">
        <v>6.0000000000000001E-3</v>
      </c>
      <c r="GA210">
        <v>5.0000000000000001E-3</v>
      </c>
      <c r="GD210">
        <v>-1.0999999999999999E-2</v>
      </c>
    </row>
    <row r="211" spans="1:187" x14ac:dyDescent="0.25">
      <c r="A211" s="120">
        <v>40755</v>
      </c>
      <c r="D211">
        <v>-1.1311826675533001E-3</v>
      </c>
      <c r="F211">
        <v>8.3000000000000001E-3</v>
      </c>
      <c r="G211">
        <v>0.11370000199999999</v>
      </c>
      <c r="M211">
        <v>3.5900000000000001E-2</v>
      </c>
      <c r="N211">
        <v>-5.1000000000000004E-3</v>
      </c>
      <c r="O211">
        <v>-8.3920000000000002E-3</v>
      </c>
      <c r="P211">
        <v>7.1000000500000002E-3</v>
      </c>
      <c r="Q211">
        <v>6.09999988E-3</v>
      </c>
      <c r="X211">
        <v>3.7699999999999997E-2</v>
      </c>
      <c r="Y211">
        <v>-4.0000000000000001E-3</v>
      </c>
      <c r="AB211">
        <v>4.0800001500000002E-2</v>
      </c>
      <c r="AC211">
        <v>6.25E-2</v>
      </c>
      <c r="AF211">
        <v>4.9586999999999999E-2</v>
      </c>
      <c r="AH211">
        <v>9.4300001899999999E-2</v>
      </c>
      <c r="AI211">
        <v>3.6799999999999999E-2</v>
      </c>
      <c r="AJ211">
        <v>2.34999992E-2</v>
      </c>
      <c r="AL211">
        <v>3.7717223738999703E-2</v>
      </c>
      <c r="AO211">
        <v>4.5099999799999999E-2</v>
      </c>
      <c r="AR211">
        <v>4.4399999099999997E-2</v>
      </c>
      <c r="AU211">
        <v>6.0000000000000001E-3</v>
      </c>
      <c r="AV211">
        <v>-0.01</v>
      </c>
      <c r="AW211">
        <v>3.9E-2</v>
      </c>
      <c r="AZ211">
        <v>3.78E-2</v>
      </c>
      <c r="BH211">
        <v>-4.0882565413751203E-3</v>
      </c>
      <c r="BI211">
        <v>8.72762874951825E-2</v>
      </c>
      <c r="BJ211">
        <v>0.13126845682246699</v>
      </c>
      <c r="BK211">
        <v>0.13126837264382399</v>
      </c>
      <c r="BL211">
        <v>0.131300002</v>
      </c>
      <c r="BM211">
        <v>9.3901446066819896E-2</v>
      </c>
      <c r="BN211">
        <v>4.3000001500000003E-2</v>
      </c>
      <c r="BO211">
        <v>3.0000000299999999E-3</v>
      </c>
      <c r="BQ211">
        <v>2.0600000399999999E-2</v>
      </c>
      <c r="BR211">
        <v>3.0200000899999999E-2</v>
      </c>
      <c r="BS211">
        <v>9.2100001900000006E-2</v>
      </c>
      <c r="BT211">
        <v>2.2399999199999999E-2</v>
      </c>
      <c r="BU211">
        <v>4.4999998100000004E-3</v>
      </c>
      <c r="BV211">
        <v>1.4999999999999999E-2</v>
      </c>
      <c r="CB211">
        <v>-1.0300000199999999E-2</v>
      </c>
      <c r="CC211">
        <v>-4.6799998699999998E-2</v>
      </c>
      <c r="CD211">
        <v>-2.72000004E-2</v>
      </c>
      <c r="CE211">
        <v>-4.0000000000000001E-3</v>
      </c>
      <c r="CF211">
        <v>0.03</v>
      </c>
      <c r="CG211">
        <v>-4.83634045348491E-3</v>
      </c>
      <c r="CH211">
        <v>1.46E-2</v>
      </c>
      <c r="CK211">
        <v>2.86E-2</v>
      </c>
      <c r="CM211">
        <v>4.5999999999999999E-2</v>
      </c>
      <c r="CO211">
        <v>4.24E-2</v>
      </c>
      <c r="CP211">
        <v>1.1350000000000001E-2</v>
      </c>
      <c r="CQ211">
        <v>4.0000000000000001E-3</v>
      </c>
      <c r="CR211">
        <v>2.9399999999999999E-2</v>
      </c>
      <c r="CS211">
        <v>-4.0000000000000001E-3</v>
      </c>
      <c r="CV211">
        <v>-1.1000000000000001E-3</v>
      </c>
      <c r="CY211">
        <v>1.2999999999999999E-2</v>
      </c>
      <c r="CZ211">
        <v>5.16E-2</v>
      </c>
      <c r="DA211">
        <v>-2.5000000000000001E-3</v>
      </c>
      <c r="DE211">
        <v>2.8000000000000001E-2</v>
      </c>
      <c r="DO211">
        <v>6.3999998400000001E-3</v>
      </c>
      <c r="DP211">
        <v>6.30000001E-3</v>
      </c>
      <c r="DR211">
        <v>-2.9156999999999999E-2</v>
      </c>
      <c r="DS211">
        <v>1.2E-2</v>
      </c>
      <c r="DT211">
        <v>-3.3799999999999997E-2</v>
      </c>
      <c r="DU211">
        <v>-2.6800000000000001E-2</v>
      </c>
      <c r="DW211">
        <v>-3.9E-2</v>
      </c>
      <c r="EA211">
        <v>1.35000004E-2</v>
      </c>
      <c r="EB211">
        <v>2.1199999399999999E-2</v>
      </c>
      <c r="ED211">
        <v>1.4200000000000001E-2</v>
      </c>
      <c r="EE211">
        <v>0.02</v>
      </c>
      <c r="EG211">
        <v>-2.2000000000000001E-3</v>
      </c>
      <c r="EH211">
        <v>0.120200001</v>
      </c>
      <c r="EM211">
        <v>-1.24E-2</v>
      </c>
      <c r="EQ211">
        <v>2.5999999999999999E-2</v>
      </c>
      <c r="ES211">
        <v>1E-3</v>
      </c>
      <c r="ET211">
        <v>6.0000000000000001E-3</v>
      </c>
      <c r="EY211">
        <v>3.78E-2</v>
      </c>
      <c r="EZ211">
        <v>1.07202666270481E-2</v>
      </c>
      <c r="FC211">
        <v>4.8999999999999998E-3</v>
      </c>
      <c r="FD211">
        <v>4.0300000000000002E-2</v>
      </c>
      <c r="FE211">
        <v>1.7611323075210201E-2</v>
      </c>
      <c r="FF211">
        <v>5.0681390666666701E-2</v>
      </c>
      <c r="FG211">
        <v>4.0681327881613702E-2</v>
      </c>
      <c r="FH211">
        <v>1.3899999999999999E-2</v>
      </c>
      <c r="FJ211">
        <v>2.5115999999999999E-2</v>
      </c>
      <c r="FM211">
        <v>4.1152000000000001E-2</v>
      </c>
      <c r="FU211">
        <v>1.8E-3</v>
      </c>
      <c r="FX211">
        <v>0</v>
      </c>
      <c r="FY211">
        <v>-5.0000000000000001E-3</v>
      </c>
      <c r="GA211">
        <v>2.1000000000000001E-2</v>
      </c>
      <c r="GD211">
        <v>1.7000000000000001E-2</v>
      </c>
    </row>
    <row r="212" spans="1:187" x14ac:dyDescent="0.25">
      <c r="A212" s="120">
        <v>40786</v>
      </c>
      <c r="D212">
        <v>-3.08737998040545E-2</v>
      </c>
      <c r="F212">
        <v>1.29E-2</v>
      </c>
      <c r="G212">
        <v>9.6000004600000008E-3</v>
      </c>
      <c r="M212">
        <v>-2.2800000000000001E-2</v>
      </c>
      <c r="N212">
        <v>-3.44E-2</v>
      </c>
      <c r="O212">
        <v>-6.4502000000000004E-2</v>
      </c>
      <c r="P212">
        <v>2.0000000900000001E-3</v>
      </c>
      <c r="Q212">
        <v>2.0000000900000001E-3</v>
      </c>
      <c r="X212">
        <v>3.5900000000000001E-2</v>
      </c>
      <c r="Y212">
        <v>-1.6E-2</v>
      </c>
      <c r="AB212">
        <v>4.9400001800000003E-2</v>
      </c>
      <c r="AC212">
        <v>7.5400002300000005E-2</v>
      </c>
      <c r="AF212">
        <v>5.7785999999999997E-2</v>
      </c>
      <c r="AH212">
        <v>1.2999999999999999E-3</v>
      </c>
      <c r="AI212">
        <v>2.0799999999999999E-2</v>
      </c>
      <c r="AJ212">
        <v>4.9800001099999998E-2</v>
      </c>
      <c r="AL212">
        <v>-1.71005575709345E-2</v>
      </c>
      <c r="AO212">
        <v>1.4299999900000001E-2</v>
      </c>
      <c r="AR212">
        <v>1.36000002E-2</v>
      </c>
      <c r="AU212">
        <v>-1.2E-2</v>
      </c>
      <c r="AV212">
        <v>-1.4999999999999999E-2</v>
      </c>
      <c r="AW212">
        <v>-1.7999999999999999E-2</v>
      </c>
      <c r="AZ212">
        <v>1.9199999999999998E-2</v>
      </c>
      <c r="BH212">
        <v>-3.55571098898666E-3</v>
      </c>
      <c r="BI212">
        <v>4.9012798315146898E-2</v>
      </c>
      <c r="BJ212">
        <v>7.5691172174118707E-2</v>
      </c>
      <c r="BK212">
        <v>7.5691710517181696E-2</v>
      </c>
      <c r="BL212">
        <v>7.5699999899999995E-2</v>
      </c>
      <c r="BM212">
        <v>7.2729507502434801E-2</v>
      </c>
      <c r="BN212">
        <v>9.4999996900000001E-3</v>
      </c>
      <c r="BO212">
        <v>-6.3000001E-2</v>
      </c>
      <c r="BQ212">
        <v>-3.5300001499999997E-2</v>
      </c>
      <c r="BR212">
        <v>-5.2099999000000001E-2</v>
      </c>
      <c r="BS212">
        <v>2.45999992E-2</v>
      </c>
      <c r="BT212">
        <v>-1.39999995E-3</v>
      </c>
      <c r="BU212">
        <v>-1.6000000800000001E-2</v>
      </c>
      <c r="BV212">
        <v>-1.4E-2</v>
      </c>
      <c r="CB212">
        <v>-3.40000005E-3</v>
      </c>
      <c r="CC212">
        <v>-6.0000002800000005E-4</v>
      </c>
      <c r="CD212">
        <v>-1.97000001E-2</v>
      </c>
      <c r="CE212">
        <v>-2.9999999999999997E-4</v>
      </c>
      <c r="CF212">
        <v>-1.7999999999999999E-2</v>
      </c>
      <c r="CG212">
        <v>-9.5502786951127905E-2</v>
      </c>
      <c r="CH212">
        <v>-6.7000000000000002E-3</v>
      </c>
      <c r="CK212">
        <v>1.61E-2</v>
      </c>
      <c r="CM212">
        <v>-2.7E-2</v>
      </c>
      <c r="CO212">
        <v>2.9700000000000001E-2</v>
      </c>
      <c r="CP212">
        <v>-4.7617E-2</v>
      </c>
      <c r="CQ212">
        <v>-1.2E-2</v>
      </c>
      <c r="CR212">
        <v>-2.9499999999999998E-2</v>
      </c>
      <c r="CS212">
        <v>-2.4E-2</v>
      </c>
      <c r="CV212">
        <v>-4.7699999999999999E-2</v>
      </c>
      <c r="CY212">
        <v>4.1999999999999997E-3</v>
      </c>
      <c r="CZ212">
        <v>0.1051</v>
      </c>
      <c r="DA212">
        <v>-2.7400000000000001E-2</v>
      </c>
      <c r="DE212">
        <v>-1.1000000000000001E-3</v>
      </c>
      <c r="DO212">
        <v>-2.03000009E-2</v>
      </c>
      <c r="DP212">
        <v>-2.1099999500000001E-2</v>
      </c>
      <c r="DR212">
        <v>-0.109842</v>
      </c>
      <c r="DS212">
        <v>-6.7000000000000004E-2</v>
      </c>
      <c r="DT212">
        <v>-2.3998999999999999E-2</v>
      </c>
      <c r="DU212">
        <v>-4.9200000000000001E-2</v>
      </c>
      <c r="DW212">
        <v>-7.3999999999999996E-2</v>
      </c>
      <c r="EA212">
        <v>-1.75000001E-2</v>
      </c>
      <c r="EB212">
        <v>-1.76999997E-2</v>
      </c>
      <c r="ED212">
        <v>-2.64E-2</v>
      </c>
      <c r="EE212">
        <v>-4.99E-2</v>
      </c>
      <c r="EG212">
        <v>-3.9399999999999998E-2</v>
      </c>
      <c r="EH212">
        <v>2.50000004E-2</v>
      </c>
      <c r="EM212">
        <v>4.87E-2</v>
      </c>
      <c r="EQ212">
        <v>-7.9000000000000001E-2</v>
      </c>
      <c r="ES212">
        <v>-3.3500000000000002E-2</v>
      </c>
      <c r="ET212">
        <v>-2.8000000000000001E-2</v>
      </c>
      <c r="EY212">
        <v>1.9199999999999998E-2</v>
      </c>
      <c r="EZ212">
        <v>8.1501121349508501E-2</v>
      </c>
      <c r="FC212">
        <v>-6.1100000000000002E-2</v>
      </c>
      <c r="FD212">
        <v>-2.0299999999999999E-2</v>
      </c>
      <c r="FE212">
        <v>-3.08343561545701E-2</v>
      </c>
      <c r="FF212">
        <v>1.0744071566666701E-2</v>
      </c>
      <c r="FG212">
        <v>-1.28230179903127E-3</v>
      </c>
      <c r="FH212">
        <v>-7.7999999999999996E-3</v>
      </c>
      <c r="FJ212">
        <v>-8.9213000000000001E-2</v>
      </c>
      <c r="FM212">
        <v>3.6199000000000002E-2</v>
      </c>
      <c r="FU212">
        <v>1.4800000000000001E-2</v>
      </c>
      <c r="FX212">
        <v>-7.1400000000000005E-2</v>
      </c>
      <c r="FY212">
        <v>-0.03</v>
      </c>
      <c r="GA212">
        <v>-4.0000000000000001E-3</v>
      </c>
      <c r="GD212">
        <v>-9.8000000000000004E-2</v>
      </c>
    </row>
    <row r="213" spans="1:187" x14ac:dyDescent="0.25">
      <c r="A213" s="120">
        <v>40816</v>
      </c>
      <c r="D213">
        <v>-3.5388463777869701E-2</v>
      </c>
      <c r="F213">
        <v>6.3E-3</v>
      </c>
      <c r="G213">
        <v>-4.10999991E-2</v>
      </c>
      <c r="M213">
        <v>2.4899999999999999E-2</v>
      </c>
      <c r="N213">
        <v>-2.3E-2</v>
      </c>
      <c r="O213">
        <v>-2.6407E-2</v>
      </c>
      <c r="P213">
        <v>-9.9999997799999994E-3</v>
      </c>
      <c r="Q213">
        <v>-8.99999961E-3</v>
      </c>
      <c r="X213">
        <v>-1.44E-2</v>
      </c>
      <c r="Y213">
        <v>-0.08</v>
      </c>
      <c r="AB213">
        <v>-1.9000000300000001E-3</v>
      </c>
      <c r="AC213">
        <v>-3.10000009E-3</v>
      </c>
      <c r="AF213">
        <v>-5.9832000000000003E-2</v>
      </c>
      <c r="AH213">
        <v>-5.0500001799999999E-2</v>
      </c>
      <c r="AI213">
        <v>-2.4E-2</v>
      </c>
      <c r="AJ213">
        <v>6.8400003000000001E-2</v>
      </c>
      <c r="AL213">
        <v>3.9252405110032102E-3</v>
      </c>
      <c r="AO213">
        <v>-1.0999999900000001E-3</v>
      </c>
      <c r="AR213">
        <v>-1.7999999700000001E-3</v>
      </c>
      <c r="AU213">
        <v>-7.0000000000000001E-3</v>
      </c>
      <c r="AV213">
        <v>-6.0000000000000001E-3</v>
      </c>
      <c r="AW213">
        <v>-2.3E-2</v>
      </c>
      <c r="AZ213">
        <v>-1.0200000000000001E-2</v>
      </c>
      <c r="BH213">
        <v>-8.3887997376199692E-3</v>
      </c>
      <c r="BI213">
        <v>-8.8566999563718402E-3</v>
      </c>
      <c r="BJ213">
        <v>7.9542602404134594E-3</v>
      </c>
      <c r="BK213">
        <v>7.95516675296137E-3</v>
      </c>
      <c r="BL213">
        <v>8.0000003800000004E-3</v>
      </c>
      <c r="BM213">
        <v>1.03807450949196E-2</v>
      </c>
      <c r="BN213">
        <v>-9.0800002199999993E-2</v>
      </c>
      <c r="BO213">
        <v>-0.13300000100000001</v>
      </c>
      <c r="BQ213">
        <v>-2.3800000500000001E-2</v>
      </c>
      <c r="BR213">
        <v>-3.5100001800000002E-2</v>
      </c>
      <c r="BS213">
        <v>7.9999998000000001E-4</v>
      </c>
      <c r="BT213">
        <v>2.0899999900000001E-2</v>
      </c>
      <c r="BU213">
        <v>-2.62000002E-2</v>
      </c>
      <c r="BV213">
        <v>-1.2999999999999999E-2</v>
      </c>
      <c r="CB213">
        <v>-1.92000009E-2</v>
      </c>
      <c r="CC213">
        <v>-4.4700000400000002E-2</v>
      </c>
      <c r="CD213">
        <v>-3.2200001200000002E-2</v>
      </c>
      <c r="CE213">
        <v>-7.0000000000000007E-2</v>
      </c>
      <c r="CF213">
        <v>-2.5999999999999999E-2</v>
      </c>
      <c r="CG213">
        <v>-0.110938741179416</v>
      </c>
      <c r="CH213">
        <v>-5.8327999999999998E-2</v>
      </c>
      <c r="CK213">
        <v>-4.8899999999999999E-2</v>
      </c>
      <c r="CM213">
        <v>-6.5000000000000002E-2</v>
      </c>
      <c r="CO213">
        <v>8.2000000000000007E-3</v>
      </c>
      <c r="CP213">
        <v>-6.4250000000000002E-2</v>
      </c>
      <c r="CQ213">
        <v>-7.3850000000000001E-3</v>
      </c>
      <c r="CR213">
        <v>-1.7399999999999999E-2</v>
      </c>
      <c r="CS213">
        <v>-3.4000000000000002E-2</v>
      </c>
      <c r="CV213">
        <v>-3.2300000000000002E-2</v>
      </c>
      <c r="CY213">
        <v>1.44E-2</v>
      </c>
      <c r="CZ213">
        <v>6.5699999999999995E-2</v>
      </c>
      <c r="DA213">
        <v>4.1999999999999997E-3</v>
      </c>
      <c r="DE213">
        <v>7.6E-3</v>
      </c>
      <c r="DF213">
        <v>2.9600000000000001E-2</v>
      </c>
      <c r="DO213">
        <v>-2.55999994E-2</v>
      </c>
      <c r="DP213">
        <v>-2.7100000499999999E-2</v>
      </c>
      <c r="DR213">
        <v>-4.9969999999999997E-3</v>
      </c>
      <c r="DS213">
        <v>-0.12723699999999999</v>
      </c>
      <c r="DT213">
        <v>-1.5900000000000001E-2</v>
      </c>
      <c r="DU213">
        <v>-4.1300000000000003E-2</v>
      </c>
      <c r="DW213">
        <v>-5.8000000000000003E-2</v>
      </c>
      <c r="EA213">
        <v>-1.7999999199999998E-2</v>
      </c>
      <c r="EB213">
        <v>-2.5299999900000002E-2</v>
      </c>
      <c r="ED213">
        <v>-0.1138</v>
      </c>
      <c r="EE213">
        <v>-0.19259999999999999</v>
      </c>
      <c r="EG213">
        <v>-1.1999999999999999E-3</v>
      </c>
      <c r="EH213">
        <v>-0.15459999399999999</v>
      </c>
      <c r="EM213">
        <v>8.6999999999999994E-3</v>
      </c>
      <c r="EQ213">
        <v>0</v>
      </c>
      <c r="ES213">
        <v>-8.6E-3</v>
      </c>
      <c r="ET213">
        <v>-7.6567999999999997E-2</v>
      </c>
      <c r="EY213">
        <v>-1.0200000000000001E-2</v>
      </c>
      <c r="EZ213">
        <v>1.45461887675668E-2</v>
      </c>
      <c r="FC213">
        <v>-4.0899999999999999E-2</v>
      </c>
      <c r="FD213">
        <v>1.6000000000000001E-3</v>
      </c>
      <c r="FE213">
        <v>-2.17334101744475E-2</v>
      </c>
      <c r="FF213">
        <v>2.95357300666667E-2</v>
      </c>
      <c r="FG213">
        <v>-6.17844781792123E-3</v>
      </c>
      <c r="FH213">
        <v>4.1999999999999997E-3</v>
      </c>
      <c r="FJ213">
        <v>-0.108221</v>
      </c>
      <c r="FM213">
        <v>-3.8800000000000001E-2</v>
      </c>
      <c r="FU213">
        <v>-3.8999999999999998E-3</v>
      </c>
      <c r="FX213">
        <v>-5.6299000000000002E-2</v>
      </c>
      <c r="FY213">
        <v>-2.1999999999999999E-2</v>
      </c>
      <c r="GA213">
        <v>5.0000000000000001E-3</v>
      </c>
      <c r="GD213">
        <v>-5.1999999999999998E-2</v>
      </c>
    </row>
    <row r="214" spans="1:187" x14ac:dyDescent="0.25">
      <c r="A214" s="120">
        <v>40847</v>
      </c>
      <c r="D214">
        <v>2.55465863906131E-2</v>
      </c>
      <c r="F214">
        <v>3.5999999999999999E-3</v>
      </c>
      <c r="G214">
        <v>-3.8499999799999997E-2</v>
      </c>
      <c r="M214">
        <v>-2.07E-2</v>
      </c>
      <c r="N214">
        <v>6.6E-3</v>
      </c>
      <c r="O214">
        <v>4.5311999999999998E-2</v>
      </c>
      <c r="P214">
        <v>-4.7499999399999999E-2</v>
      </c>
      <c r="Q214">
        <v>-4.7600001099999997E-2</v>
      </c>
      <c r="X214">
        <v>2.7400000000000001E-2</v>
      </c>
      <c r="Y214">
        <v>5.2999999999999999E-2</v>
      </c>
      <c r="AB214">
        <v>-9.9999997799999994E-3</v>
      </c>
      <c r="AC214">
        <v>-1.40000004E-2</v>
      </c>
      <c r="AF214">
        <v>3.6678000000000002E-2</v>
      </c>
      <c r="AH214">
        <v>-4.9800001099999998E-2</v>
      </c>
      <c r="AI214">
        <v>2.24E-2</v>
      </c>
      <c r="AJ214">
        <v>-2.8300000400000001E-2</v>
      </c>
      <c r="AL214">
        <v>-3.1632973169030902E-2</v>
      </c>
      <c r="AO214">
        <v>-2.4900000500000002E-2</v>
      </c>
      <c r="AR214">
        <v>-2.5499999499999999E-2</v>
      </c>
      <c r="AU214">
        <v>2.8000000000000001E-2</v>
      </c>
      <c r="AV214">
        <v>2.1999999999999999E-2</v>
      </c>
      <c r="AW214">
        <v>1.4E-2</v>
      </c>
      <c r="AZ214">
        <v>-3.8399999999999997E-2</v>
      </c>
      <c r="BH214">
        <v>9.9578749015023504E-3</v>
      </c>
      <c r="BI214">
        <v>-3.8732323702634899E-3</v>
      </c>
      <c r="BJ214">
        <v>-2.5381217662976699E-2</v>
      </c>
      <c r="BK214">
        <v>-2.5381504909762698E-2</v>
      </c>
      <c r="BL214">
        <v>-2.5399999699999998E-2</v>
      </c>
      <c r="BM214">
        <v>-2.1211342000879901E-2</v>
      </c>
      <c r="BN214">
        <v>3.2600000499999997E-2</v>
      </c>
      <c r="BO214">
        <v>8.1000000200000005E-2</v>
      </c>
      <c r="BQ214">
        <v>-4.2100001099999999E-2</v>
      </c>
      <c r="BR214">
        <v>-6.3100002700000005E-2</v>
      </c>
      <c r="BS214">
        <v>-2.7499999899999999E-2</v>
      </c>
      <c r="BT214">
        <v>-2.5499999499999999E-2</v>
      </c>
      <c r="BU214">
        <v>-1.00000005E-3</v>
      </c>
      <c r="BV214">
        <v>8.5000000000000006E-2</v>
      </c>
      <c r="CB214">
        <v>1.7000000899999999E-2</v>
      </c>
      <c r="CC214">
        <v>3.4000001799999999E-2</v>
      </c>
      <c r="CD214">
        <v>3.0300000699999999E-2</v>
      </c>
      <c r="CE214">
        <v>3.3599999999999998E-2</v>
      </c>
      <c r="CF214">
        <v>2.5999999999999999E-2</v>
      </c>
      <c r="CG214">
        <v>0.111092985920693</v>
      </c>
      <c r="CH214">
        <v>7.6899999999999996E-2</v>
      </c>
      <c r="CK214">
        <v>2.7000000000000001E-3</v>
      </c>
      <c r="CM214">
        <v>4.9000000000000002E-2</v>
      </c>
      <c r="CO214">
        <v>2.5700000000000001E-2</v>
      </c>
      <c r="CP214">
        <v>7.3862999999999998E-2</v>
      </c>
      <c r="CQ214">
        <v>1.9606999999999999E-2</v>
      </c>
      <c r="CR214">
        <v>1E-4</v>
      </c>
      <c r="CS214">
        <v>5.3999999999999999E-2</v>
      </c>
      <c r="CV214">
        <v>2.58E-2</v>
      </c>
      <c r="CY214">
        <v>3.04E-2</v>
      </c>
      <c r="CZ214">
        <v>1.01E-2</v>
      </c>
      <c r="DA214">
        <v>1.83E-2</v>
      </c>
      <c r="DE214">
        <v>1.4999E-2</v>
      </c>
      <c r="DF214">
        <v>3.61E-2</v>
      </c>
      <c r="DO214">
        <v>-7.0000002200000001E-3</v>
      </c>
      <c r="DP214">
        <v>-6.6999997900000002E-3</v>
      </c>
      <c r="DR214">
        <v>5.1580000000000003E-3</v>
      </c>
      <c r="DS214">
        <v>4.0400000000000001E-4</v>
      </c>
      <c r="DT214">
        <v>2.1499000000000001E-2</v>
      </c>
      <c r="DU214">
        <v>6.2300000000000001E-2</v>
      </c>
      <c r="DW214">
        <v>0.14299999999999999</v>
      </c>
      <c r="EA214">
        <v>1.0700000499999999E-2</v>
      </c>
      <c r="EB214">
        <v>8.1000002099999996E-3</v>
      </c>
      <c r="ED214">
        <v>6.3299999999999995E-2</v>
      </c>
      <c r="EE214">
        <v>2.9499999999999998E-2</v>
      </c>
      <c r="EG214">
        <v>-1.2800000000000001E-2</v>
      </c>
      <c r="EH214">
        <v>0.139899999</v>
      </c>
      <c r="EM214">
        <v>4.53E-2</v>
      </c>
      <c r="EQ214">
        <v>4.9000000000000002E-2</v>
      </c>
      <c r="ES214">
        <v>4.8500000000000001E-2</v>
      </c>
      <c r="ET214">
        <v>3.4678E-2</v>
      </c>
      <c r="EY214">
        <v>-3.8399999999999997E-2</v>
      </c>
      <c r="EZ214">
        <v>-2.8655673773395299E-2</v>
      </c>
      <c r="FC214">
        <v>3.6799999999999999E-2</v>
      </c>
      <c r="FD214">
        <v>-7.2499999999999995E-2</v>
      </c>
      <c r="FE214">
        <v>4.9266358652663801E-2</v>
      </c>
      <c r="FF214">
        <v>-5.4796950233333301E-2</v>
      </c>
      <c r="FG214">
        <v>1.5997593048542098E-2</v>
      </c>
      <c r="FH214">
        <v>-1.2200000000000001E-2</v>
      </c>
      <c r="FJ214">
        <v>0.13048199999999999</v>
      </c>
      <c r="FM214">
        <v>3.3500000000000002E-2</v>
      </c>
      <c r="FU214">
        <v>8.3000000000000001E-3</v>
      </c>
      <c r="FX214">
        <v>9.9499000000000004E-2</v>
      </c>
      <c r="FY214">
        <v>4.3999999999999997E-2</v>
      </c>
      <c r="GA214">
        <v>-1E-3</v>
      </c>
      <c r="GD214">
        <v>3.9E-2</v>
      </c>
    </row>
    <row r="215" spans="1:187" x14ac:dyDescent="0.25">
      <c r="A215" s="120">
        <v>40877</v>
      </c>
      <c r="D215">
        <v>-8.5528144340450401E-3</v>
      </c>
      <c r="F215">
        <v>8.9899999999999995E-4</v>
      </c>
      <c r="G215">
        <v>-2.9200000699999999E-2</v>
      </c>
      <c r="M215">
        <v>2.8400000000000002E-2</v>
      </c>
      <c r="N215">
        <v>-9.5999999999999992E-3</v>
      </c>
      <c r="O215">
        <v>-3.1088000000000001E-2</v>
      </c>
      <c r="P215">
        <v>1.16999997E-2</v>
      </c>
      <c r="Q215">
        <v>1.05999997E-2</v>
      </c>
      <c r="X215">
        <v>-1.46E-2</v>
      </c>
      <c r="Y215">
        <v>-1.7000000000000001E-2</v>
      </c>
      <c r="AB215">
        <v>8.99999961E-3</v>
      </c>
      <c r="AC215">
        <v>1.4600000300000001E-2</v>
      </c>
      <c r="AF215">
        <v>-2.2551999999999999E-2</v>
      </c>
      <c r="AH215">
        <v>-8.1000002099999996E-3</v>
      </c>
      <c r="AI215">
        <v>-1.1599999999999999E-2</v>
      </c>
      <c r="AJ215">
        <v>4.4900000099999997E-2</v>
      </c>
      <c r="AL215">
        <v>-2.2638035676300901E-2</v>
      </c>
      <c r="AO215">
        <v>7.4000000000000003E-3</v>
      </c>
      <c r="AR215">
        <v>6.8000000900000001E-3</v>
      </c>
      <c r="AU215">
        <v>-2E-3</v>
      </c>
      <c r="AV215">
        <v>6.0000000000000001E-3</v>
      </c>
      <c r="AW215">
        <v>-5.0000000000000001E-3</v>
      </c>
      <c r="AZ215">
        <v>-1.77E-2</v>
      </c>
      <c r="BD215">
        <v>-1.93000007E-2</v>
      </c>
      <c r="BH215">
        <v>-1.1401396568645699E-2</v>
      </c>
      <c r="BI215">
        <v>3.4156260721415199E-2</v>
      </c>
      <c r="BJ215">
        <v>2.0893844035289301E-2</v>
      </c>
      <c r="BK215">
        <v>2.0895069434804198E-2</v>
      </c>
      <c r="BL215">
        <v>2.0899999900000001E-2</v>
      </c>
      <c r="BM215">
        <v>-1.1598003992370201E-3</v>
      </c>
      <c r="BN215">
        <v>-1.4600000300000001E-2</v>
      </c>
      <c r="BO215">
        <v>-5.7999998300000001E-2</v>
      </c>
      <c r="BQ215">
        <v>-2.1700000399999999E-2</v>
      </c>
      <c r="BR215">
        <v>-3.2400000800000002E-2</v>
      </c>
      <c r="BS215">
        <v>3.6299999800000003E-2</v>
      </c>
      <c r="BT215">
        <v>-1.20000001E-2</v>
      </c>
      <c r="BU215">
        <v>1.7400000200000001E-2</v>
      </c>
      <c r="BV215">
        <v>2.7E-2</v>
      </c>
      <c r="CB215">
        <v>-8.2999998699999997E-3</v>
      </c>
      <c r="CC215">
        <v>-3.73999998E-2</v>
      </c>
      <c r="CD215">
        <v>-3.2699998500000001E-2</v>
      </c>
      <c r="CE215">
        <v>-7.9000000000000008E-3</v>
      </c>
      <c r="CF215">
        <v>-1.2E-2</v>
      </c>
      <c r="CG215">
        <v>6.9334710334296697E-3</v>
      </c>
      <c r="CH215">
        <v>0.02</v>
      </c>
      <c r="CK215">
        <v>-2.2100000000000002E-2</v>
      </c>
      <c r="CM215">
        <v>-5.0999999999999997E-2</v>
      </c>
      <c r="CO215">
        <v>1.3299999999999999E-2</v>
      </c>
      <c r="CP215">
        <v>2.7200000000000002E-3</v>
      </c>
      <c r="CQ215">
        <v>-1.3220000000000001E-2</v>
      </c>
      <c r="CR215">
        <v>-3.2000000000000002E-3</v>
      </c>
      <c r="CS215">
        <v>-1.4E-2</v>
      </c>
      <c r="CV215">
        <v>1.9400000000000001E-2</v>
      </c>
      <c r="CY215">
        <v>7.1999999999999998E-3</v>
      </c>
      <c r="CZ215">
        <v>2.63E-2</v>
      </c>
      <c r="DA215">
        <v>1.52E-2</v>
      </c>
      <c r="DE215">
        <v>-1E-3</v>
      </c>
      <c r="DF215">
        <v>3.1699999999999999E-2</v>
      </c>
      <c r="DO215">
        <v>7.8999996200000006E-3</v>
      </c>
      <c r="DP215">
        <v>7.4999998300000004E-3</v>
      </c>
      <c r="DR215">
        <v>3.0873999999999999E-2</v>
      </c>
      <c r="DS215">
        <v>-2.0344000000000001E-2</v>
      </c>
      <c r="DT215">
        <v>-2.2998999999999999E-2</v>
      </c>
      <c r="DU215">
        <v>8.2000000000000007E-3</v>
      </c>
      <c r="DW215">
        <v>-7.0000000000000001E-3</v>
      </c>
      <c r="EA215">
        <v>-1.10999998E-2</v>
      </c>
      <c r="EB215">
        <v>-1.6200000400000001E-2</v>
      </c>
      <c r="ED215">
        <v>0.02</v>
      </c>
      <c r="EE215">
        <v>5.7599999999999998E-2</v>
      </c>
      <c r="EG215">
        <v>1.5599999999999999E-2</v>
      </c>
      <c r="EH215">
        <v>-2.2700000599999999E-2</v>
      </c>
      <c r="EM215">
        <v>1.5900000000000001E-2</v>
      </c>
      <c r="EQ215">
        <v>4.3999999999999997E-2</v>
      </c>
      <c r="ES215">
        <v>1.47E-2</v>
      </c>
      <c r="ET215">
        <v>-2.6963000000000001E-2</v>
      </c>
      <c r="EY215">
        <v>-1.77E-2</v>
      </c>
      <c r="EZ215">
        <v>-1.36052056249724E-3</v>
      </c>
      <c r="FC215">
        <v>2.1999999999999999E-2</v>
      </c>
      <c r="FD215">
        <v>1.7399999999999999E-2</v>
      </c>
      <c r="FE215">
        <v>2.5909077262583E-2</v>
      </c>
      <c r="FF215">
        <v>1.14711738666667E-2</v>
      </c>
      <c r="FG215">
        <v>6.8360454088669696E-3</v>
      </c>
      <c r="FH215">
        <v>-1.0800000000000001E-2</v>
      </c>
      <c r="FJ215">
        <v>-3.3838E-2</v>
      </c>
      <c r="FM215">
        <v>-2.1819999999999999E-3</v>
      </c>
      <c r="FQ215">
        <v>1.4200000000000001E-2</v>
      </c>
      <c r="FU215">
        <v>9.5999999999999992E-3</v>
      </c>
      <c r="FV215">
        <v>2.2499999999999999E-2</v>
      </c>
      <c r="FX215">
        <v>3.5999999999999999E-3</v>
      </c>
      <c r="FY215">
        <v>2.5000000000000001E-2</v>
      </c>
      <c r="GA215">
        <v>-3.7999999999999999E-2</v>
      </c>
      <c r="GD215">
        <v>-7.5998999999999997E-2</v>
      </c>
    </row>
    <row r="216" spans="1:187" x14ac:dyDescent="0.25">
      <c r="A216" s="120">
        <v>40908</v>
      </c>
      <c r="D216">
        <v>-5.2699686423077798E-3</v>
      </c>
      <c r="F216">
        <v>1.4899000000000001E-2</v>
      </c>
      <c r="G216">
        <v>2.0999999700000001E-2</v>
      </c>
      <c r="M216">
        <v>-2.5399999999999999E-2</v>
      </c>
      <c r="N216">
        <v>-1.34E-2</v>
      </c>
      <c r="O216">
        <v>1.5968E-2</v>
      </c>
      <c r="P216">
        <v>1.09000001E-2</v>
      </c>
      <c r="Q216">
        <v>1.0800000299999999E-2</v>
      </c>
      <c r="X216">
        <v>1.6799999999999999E-2</v>
      </c>
      <c r="Y216">
        <v>-2.5999999999999999E-2</v>
      </c>
      <c r="AB216">
        <v>1.2000000600000001E-3</v>
      </c>
      <c r="AC216">
        <v>5.0000002400000002E-4</v>
      </c>
      <c r="AF216">
        <v>2.2350999999999999E-2</v>
      </c>
      <c r="AH216">
        <v>3.0700000000000002E-2</v>
      </c>
      <c r="AI216">
        <v>1.8800000000000001E-2</v>
      </c>
      <c r="AJ216">
        <v>-1.7899999400000002E-2</v>
      </c>
      <c r="AL216">
        <v>3.3663018399668399E-3</v>
      </c>
      <c r="AO216">
        <v>1.47000002E-2</v>
      </c>
      <c r="AR216">
        <v>1.41000003E-2</v>
      </c>
      <c r="AU216">
        <v>4.0000000000000001E-3</v>
      </c>
      <c r="AV216">
        <v>5.0000000000000001E-3</v>
      </c>
      <c r="AW216">
        <v>1.2999999999999999E-2</v>
      </c>
      <c r="AZ216">
        <v>-2.0999999999999999E-3</v>
      </c>
      <c r="BD216">
        <v>-3.9999999E-4</v>
      </c>
      <c r="BH216">
        <v>6.0181570386910197E-3</v>
      </c>
      <c r="BI216">
        <v>4.6865620136998798E-2</v>
      </c>
      <c r="BJ216">
        <v>5.90161071051949E-2</v>
      </c>
      <c r="BK216">
        <v>5.9015476985726699E-2</v>
      </c>
      <c r="BL216">
        <v>5.9000000400000002E-2</v>
      </c>
      <c r="BM216">
        <v>2.8217858704055999E-2</v>
      </c>
      <c r="BN216">
        <v>-4.4399999099999997E-2</v>
      </c>
      <c r="BO216">
        <v>1.20000001E-2</v>
      </c>
      <c r="BQ216">
        <v>7.6999999600000004E-3</v>
      </c>
      <c r="BR216">
        <v>1.09000001E-2</v>
      </c>
      <c r="BS216">
        <v>1.4299999900000001E-2</v>
      </c>
      <c r="BT216">
        <v>2.3E-2</v>
      </c>
      <c r="BU216">
        <v>3.2499998799999999E-2</v>
      </c>
      <c r="BV216">
        <v>-1.6E-2</v>
      </c>
      <c r="CB216">
        <v>4.1999998500000003E-3</v>
      </c>
      <c r="CC216">
        <v>-3.5000000099999998E-2</v>
      </c>
      <c r="CD216">
        <v>-8.7000001200000007E-3</v>
      </c>
      <c r="CE216">
        <v>-1.5699999999999999E-2</v>
      </c>
      <c r="CF216">
        <v>2.5000000000000001E-2</v>
      </c>
      <c r="CG216">
        <v>1.20557793672935E-2</v>
      </c>
      <c r="CH216">
        <v>-2.8410000000000002E-3</v>
      </c>
      <c r="CK216">
        <v>1.5299999999999999E-2</v>
      </c>
      <c r="CM216">
        <v>-1.7000000000000001E-2</v>
      </c>
      <c r="CO216">
        <v>2.06E-2</v>
      </c>
      <c r="CP216">
        <v>-1.9214999999999999E-2</v>
      </c>
      <c r="CQ216">
        <v>-5.731E-3</v>
      </c>
      <c r="CR216">
        <v>-1.04E-2</v>
      </c>
      <c r="CS216">
        <v>-1E-3</v>
      </c>
      <c r="CV216">
        <v>1.78E-2</v>
      </c>
      <c r="CY216">
        <v>-5.0000000000000001E-4</v>
      </c>
      <c r="CZ216">
        <v>-8.3000000000000001E-3</v>
      </c>
      <c r="DA216">
        <v>-2.3E-3</v>
      </c>
      <c r="DC216">
        <v>-2.0000000000000001E-4</v>
      </c>
      <c r="DE216">
        <v>-2.9989999999999999E-3</v>
      </c>
      <c r="DF216">
        <v>1.47E-2</v>
      </c>
      <c r="DO216">
        <v>-2.4800000700000002E-2</v>
      </c>
      <c r="DP216">
        <v>-2.3E-2</v>
      </c>
      <c r="DR216">
        <v>2.9786E-2</v>
      </c>
      <c r="DS216">
        <v>-4.4026999999999997E-2</v>
      </c>
      <c r="DT216">
        <v>-1.8499000000000002E-2</v>
      </c>
      <c r="DU216">
        <v>1.4999999999999999E-2</v>
      </c>
      <c r="DV216">
        <v>8.0000000000000004E-4</v>
      </c>
      <c r="DW216">
        <v>3.1E-2</v>
      </c>
      <c r="EA216">
        <v>1.0099999599999999E-2</v>
      </c>
      <c r="EB216">
        <v>1.8999999399999998E-2</v>
      </c>
      <c r="ED216">
        <v>3.6700000000000003E-2</v>
      </c>
      <c r="EE216">
        <v>7.6300000000000007E-2</v>
      </c>
      <c r="EG216">
        <v>-9.4999999999999998E-3</v>
      </c>
      <c r="EH216">
        <v>7.1000000500000002E-3</v>
      </c>
      <c r="EM216">
        <v>1.6899999999999998E-2</v>
      </c>
      <c r="EQ216">
        <v>-3.1E-2</v>
      </c>
      <c r="ES216">
        <v>3.8999999999999998E-3</v>
      </c>
      <c r="ET216">
        <v>-1.6449999999999999E-2</v>
      </c>
      <c r="EY216">
        <v>-2.0999999999999999E-3</v>
      </c>
      <c r="EZ216">
        <v>2.4457467933951999E-2</v>
      </c>
      <c r="FC216">
        <v>-4.8999999999999998E-3</v>
      </c>
      <c r="FD216">
        <v>2.2200000000000001E-2</v>
      </c>
      <c r="FE216">
        <v>3.72013528056978E-2</v>
      </c>
      <c r="FF216">
        <v>9.9495562666666697E-3</v>
      </c>
      <c r="FG216">
        <v>1.9927437153362499E-2</v>
      </c>
      <c r="FH216">
        <v>2.0799999999999999E-2</v>
      </c>
      <c r="FJ216">
        <v>1.3521E-2</v>
      </c>
      <c r="FM216">
        <v>1.4234999999999999E-2</v>
      </c>
      <c r="FQ216">
        <v>-1.9E-3</v>
      </c>
      <c r="FU216">
        <v>4.4999999999999997E-3</v>
      </c>
      <c r="FV216">
        <v>-2.3E-3</v>
      </c>
      <c r="FX216">
        <v>1.9E-3</v>
      </c>
      <c r="FY216">
        <v>-1E-3</v>
      </c>
      <c r="GA216">
        <v>-3.9E-2</v>
      </c>
      <c r="GD216">
        <v>-0.01</v>
      </c>
    </row>
    <row r="217" spans="1:187" x14ac:dyDescent="0.25">
      <c r="A217" s="120">
        <v>40939</v>
      </c>
      <c r="D217">
        <v>2.4114860355547E-2</v>
      </c>
      <c r="F217">
        <v>1.6E-2</v>
      </c>
      <c r="G217">
        <v>3.0700000000000002E-2</v>
      </c>
      <c r="M217">
        <v>3.8999999999999998E-3</v>
      </c>
      <c r="N217">
        <v>3.3300000000000003E-2</v>
      </c>
      <c r="O217">
        <v>5.7979000000000003E-2</v>
      </c>
      <c r="P217">
        <v>-5.2000000099999997E-3</v>
      </c>
      <c r="Q217">
        <v>-6.30000001E-3</v>
      </c>
      <c r="X217">
        <v>4.7500000000000001E-2</v>
      </c>
      <c r="Y217">
        <v>7.2999999999999995E-2</v>
      </c>
      <c r="AB217">
        <v>-7.1000000500000002E-3</v>
      </c>
      <c r="AC217">
        <v>-1.0800000299999999E-2</v>
      </c>
      <c r="AF217">
        <v>2.7848999999999999E-2</v>
      </c>
      <c r="AH217">
        <v>3.1300000799999998E-2</v>
      </c>
      <c r="AI217">
        <v>1.89E-2</v>
      </c>
      <c r="AJ217">
        <v>-4.6599999099999997E-2</v>
      </c>
      <c r="AL217">
        <v>3.2483974044171201E-3</v>
      </c>
      <c r="AO217">
        <v>6.5999999600000001E-3</v>
      </c>
      <c r="AR217">
        <v>5.9000002199999999E-3</v>
      </c>
      <c r="AU217">
        <v>1.7999999999999999E-2</v>
      </c>
      <c r="AV217">
        <v>4.0000000000000001E-3</v>
      </c>
      <c r="AW217">
        <v>3.6999999999999998E-2</v>
      </c>
      <c r="AZ217">
        <v>6.6E-3</v>
      </c>
      <c r="BD217">
        <v>2.6499999699999999E-2</v>
      </c>
      <c r="BH217">
        <v>2.3208933503168699E-2</v>
      </c>
      <c r="BI217">
        <v>2.67536955864685E-2</v>
      </c>
      <c r="BJ217">
        <v>4.23957354071463E-2</v>
      </c>
      <c r="BK217">
        <v>4.2396858582343301E-2</v>
      </c>
      <c r="BL217">
        <v>4.2399998799999998E-2</v>
      </c>
      <c r="BM217">
        <v>3.4829618576758002E-2</v>
      </c>
      <c r="BN217">
        <v>4.6300001399999999E-2</v>
      </c>
      <c r="BO217">
        <v>4.3999999800000002E-2</v>
      </c>
      <c r="BQ217">
        <v>3.8000000600000002E-3</v>
      </c>
      <c r="BR217">
        <v>4.6999999299999996E-3</v>
      </c>
      <c r="BS217">
        <v>7.4000000000000003E-3</v>
      </c>
      <c r="BT217">
        <v>2.0500000599999998E-2</v>
      </c>
      <c r="BU217">
        <v>2.2600000700000001E-2</v>
      </c>
      <c r="BV217">
        <v>0.03</v>
      </c>
      <c r="CB217">
        <v>1.7000000899999999E-2</v>
      </c>
      <c r="CC217">
        <v>3.0799999799999998E-2</v>
      </c>
      <c r="CD217">
        <v>3.8199998399999997E-2</v>
      </c>
      <c r="CE217">
        <v>4.8399999999999999E-2</v>
      </c>
      <c r="CF217">
        <v>2.1999999999999999E-2</v>
      </c>
      <c r="CG217">
        <v>3.5498335246812597E-2</v>
      </c>
      <c r="CH217">
        <v>1.4E-3</v>
      </c>
      <c r="CK217">
        <v>-1.3100000000000001E-2</v>
      </c>
      <c r="CM217">
        <v>3.1E-2</v>
      </c>
      <c r="CO217">
        <v>6.0000000000000001E-3</v>
      </c>
      <c r="CP217">
        <v>6.9999000000000006E-2</v>
      </c>
      <c r="CQ217">
        <v>-4.7349999999999996E-3</v>
      </c>
      <c r="CR217">
        <v>1.77E-2</v>
      </c>
      <c r="CS217">
        <v>3.4000000000000002E-2</v>
      </c>
      <c r="CV217">
        <v>2.4E-2</v>
      </c>
      <c r="CY217">
        <v>8.2000000000000007E-3</v>
      </c>
      <c r="CZ217">
        <v>-4.1399999999999999E-2</v>
      </c>
      <c r="DA217">
        <v>3.4700000000000002E-2</v>
      </c>
      <c r="DC217">
        <v>3.5999999999999999E-3</v>
      </c>
      <c r="DE217">
        <v>-2.0999E-2</v>
      </c>
      <c r="DF217">
        <v>2.2499999999999999E-2</v>
      </c>
      <c r="DO217">
        <v>1.6899999200000002E-2</v>
      </c>
      <c r="DP217">
        <v>1.65999997E-2</v>
      </c>
      <c r="DR217">
        <v>5.5010000000000003E-2</v>
      </c>
      <c r="DS217">
        <v>4.2472999999999997E-2</v>
      </c>
      <c r="DT217">
        <v>3.9300000000000002E-2</v>
      </c>
      <c r="DU217">
        <v>3.2500000000000001E-2</v>
      </c>
      <c r="DV217">
        <v>5.3E-3</v>
      </c>
      <c r="DW217">
        <v>6.0999999999999999E-2</v>
      </c>
      <c r="EA217">
        <v>2.7400000000000001E-2</v>
      </c>
      <c r="EB217">
        <v>3.2499998799999999E-2</v>
      </c>
      <c r="ED217">
        <v>4.6100000000000002E-2</v>
      </c>
      <c r="EE217">
        <v>9.4799999999999995E-2</v>
      </c>
      <c r="EG217">
        <v>3.3799999999999997E-2</v>
      </c>
      <c r="EH217">
        <v>0.13719999799999999</v>
      </c>
      <c r="EM217">
        <v>4.0000000000000002E-4</v>
      </c>
      <c r="EQ217">
        <v>4.5999999999999999E-2</v>
      </c>
      <c r="ES217">
        <v>2.4799999999999999E-2</v>
      </c>
      <c r="ET217">
        <v>4.2367000000000002E-2</v>
      </c>
      <c r="EY217">
        <v>6.6E-3</v>
      </c>
      <c r="EZ217">
        <v>1.9774117938774899E-2</v>
      </c>
      <c r="FC217">
        <v>8.6999999999999994E-3</v>
      </c>
      <c r="FD217">
        <v>8.0999999999999996E-3</v>
      </c>
      <c r="FE217">
        <v>8.5105450459713697E-2</v>
      </c>
      <c r="FF217">
        <v>-1.1637670283333301E-2</v>
      </c>
      <c r="FG217">
        <v>3.6699492452580099E-2</v>
      </c>
      <c r="FH217">
        <v>1.8800000000000001E-2</v>
      </c>
      <c r="FJ217">
        <v>7.2867000000000001E-2</v>
      </c>
      <c r="FM217">
        <v>3.7183000000000001E-2</v>
      </c>
      <c r="FQ217">
        <v>1.6199999999999999E-2</v>
      </c>
      <c r="FU217">
        <v>1.1900000000000001E-2</v>
      </c>
      <c r="FV217">
        <v>2.4400000000000002E-2</v>
      </c>
      <c r="FX217">
        <v>5.9598999999999999E-2</v>
      </c>
      <c r="FY217">
        <v>1.6E-2</v>
      </c>
      <c r="GA217">
        <v>0.02</v>
      </c>
      <c r="GD217">
        <v>2.7999E-2</v>
      </c>
    </row>
    <row r="218" spans="1:187" x14ac:dyDescent="0.25">
      <c r="A218" s="120">
        <v>40968</v>
      </c>
      <c r="B218">
        <v>2.1509E-2</v>
      </c>
      <c r="D218">
        <v>2.2294571203237301E-2</v>
      </c>
      <c r="F218">
        <v>-4.1000000000000003E-3</v>
      </c>
      <c r="G218">
        <v>2.3199999700000001E-2</v>
      </c>
      <c r="M218">
        <v>8.0000000000000002E-3</v>
      </c>
      <c r="N218">
        <v>1.78E-2</v>
      </c>
      <c r="O218">
        <v>5.1931999999999999E-2</v>
      </c>
      <c r="P218">
        <v>7.4000000000000003E-3</v>
      </c>
      <c r="Q218">
        <v>8.3999997000000007E-3</v>
      </c>
      <c r="X218">
        <v>1.5299999999999999E-2</v>
      </c>
      <c r="Y218">
        <v>6.9000000000000006E-2</v>
      </c>
      <c r="AB218">
        <v>2.7999998999999999E-3</v>
      </c>
      <c r="AC218">
        <v>4.9999998899999997E-3</v>
      </c>
      <c r="AF218">
        <v>2.0000000000000001E-4</v>
      </c>
      <c r="AH218">
        <v>3.10999993E-2</v>
      </c>
      <c r="AI218">
        <v>8.9999999999999993E-3</v>
      </c>
      <c r="AJ218">
        <v>-3.15000005E-2</v>
      </c>
      <c r="AL218">
        <v>3.71024486402712E-2</v>
      </c>
      <c r="AO218">
        <v>-7.6000001300000003E-3</v>
      </c>
      <c r="AR218">
        <v>-8.2000000400000005E-3</v>
      </c>
      <c r="AU218">
        <v>1.0999999999999999E-2</v>
      </c>
      <c r="AV218">
        <v>8.0000000000000002E-3</v>
      </c>
      <c r="AW218">
        <v>2.9000000000000001E-2</v>
      </c>
      <c r="AZ218">
        <v>4.0500000000000001E-2</v>
      </c>
      <c r="BD218">
        <v>8.6000002899999997E-3</v>
      </c>
      <c r="BH218">
        <v>-2.9563399689036502E-4</v>
      </c>
      <c r="BI218">
        <v>-1.8990402078719001E-3</v>
      </c>
      <c r="BJ218">
        <v>-1.9520030709084299E-2</v>
      </c>
      <c r="BK218">
        <v>-1.9520111990305199E-2</v>
      </c>
      <c r="BL218">
        <v>-1.9500000399999998E-2</v>
      </c>
      <c r="BM218">
        <v>-7.5902002712694401E-3</v>
      </c>
      <c r="BN218">
        <v>1.10999998E-2</v>
      </c>
      <c r="BO218">
        <v>6.3000001E-2</v>
      </c>
      <c r="BQ218">
        <v>2.1600000599999999E-2</v>
      </c>
      <c r="BR218">
        <v>3.2400000800000002E-2</v>
      </c>
      <c r="BS218">
        <v>1.4999999700000001E-2</v>
      </c>
      <c r="BT218">
        <v>3.5799998800000003E-2</v>
      </c>
      <c r="BU218">
        <v>1.4899999800000001E-2</v>
      </c>
      <c r="BV218">
        <v>3.1E-2</v>
      </c>
      <c r="CB218">
        <v>1.5300000100000001E-2</v>
      </c>
      <c r="CC218">
        <v>4.7299999699999998E-2</v>
      </c>
      <c r="CD218">
        <v>2.72000004E-2</v>
      </c>
      <c r="CE218">
        <v>5.2200000000000003E-2</v>
      </c>
      <c r="CF218">
        <v>0.01</v>
      </c>
      <c r="CG218">
        <v>1.16714027386695E-2</v>
      </c>
      <c r="CH218">
        <v>2.3E-2</v>
      </c>
      <c r="CK218">
        <v>1.8700000000000001E-2</v>
      </c>
      <c r="CM218">
        <v>5.6000000000000001E-2</v>
      </c>
      <c r="CO218">
        <v>5.5999999999999999E-3</v>
      </c>
      <c r="CP218">
        <v>5.8319999999999997E-2</v>
      </c>
      <c r="CQ218">
        <v>1.8828000000000001E-2</v>
      </c>
      <c r="CR218">
        <v>4.7100000000000003E-2</v>
      </c>
      <c r="CS218">
        <v>3.3000000000000002E-2</v>
      </c>
      <c r="CV218">
        <v>2.3599999999999999E-2</v>
      </c>
      <c r="CY218">
        <v>8.3999999999999995E-3</v>
      </c>
      <c r="CZ218">
        <v>5.0000000000000001E-3</v>
      </c>
      <c r="DA218">
        <v>3.2000000000000002E-3</v>
      </c>
      <c r="DC218">
        <v>1.4E-2</v>
      </c>
      <c r="DE218">
        <v>2.2998999999999999E-2</v>
      </c>
      <c r="DF218">
        <v>2.1700000000000001E-2</v>
      </c>
      <c r="DO218">
        <v>1.24000004E-2</v>
      </c>
      <c r="DP218">
        <v>1.18000004E-2</v>
      </c>
      <c r="DR218">
        <v>5.5442999999999999E-2</v>
      </c>
      <c r="DS218">
        <v>0.104296</v>
      </c>
      <c r="DT218">
        <v>6.9199999999999998E-2</v>
      </c>
      <c r="DU218">
        <v>4.9799999999999997E-2</v>
      </c>
      <c r="DV218">
        <v>3.0300000000000001E-2</v>
      </c>
      <c r="DW218">
        <v>1.4E-2</v>
      </c>
      <c r="EA218">
        <v>5.1000001799999996E-3</v>
      </c>
      <c r="EB218">
        <v>-1.00000005E-3</v>
      </c>
      <c r="ED218">
        <v>1.0800000000000001E-2</v>
      </c>
      <c r="EE218">
        <v>5.8999999999999999E-3</v>
      </c>
      <c r="EG218">
        <v>1.2200000000000001E-2</v>
      </c>
      <c r="EH218">
        <v>9.7499996399999997E-2</v>
      </c>
      <c r="EM218">
        <v>3.4500000000000003E-2</v>
      </c>
      <c r="EQ218">
        <v>3.1E-2</v>
      </c>
      <c r="ES218">
        <v>7.1000000000000004E-3</v>
      </c>
      <c r="ET218">
        <v>2.2908000000000001E-2</v>
      </c>
      <c r="EY218">
        <v>4.0500000000000001E-2</v>
      </c>
      <c r="EZ218">
        <v>1.4121161461665E-2</v>
      </c>
      <c r="FC218">
        <v>4.0000000000000002E-4</v>
      </c>
      <c r="FD218">
        <v>1.23E-2</v>
      </c>
      <c r="FE218">
        <v>2.0828684110900001E-2</v>
      </c>
      <c r="FF218">
        <v>4.9076777666666703E-3</v>
      </c>
      <c r="FG218">
        <v>8.9480758356523804E-3</v>
      </c>
      <c r="FH218">
        <v>-5.7000000000000002E-3</v>
      </c>
      <c r="FJ218">
        <v>9.2546000000000003E-2</v>
      </c>
      <c r="FM218">
        <v>3.7252E-2</v>
      </c>
      <c r="FQ218">
        <v>-4.8999999999999998E-3</v>
      </c>
      <c r="FU218">
        <v>8.5000000000000006E-3</v>
      </c>
      <c r="FV218">
        <v>-7.3000000000000001E-3</v>
      </c>
      <c r="FX218">
        <v>2.3900000000000001E-2</v>
      </c>
      <c r="FY218">
        <v>1.2999999999999999E-2</v>
      </c>
      <c r="GA218">
        <v>1.9E-2</v>
      </c>
      <c r="GD218">
        <v>8.1000000000000003E-2</v>
      </c>
    </row>
    <row r="219" spans="1:187" x14ac:dyDescent="0.25">
      <c r="A219" s="120">
        <v>40999</v>
      </c>
      <c r="B219">
        <v>1.6848999999999999E-2</v>
      </c>
      <c r="D219">
        <v>1.04588511701508E-2</v>
      </c>
      <c r="F219">
        <v>8.9999999999999993E-3</v>
      </c>
      <c r="G219">
        <v>-5.1399998400000001E-2</v>
      </c>
      <c r="M219">
        <v>3.4299999999999997E-2</v>
      </c>
      <c r="N219">
        <v>1.35E-2</v>
      </c>
      <c r="O219">
        <v>4.2962E-2</v>
      </c>
      <c r="P219">
        <v>-9.3999998599999992E-3</v>
      </c>
      <c r="Q219">
        <v>-1.04E-2</v>
      </c>
      <c r="X219">
        <v>-4.7000000000000002E-3</v>
      </c>
      <c r="Y219">
        <v>2.9000000000000001E-2</v>
      </c>
      <c r="AB219">
        <v>-3.8999998899999998E-3</v>
      </c>
      <c r="AC219">
        <v>-6.09999988E-3</v>
      </c>
      <c r="AF219">
        <v>-2.993E-3</v>
      </c>
      <c r="AH219">
        <v>-2.45999992E-2</v>
      </c>
      <c r="AI219">
        <v>1.2999999999999999E-2</v>
      </c>
      <c r="AJ219">
        <v>-1.1300000399999999E-2</v>
      </c>
      <c r="AL219">
        <v>5.1993972011449098E-2</v>
      </c>
      <c r="AO219">
        <v>-8.2000000400000005E-3</v>
      </c>
      <c r="AR219">
        <v>-8.8999997800000008E-3</v>
      </c>
      <c r="AU219">
        <v>1.4E-2</v>
      </c>
      <c r="AV219">
        <v>5.0000000000000001E-3</v>
      </c>
      <c r="AW219">
        <v>2.1999999999999999E-2</v>
      </c>
      <c r="AZ219">
        <v>-4.1300000000000003E-2</v>
      </c>
      <c r="BD219">
        <v>-3.5000001100000001E-3</v>
      </c>
      <c r="BH219">
        <v>1.27350814008051E-2</v>
      </c>
      <c r="BI219">
        <v>-9.8361183575492693E-3</v>
      </c>
      <c r="BJ219">
        <v>-1.4776706052074399E-2</v>
      </c>
      <c r="BK219">
        <v>-1.4776703489367301E-2</v>
      </c>
      <c r="BL219">
        <v>-1.4800000000000001E-2</v>
      </c>
      <c r="BM219">
        <v>-1.3881594982607701E-2</v>
      </c>
      <c r="BN219">
        <v>-5.2099999000000001E-2</v>
      </c>
      <c r="BO219">
        <v>6.0000000499999999E-3</v>
      </c>
      <c r="BQ219">
        <v>-1.0800000299999999E-2</v>
      </c>
      <c r="BR219">
        <v>-1.6499999899999999E-2</v>
      </c>
      <c r="BS219">
        <v>-2.1999999900000001E-2</v>
      </c>
      <c r="BT219">
        <v>-1.0999999900000001E-3</v>
      </c>
      <c r="BU219">
        <v>1.98999997E-2</v>
      </c>
      <c r="BV219">
        <v>6.0000000000000001E-3</v>
      </c>
      <c r="CB219">
        <v>5.4000001399999997E-3</v>
      </c>
      <c r="CC219">
        <v>2.08000001E-2</v>
      </c>
      <c r="CD219">
        <v>6.0000002800000005E-4</v>
      </c>
      <c r="CE219">
        <v>4.3099999999999999E-2</v>
      </c>
      <c r="CF219">
        <v>3.0000000000000001E-3</v>
      </c>
      <c r="CG219">
        <v>2.19610805673764E-2</v>
      </c>
      <c r="CH219">
        <v>1.74E-4</v>
      </c>
      <c r="CK219">
        <v>-5.9999999999999995E-4</v>
      </c>
      <c r="CM219">
        <v>6.8000000000000005E-2</v>
      </c>
      <c r="CO219">
        <v>6.0000000000000001E-3</v>
      </c>
      <c r="CP219">
        <v>2.5940000000000001E-2</v>
      </c>
      <c r="CQ219">
        <v>5.1359999999999999E-3</v>
      </c>
      <c r="CR219">
        <v>4.4000000000000003E-3</v>
      </c>
      <c r="CS219">
        <v>3.9E-2</v>
      </c>
      <c r="CV219">
        <v>5.0000000000000001E-4</v>
      </c>
      <c r="CY219">
        <v>5.0000000000000001E-4</v>
      </c>
      <c r="CZ219">
        <v>2.07E-2</v>
      </c>
      <c r="DA219">
        <v>1.6000000000000001E-3</v>
      </c>
      <c r="DC219">
        <v>-3.8E-3</v>
      </c>
      <c r="DE219">
        <v>0.03</v>
      </c>
      <c r="DF219">
        <v>-1E-4</v>
      </c>
      <c r="DO219">
        <v>6.9999997499999998E-4</v>
      </c>
      <c r="DP219">
        <v>3.9999999E-4</v>
      </c>
      <c r="DR219">
        <v>1.7558000000000001E-2</v>
      </c>
      <c r="DS219">
        <v>1.0997E-2</v>
      </c>
      <c r="DT219">
        <v>-3.0000000000000001E-3</v>
      </c>
      <c r="DU219">
        <v>2.4899999999999999E-2</v>
      </c>
      <c r="DV219">
        <v>7.0000000000000001E-3</v>
      </c>
      <c r="DW219">
        <v>1.7000000000000001E-2</v>
      </c>
      <c r="EA219">
        <v>1.09000001E-2</v>
      </c>
      <c r="EB219">
        <v>1.16999997E-2</v>
      </c>
      <c r="ED219">
        <v>-1.14E-2</v>
      </c>
      <c r="EE219">
        <v>-4.48E-2</v>
      </c>
      <c r="EG219">
        <v>3.0999999999999999E-3</v>
      </c>
      <c r="EH219">
        <v>-3.7500001499999998E-2</v>
      </c>
      <c r="EK219">
        <v>2.3099999999999999E-2</v>
      </c>
      <c r="EM219">
        <v>4.9500000000000002E-2</v>
      </c>
      <c r="EQ219">
        <v>1.7000000000000001E-2</v>
      </c>
      <c r="ES219">
        <v>1.8800000000000001E-2</v>
      </c>
      <c r="ET219">
        <v>1.6850000000000001E-3</v>
      </c>
      <c r="EY219">
        <v>-4.1300000000000003E-2</v>
      </c>
      <c r="EZ219">
        <v>-1.76589215034741E-2</v>
      </c>
      <c r="FC219">
        <v>-1.32E-2</v>
      </c>
      <c r="FD219">
        <v>-4.8800000000000003E-2</v>
      </c>
      <c r="FE219">
        <v>2.7029621617506799E-2</v>
      </c>
      <c r="FF219">
        <v>-1.50262554333333E-2</v>
      </c>
      <c r="FG219">
        <v>5.2600441846471901E-3</v>
      </c>
      <c r="FH219">
        <v>8.6E-3</v>
      </c>
      <c r="FJ219">
        <v>-1.1002E-2</v>
      </c>
      <c r="FM219">
        <v>5.1684000000000001E-2</v>
      </c>
      <c r="FQ219">
        <v>1.61E-2</v>
      </c>
      <c r="FU219">
        <v>3.3999999999999998E-3</v>
      </c>
      <c r="FV219">
        <v>2.46E-2</v>
      </c>
      <c r="FX219">
        <v>2.75E-2</v>
      </c>
      <c r="FY219">
        <v>2.3E-2</v>
      </c>
      <c r="GA219">
        <v>-1.4E-2</v>
      </c>
      <c r="GD219">
        <v>4.6998999999999999E-2</v>
      </c>
    </row>
    <row r="220" spans="1:187" x14ac:dyDescent="0.25">
      <c r="A220" s="120">
        <v>41029</v>
      </c>
      <c r="B220">
        <v>3.3170999999999999E-2</v>
      </c>
      <c r="D220">
        <v>-9.4998059918376598E-4</v>
      </c>
      <c r="F220">
        <v>-3.7000000000000002E-3</v>
      </c>
      <c r="G220">
        <v>-2.2500000900000001E-2</v>
      </c>
      <c r="M220">
        <v>9.1000000000000004E-3</v>
      </c>
      <c r="N220">
        <v>8.8000000000000005E-3</v>
      </c>
      <c r="O220">
        <v>-2.9132000000000002E-2</v>
      </c>
      <c r="P220">
        <v>-7.4000000000000003E-3</v>
      </c>
      <c r="Q220">
        <v>-6.30000001E-3</v>
      </c>
      <c r="X220">
        <v>7.1000000000000004E-3</v>
      </c>
      <c r="Y220">
        <v>-2.7E-2</v>
      </c>
      <c r="AB220">
        <v>4.3999999800000003E-3</v>
      </c>
      <c r="AC220">
        <v>6.6999997900000002E-3</v>
      </c>
      <c r="AF220">
        <v>3.7720000000000002E-3</v>
      </c>
      <c r="AH220">
        <v>1.20000001E-2</v>
      </c>
      <c r="AI220">
        <v>3.3999999999999998E-3</v>
      </c>
      <c r="AJ220">
        <v>6.3999998400000001E-3</v>
      </c>
      <c r="AL220">
        <v>2.48703939858732E-2</v>
      </c>
      <c r="AO220">
        <v>-3.0000001400000003E-4</v>
      </c>
      <c r="AR220">
        <v>-1.00000005E-3</v>
      </c>
      <c r="AU220">
        <v>-8.0000000000000002E-3</v>
      </c>
      <c r="AV220">
        <v>5.0000000000000001E-3</v>
      </c>
      <c r="AW220">
        <v>-5.0000000000000001E-3</v>
      </c>
      <c r="AZ220">
        <v>-8.8000000000000005E-3</v>
      </c>
      <c r="BD220">
        <v>1.14000002E-2</v>
      </c>
      <c r="BH220">
        <v>-1.57013203477889E-2</v>
      </c>
      <c r="BI220">
        <v>1.4736005278774601E-2</v>
      </c>
      <c r="BJ220">
        <v>1.9121768181666901E-2</v>
      </c>
      <c r="BK220">
        <v>1.9119630094667401E-2</v>
      </c>
      <c r="BL220">
        <v>1.9099999199999999E-2</v>
      </c>
      <c r="BM220">
        <v>4.2884591575567104E-3</v>
      </c>
      <c r="BN220">
        <v>-2.8799999499999999E-2</v>
      </c>
      <c r="BO220">
        <v>-1.6000000800000001E-2</v>
      </c>
      <c r="BQ220">
        <v>6.09999988E-3</v>
      </c>
      <c r="BR220">
        <v>8.99999961E-3</v>
      </c>
      <c r="BS220">
        <v>2.62000002E-2</v>
      </c>
      <c r="BT220">
        <v>3.19999992E-3</v>
      </c>
      <c r="BU220">
        <v>-2.1999999900000001E-2</v>
      </c>
      <c r="BV220">
        <v>-2.1000000000000001E-2</v>
      </c>
      <c r="CB220">
        <v>-6.0000002800000005E-4</v>
      </c>
      <c r="CC220">
        <v>-1.97999999E-2</v>
      </c>
      <c r="CD220">
        <v>-2.1800000199999999E-2</v>
      </c>
      <c r="CE220">
        <v>-1.34E-2</v>
      </c>
      <c r="CF220">
        <v>7.0000000000000001E-3</v>
      </c>
      <c r="CG220">
        <v>3.0831532054576001E-3</v>
      </c>
      <c r="CH220">
        <v>-3.0000000000000001E-3</v>
      </c>
      <c r="CK220">
        <v>5.9999999999999995E-4</v>
      </c>
      <c r="CM220">
        <v>1.6E-2</v>
      </c>
      <c r="CO220">
        <v>2.3099999999999999E-2</v>
      </c>
      <c r="CP220">
        <v>1.1911E-2</v>
      </c>
      <c r="CQ220">
        <v>9.8549999999999992E-3</v>
      </c>
      <c r="CR220">
        <v>-3.7000000000000002E-3</v>
      </c>
      <c r="CS220">
        <v>1.0999999999999999E-2</v>
      </c>
      <c r="CV220">
        <v>-4.7000000000000002E-3</v>
      </c>
      <c r="CY220">
        <v>-1.5800000000000002E-2</v>
      </c>
      <c r="CZ220">
        <v>2.7400000000000001E-2</v>
      </c>
      <c r="DA220">
        <v>-1.23E-2</v>
      </c>
      <c r="DC220">
        <v>6.1999999999999998E-3</v>
      </c>
      <c r="DE220">
        <v>2.2998999999999999E-2</v>
      </c>
      <c r="DF220">
        <v>-1.2E-2</v>
      </c>
      <c r="DO220">
        <v>1.50000001E-3</v>
      </c>
      <c r="DP220">
        <v>1.50000001E-3</v>
      </c>
      <c r="DR220">
        <v>-1.8023000000000001E-2</v>
      </c>
      <c r="DS220">
        <v>5.6459000000000002E-2</v>
      </c>
      <c r="DT220">
        <v>1.3499000000000001E-2</v>
      </c>
      <c r="DU220">
        <v>3.09E-2</v>
      </c>
      <c r="DV220">
        <v>2.07E-2</v>
      </c>
      <c r="DW220">
        <v>8.9999999999999993E-3</v>
      </c>
      <c r="EA220">
        <v>4.1999998500000003E-3</v>
      </c>
      <c r="EB220">
        <v>8.7999999499999999E-3</v>
      </c>
      <c r="ED220">
        <v>-1.21E-2</v>
      </c>
      <c r="EE220">
        <v>-4.1599999999999998E-2</v>
      </c>
      <c r="EG220">
        <v>1.2699999999999999E-2</v>
      </c>
      <c r="EH220">
        <v>1.4999999700000001E-2</v>
      </c>
      <c r="EK220">
        <v>1.2200000000000001E-2</v>
      </c>
      <c r="EM220">
        <v>9.7000000000000003E-3</v>
      </c>
      <c r="EQ220">
        <v>-2.1000000000000001E-2</v>
      </c>
      <c r="ES220">
        <v>6.1999999999999998E-3</v>
      </c>
      <c r="ET220">
        <v>1.2237E-2</v>
      </c>
      <c r="EY220">
        <v>-8.8000000000000005E-3</v>
      </c>
      <c r="EZ220">
        <v>-1.52951274466113E-2</v>
      </c>
      <c r="FC220">
        <v>-4.7000000000000002E-3</v>
      </c>
      <c r="FD220">
        <v>3.7100000000000001E-2</v>
      </c>
      <c r="FE220">
        <v>3.8664878359725902E-2</v>
      </c>
      <c r="FF220">
        <v>-6.5024659333333297E-3</v>
      </c>
      <c r="FG220">
        <v>1.9676959350702902E-2</v>
      </c>
      <c r="FH220">
        <v>1.15E-2</v>
      </c>
      <c r="FJ220">
        <v>-2.4809999999999999E-2</v>
      </c>
      <c r="FM220">
        <v>1.7079E-2</v>
      </c>
      <c r="FQ220">
        <v>1.32E-2</v>
      </c>
      <c r="FU220">
        <v>1.7500000000000002E-2</v>
      </c>
      <c r="FV220">
        <v>1.9699999999999999E-2</v>
      </c>
      <c r="FX220">
        <v>-5.0000000000000001E-4</v>
      </c>
      <c r="FY220">
        <v>6.0000000000000001E-3</v>
      </c>
      <c r="GA220">
        <v>3.7999999999999999E-2</v>
      </c>
      <c r="GD220">
        <v>3.0998999999999999E-2</v>
      </c>
    </row>
    <row r="221" spans="1:187" x14ac:dyDescent="0.25">
      <c r="A221" s="120">
        <v>41060</v>
      </c>
      <c r="B221">
        <v>7.2849999999999998E-3</v>
      </c>
      <c r="D221">
        <v>-1.7328173478637299E-2</v>
      </c>
      <c r="F221">
        <v>1.4399E-2</v>
      </c>
      <c r="G221">
        <v>8.65999982E-2</v>
      </c>
      <c r="M221">
        <v>-7.0000000000000001E-3</v>
      </c>
      <c r="N221">
        <v>-4.7999999999999996E-3</v>
      </c>
      <c r="O221">
        <v>-3.0599999999999998E-3</v>
      </c>
      <c r="P221">
        <v>6.0400001699999997E-2</v>
      </c>
      <c r="Q221">
        <v>5.9500001400000002E-2</v>
      </c>
      <c r="X221">
        <v>-2.01E-2</v>
      </c>
      <c r="Y221">
        <v>-4.5999999999999999E-2</v>
      </c>
      <c r="AB221">
        <v>-4.3999999800000003E-3</v>
      </c>
      <c r="AC221">
        <v>-6.8999999200000002E-3</v>
      </c>
      <c r="AF221">
        <v>-2.8281000000000001E-2</v>
      </c>
      <c r="AH221">
        <v>5.2200000699999999E-2</v>
      </c>
      <c r="AI221">
        <v>-1.37E-2</v>
      </c>
      <c r="AJ221">
        <v>3.09999995E-2</v>
      </c>
      <c r="AL221">
        <v>1.255E-3</v>
      </c>
      <c r="AM221">
        <v>4.1000000000000003E-3</v>
      </c>
      <c r="AO221">
        <v>-3.9999999E-4</v>
      </c>
      <c r="AR221">
        <v>-1.0999999900000001E-3</v>
      </c>
      <c r="AU221">
        <v>1.4999999999999999E-2</v>
      </c>
      <c r="AV221">
        <v>1.2999999999999999E-2</v>
      </c>
      <c r="AW221">
        <v>0</v>
      </c>
      <c r="AZ221">
        <v>3.95E-2</v>
      </c>
      <c r="BD221">
        <v>-1.7300000400000001E-2</v>
      </c>
      <c r="BH221">
        <v>-2.2978091741832601E-2</v>
      </c>
      <c r="BI221">
        <v>-1.01198296475788E-2</v>
      </c>
      <c r="BJ221">
        <v>1.62208309353939E-2</v>
      </c>
      <c r="BK221">
        <v>1.62194173217758E-2</v>
      </c>
      <c r="BL221">
        <v>1.6200000400000001E-2</v>
      </c>
      <c r="BM221">
        <v>3.0071606398821601E-2</v>
      </c>
      <c r="BN221">
        <v>-6.2100000699999998E-2</v>
      </c>
      <c r="BO221">
        <v>-7.4000000999999996E-2</v>
      </c>
      <c r="BQ221">
        <v>-5.2999998399999998E-3</v>
      </c>
      <c r="BR221">
        <v>-8.8999997800000008E-3</v>
      </c>
      <c r="BS221">
        <v>2.3000000500000002E-3</v>
      </c>
      <c r="BT221">
        <v>-7.8999996200000006E-3</v>
      </c>
      <c r="BU221">
        <v>2.3199999700000001E-2</v>
      </c>
      <c r="BV221">
        <v>-1.0999999999999999E-2</v>
      </c>
      <c r="CB221">
        <v>-1.87999997E-2</v>
      </c>
      <c r="CC221">
        <v>-6.8999998300000004E-2</v>
      </c>
      <c r="CD221">
        <v>-4.1400000499999999E-2</v>
      </c>
      <c r="CE221">
        <v>-2.3199999999999998E-2</v>
      </c>
      <c r="CF221">
        <v>-2.5000000000000001E-2</v>
      </c>
      <c r="CG221">
        <v>-4.22426650523898E-2</v>
      </c>
      <c r="CH221">
        <v>-2.12E-2</v>
      </c>
      <c r="CK221">
        <v>-4.07E-2</v>
      </c>
      <c r="CM221">
        <v>-2.4E-2</v>
      </c>
      <c r="CO221">
        <v>0</v>
      </c>
      <c r="CP221">
        <v>-1.2596E-2</v>
      </c>
      <c r="CQ221">
        <v>-3.5101E-2</v>
      </c>
      <c r="CR221">
        <v>-6.3E-3</v>
      </c>
      <c r="CS221">
        <v>-2.3E-2</v>
      </c>
      <c r="CV221">
        <v>-0.02</v>
      </c>
      <c r="CY221">
        <v>-7.4000000000000003E-3</v>
      </c>
      <c r="CZ221">
        <v>2.2200000000000001E-2</v>
      </c>
      <c r="DA221">
        <v>-1.1599999999999999E-2</v>
      </c>
      <c r="DC221">
        <v>-1.2500000000000001E-2</v>
      </c>
      <c r="DE221">
        <v>-4.999E-3</v>
      </c>
      <c r="DF221">
        <v>-1.78E-2</v>
      </c>
      <c r="DO221">
        <v>-1.5100000400000001E-2</v>
      </c>
      <c r="DP221">
        <v>-1.38999997E-2</v>
      </c>
      <c r="DR221">
        <v>-3.9054999999999999E-2</v>
      </c>
      <c r="DS221">
        <v>-2.3397999999999999E-2</v>
      </c>
      <c r="DT221">
        <v>-6.1799E-2</v>
      </c>
      <c r="DU221">
        <v>-1.29E-2</v>
      </c>
      <c r="DV221">
        <v>2.5499999999999998E-2</v>
      </c>
      <c r="DW221">
        <v>-7.0000000000000007E-2</v>
      </c>
      <c r="EA221">
        <v>1.6200000400000001E-2</v>
      </c>
      <c r="EB221">
        <v>2.4199999900000001E-2</v>
      </c>
      <c r="ED221">
        <v>-7.0699999999999999E-2</v>
      </c>
      <c r="EE221">
        <v>-0.22309999999999999</v>
      </c>
      <c r="EG221">
        <v>-2.5100000000000001E-2</v>
      </c>
      <c r="EH221">
        <v>-0.114299998</v>
      </c>
      <c r="EK221">
        <v>-2.2200000000000001E-2</v>
      </c>
      <c r="EM221">
        <v>-1.3299999999999999E-2</v>
      </c>
      <c r="EQ221">
        <v>2E-3</v>
      </c>
      <c r="ES221">
        <v>-3.8699999999999998E-2</v>
      </c>
      <c r="ET221">
        <v>-4.1631000000000001E-2</v>
      </c>
      <c r="EY221">
        <v>3.95E-2</v>
      </c>
      <c r="EZ221">
        <v>7.4625573071000206E-2</v>
      </c>
      <c r="FC221">
        <v>-1.8E-3</v>
      </c>
      <c r="FD221">
        <v>1.06E-2</v>
      </c>
      <c r="FE221">
        <v>-5.9686059107061401E-2</v>
      </c>
      <c r="FF221">
        <v>3.04321335666667E-2</v>
      </c>
      <c r="FG221">
        <v>-3.6864646198258898E-3</v>
      </c>
      <c r="FH221">
        <v>-1.52E-2</v>
      </c>
      <c r="FJ221">
        <v>-7.0161000000000001E-2</v>
      </c>
      <c r="FM221">
        <v>2.3532000000000001E-2</v>
      </c>
      <c r="FQ221">
        <v>-7.0000000000000001E-3</v>
      </c>
      <c r="FU221">
        <v>-1.6000000000000001E-3</v>
      </c>
      <c r="FV221">
        <v>-1.04E-2</v>
      </c>
      <c r="FX221">
        <v>-5.8999000000000003E-2</v>
      </c>
      <c r="FY221">
        <v>-5.0000000000000001E-3</v>
      </c>
      <c r="GA221">
        <v>-0.03</v>
      </c>
      <c r="GD221">
        <v>-4.7999E-2</v>
      </c>
    </row>
    <row r="222" spans="1:187" x14ac:dyDescent="0.25">
      <c r="A222" s="120">
        <v>41090</v>
      </c>
      <c r="B222">
        <v>2.1874000000000001E-2</v>
      </c>
      <c r="D222">
        <v>3.4111351340674399E-3</v>
      </c>
      <c r="F222">
        <v>-3.8E-3</v>
      </c>
      <c r="G222">
        <v>-3.3399999100000001E-2</v>
      </c>
      <c r="M222">
        <v>-1.14E-2</v>
      </c>
      <c r="N222">
        <v>6.9999999999999999E-4</v>
      </c>
      <c r="O222">
        <v>6.9449999999999998E-3</v>
      </c>
      <c r="P222">
        <v>-4.3999999800000002E-2</v>
      </c>
      <c r="Q222">
        <v>-4.5099999799999999E-2</v>
      </c>
      <c r="X222">
        <v>3.4000000000000002E-2</v>
      </c>
      <c r="Y222">
        <v>2.3E-2</v>
      </c>
      <c r="AB222">
        <v>-1.87999997E-2</v>
      </c>
      <c r="AC222">
        <v>-2.7499999899999999E-2</v>
      </c>
      <c r="AF222">
        <v>-1.0451E-2</v>
      </c>
      <c r="AH222">
        <v>-5.2000001099999998E-2</v>
      </c>
      <c r="AI222">
        <v>1.3899999999999999E-2</v>
      </c>
      <c r="AJ222">
        <v>-3.2099999499999997E-2</v>
      </c>
      <c r="AL222">
        <v>8.2170000000000003E-3</v>
      </c>
      <c r="AM222">
        <v>-1.12E-2</v>
      </c>
      <c r="AO222">
        <v>-3.5000000099999998E-2</v>
      </c>
      <c r="AR222">
        <v>-3.5599999100000002E-2</v>
      </c>
      <c r="AU222">
        <v>3.0000000000000001E-3</v>
      </c>
      <c r="AV222">
        <v>-8.0000000000000002E-3</v>
      </c>
      <c r="AW222">
        <v>8.0000000000000002E-3</v>
      </c>
      <c r="AZ222">
        <v>-5.21E-2</v>
      </c>
      <c r="BD222">
        <v>1.36000002E-2</v>
      </c>
      <c r="BH222">
        <v>1.5659663146472502E-2</v>
      </c>
      <c r="BI222">
        <v>-1.9632166258098299E-2</v>
      </c>
      <c r="BJ222">
        <v>-2.4798068877656902E-2</v>
      </c>
      <c r="BK222">
        <v>-2.4798357996852802E-2</v>
      </c>
      <c r="BL222">
        <v>-2.4800000700000002E-2</v>
      </c>
      <c r="BM222">
        <v>-2.43402476725448E-2</v>
      </c>
      <c r="BN222">
        <v>2.6699999299999999E-2</v>
      </c>
      <c r="BO222">
        <v>3.5999998499999998E-2</v>
      </c>
      <c r="BQ222">
        <v>-2.9100000899999999E-2</v>
      </c>
      <c r="BR222">
        <v>-4.3400000799999998E-2</v>
      </c>
      <c r="BS222">
        <v>-4.3600000399999998E-2</v>
      </c>
      <c r="BT222">
        <v>-3.1399998800000002E-2</v>
      </c>
      <c r="BU222">
        <v>8.2999998699999997E-3</v>
      </c>
      <c r="BV222">
        <v>3.0000000000000001E-3</v>
      </c>
      <c r="CB222">
        <v>1.5200000300000001E-2</v>
      </c>
      <c r="CC222">
        <v>5.60999997E-2</v>
      </c>
      <c r="CD222">
        <v>3.1300000799999998E-2</v>
      </c>
      <c r="CE222">
        <v>1.6799999999999999E-2</v>
      </c>
      <c r="CF222">
        <v>3.9E-2</v>
      </c>
      <c r="CG222">
        <v>1.5966176361351399E-2</v>
      </c>
      <c r="CH222">
        <v>2.4229999999999998E-3</v>
      </c>
      <c r="CK222">
        <v>-1.0699999999999999E-2</v>
      </c>
      <c r="CM222">
        <v>-1.7000000000000001E-2</v>
      </c>
      <c r="CO222">
        <v>5.4000000000000003E-3</v>
      </c>
      <c r="CP222">
        <v>-3.0829999999999998E-3</v>
      </c>
      <c r="CQ222">
        <v>2.2433000000000002E-2</v>
      </c>
      <c r="CR222">
        <v>-2.18E-2</v>
      </c>
      <c r="CS222">
        <v>3.4000000000000002E-2</v>
      </c>
      <c r="CV222">
        <v>-6.1999999999999998E-3</v>
      </c>
      <c r="CY222">
        <v>1.1999999999999999E-3</v>
      </c>
      <c r="CZ222">
        <v>6.1000000000000004E-3</v>
      </c>
      <c r="DA222">
        <v>1.0999999999999999E-2</v>
      </c>
      <c r="DC222">
        <v>2.5000000000000001E-3</v>
      </c>
      <c r="DE222">
        <v>8.9990000000000001E-3</v>
      </c>
      <c r="DF222">
        <v>1.15E-2</v>
      </c>
      <c r="DO222">
        <v>-7.6999999600000004E-3</v>
      </c>
      <c r="DP222">
        <v>-4.6000001000000004E-3</v>
      </c>
      <c r="DR222">
        <v>1.1697000000000001E-2</v>
      </c>
      <c r="DS222">
        <v>-4.2077000000000003E-2</v>
      </c>
      <c r="DT222">
        <v>-3.1099999999999999E-2</v>
      </c>
      <c r="DU222">
        <v>2.53E-2</v>
      </c>
      <c r="DV222">
        <v>1.29E-2</v>
      </c>
      <c r="DW222">
        <v>-3.0000000000000001E-3</v>
      </c>
      <c r="EA222">
        <v>2.89999996E-3</v>
      </c>
      <c r="EB222">
        <v>1.9000000300000001E-3</v>
      </c>
      <c r="ED222">
        <v>1.23E-2</v>
      </c>
      <c r="EE222">
        <v>2.7000000000000001E-3</v>
      </c>
      <c r="EG222">
        <v>1.5900000000000001E-2</v>
      </c>
      <c r="EH222">
        <v>1.47000002E-2</v>
      </c>
      <c r="EK222">
        <v>-1.3100000000000001E-2</v>
      </c>
      <c r="EM222">
        <v>-2E-3</v>
      </c>
      <c r="EQ222">
        <v>-8.0000000000000002E-3</v>
      </c>
      <c r="ES222">
        <v>-6.8999999999999999E-3</v>
      </c>
      <c r="ET222">
        <v>8.4880000000000008E-3</v>
      </c>
      <c r="EY222">
        <v>-5.21E-2</v>
      </c>
      <c r="EZ222">
        <v>-3.14359419519014E-2</v>
      </c>
      <c r="FC222">
        <v>-8.9999999999999998E-4</v>
      </c>
      <c r="FD222">
        <v>-5.3900000000000003E-2</v>
      </c>
      <c r="FE222">
        <v>5.7355385536705702E-2</v>
      </c>
      <c r="FF222">
        <v>-3.9024149133333297E-2</v>
      </c>
      <c r="FG222">
        <v>1.6284807912189898E-2</v>
      </c>
      <c r="FH222">
        <v>2.29E-2</v>
      </c>
      <c r="FJ222">
        <v>0.10724599999999999</v>
      </c>
      <c r="FM222">
        <v>2.3779999999999999E-3</v>
      </c>
      <c r="FQ222">
        <v>-4.4999999999999997E-3</v>
      </c>
      <c r="FU222">
        <v>-8.0000000000000004E-4</v>
      </c>
      <c r="FV222">
        <v>-6.7000000000000002E-3</v>
      </c>
      <c r="FX222">
        <v>3.4989999999999999E-3</v>
      </c>
      <c r="FY222">
        <v>1.4E-2</v>
      </c>
      <c r="GA222">
        <v>-5.5E-2</v>
      </c>
      <c r="GD222">
        <v>-1.8998999999999999E-2</v>
      </c>
    </row>
    <row r="223" spans="1:187" x14ac:dyDescent="0.25">
      <c r="A223" s="120">
        <v>41121</v>
      </c>
      <c r="B223">
        <v>-1.3281534807437999E-2</v>
      </c>
      <c r="D223">
        <v>6.7427060000000002E-3</v>
      </c>
      <c r="F223">
        <v>1.4499E-2</v>
      </c>
      <c r="G223">
        <v>5.7500001000000002E-2</v>
      </c>
      <c r="M223">
        <v>2.7199792650272302E-2</v>
      </c>
      <c r="N223">
        <v>1.88727024366242E-2</v>
      </c>
      <c r="O223">
        <v>8.8660000000000006E-3</v>
      </c>
      <c r="P223">
        <v>2.1999999900000001E-2</v>
      </c>
      <c r="Q223">
        <v>2.3099999900000001E-2</v>
      </c>
      <c r="V223">
        <v>0.06</v>
      </c>
      <c r="X223">
        <v>1.8E-3</v>
      </c>
      <c r="Y223">
        <v>-7.0000000000000001E-3</v>
      </c>
      <c r="AB223">
        <v>1.5100000400000001E-2</v>
      </c>
      <c r="AC223">
        <v>2.2700000599999999E-2</v>
      </c>
      <c r="AF223">
        <v>3.6371000000000001E-2</v>
      </c>
      <c r="AH223">
        <v>5.7700000699999997E-2</v>
      </c>
      <c r="AI223">
        <v>2.52E-2</v>
      </c>
      <c r="AJ223">
        <v>-1.14000002E-2</v>
      </c>
      <c r="AL223">
        <v>2.4954955481439701E-2</v>
      </c>
      <c r="AM223">
        <v>-8.0000000000000002E-3</v>
      </c>
      <c r="AO223">
        <v>4.3400000799999998E-2</v>
      </c>
      <c r="AR223">
        <v>4.2800001800000001E-2</v>
      </c>
      <c r="AU223">
        <v>-1E-3</v>
      </c>
      <c r="AV223">
        <v>-0.01</v>
      </c>
      <c r="AW223">
        <v>4.0000000000000001E-3</v>
      </c>
      <c r="AZ223">
        <v>2.3699999999999999E-2</v>
      </c>
      <c r="BA223">
        <v>3.05809032823878E-2</v>
      </c>
      <c r="BD223">
        <v>1.9400000600000002E-2</v>
      </c>
      <c r="BF223">
        <v>4.4999999999999997E-3</v>
      </c>
      <c r="BH223">
        <v>-3.42933502409275E-2</v>
      </c>
      <c r="BI223">
        <v>5.4993127396204301E-2</v>
      </c>
      <c r="BJ223">
        <v>8.6987149563986496E-2</v>
      </c>
      <c r="BK223">
        <v>8.6989656850043201E-2</v>
      </c>
      <c r="BL223">
        <v>8.6999997499999995E-2</v>
      </c>
      <c r="BM223">
        <v>5.1712291445736601E-2</v>
      </c>
      <c r="BN223">
        <v>3.05000003E-2</v>
      </c>
      <c r="BO223">
        <v>1.6000000800000001E-2</v>
      </c>
      <c r="BQ223">
        <v>4.7600001099999997E-2</v>
      </c>
      <c r="BR223">
        <v>7.1699999299999997E-2</v>
      </c>
      <c r="BS223">
        <v>6.92000017E-2</v>
      </c>
      <c r="BT223">
        <v>5.7700000699999997E-2</v>
      </c>
      <c r="BU223">
        <v>1.5699999400000001E-2</v>
      </c>
      <c r="BV223">
        <v>3.3897960557793101E-2</v>
      </c>
      <c r="CB223">
        <v>7.7999997899999996E-3</v>
      </c>
      <c r="CC223">
        <v>1.40000004E-2</v>
      </c>
      <c r="CD223">
        <v>3.9999999E-4</v>
      </c>
      <c r="CE223">
        <v>-1.90746054565623E-2</v>
      </c>
      <c r="CF223">
        <v>-2.1999999999999999E-2</v>
      </c>
      <c r="CG223">
        <v>7.0000000000000001E-3</v>
      </c>
      <c r="CH223">
        <v>4.1999999999999798E-3</v>
      </c>
      <c r="CI223">
        <v>8.92354616404001E-3</v>
      </c>
      <c r="CK223">
        <v>-7.1679464292816499E-3</v>
      </c>
      <c r="CM223">
        <v>4.0000000000000001E-3</v>
      </c>
      <c r="CO223">
        <v>1E-4</v>
      </c>
      <c r="CP223">
        <v>4.0809173646445998E-2</v>
      </c>
      <c r="CQ223">
        <v>5.3470000000000002E-3</v>
      </c>
      <c r="CR223">
        <v>-3.8274499834671798E-3</v>
      </c>
      <c r="CS223">
        <v>1.0999999999999999E-2</v>
      </c>
      <c r="CV223">
        <v>8.9999999999999998E-4</v>
      </c>
      <c r="CY223">
        <v>2.0799999999999999E-2</v>
      </c>
      <c r="CZ223">
        <v>3.2500000000000001E-2</v>
      </c>
      <c r="DA223">
        <v>1.34E-2</v>
      </c>
      <c r="DC223">
        <v>4.4999999999999997E-3</v>
      </c>
      <c r="DE223">
        <v>2.8000000000000001E-2</v>
      </c>
      <c r="DF223">
        <v>-1.78E-2</v>
      </c>
      <c r="DM223">
        <v>1.23652343008969E-2</v>
      </c>
      <c r="DO223">
        <v>2.89999996E-3</v>
      </c>
      <c r="DP223">
        <v>3.19999992E-3</v>
      </c>
      <c r="DR223">
        <v>3.4685000000000001E-2</v>
      </c>
      <c r="DS223">
        <v>-6.2536651705631496E-2</v>
      </c>
      <c r="DT223">
        <v>9.5999999999999992E-3</v>
      </c>
      <c r="DU223">
        <v>-1.6000000000000001E-3</v>
      </c>
      <c r="DV223">
        <v>-2E-3</v>
      </c>
      <c r="DW223">
        <v>1.82531763120217E-2</v>
      </c>
      <c r="EA223">
        <v>1.9500000399999998E-2</v>
      </c>
      <c r="EB223">
        <v>2.5299999900000002E-2</v>
      </c>
      <c r="ED223">
        <v>4.7000000000000002E-3</v>
      </c>
      <c r="EE223">
        <v>8.0000000000000002E-3</v>
      </c>
      <c r="EG223">
        <v>2.5999999999999999E-3</v>
      </c>
      <c r="EH223">
        <v>7.9000003599999993E-2</v>
      </c>
      <c r="EK223">
        <v>3.5299999999999998E-2</v>
      </c>
      <c r="EM223">
        <v>1.8100000000000002E-2</v>
      </c>
      <c r="EQ223">
        <v>4.6322983029403901E-2</v>
      </c>
      <c r="ES223">
        <v>-3.3E-3</v>
      </c>
      <c r="ET223">
        <v>6.72295184490301E-3</v>
      </c>
      <c r="EY223">
        <v>2.3699999999999999E-2</v>
      </c>
      <c r="EZ223">
        <v>1.5697656588577798E-2</v>
      </c>
      <c r="FC223">
        <v>0</v>
      </c>
      <c r="FD223">
        <v>6.6199999999999995E-2</v>
      </c>
      <c r="FE223">
        <v>2.8703014615777001E-2</v>
      </c>
      <c r="FF223">
        <v>2.69953333666667E-2</v>
      </c>
      <c r="FG223">
        <v>2.36130135685255E-2</v>
      </c>
      <c r="FH223">
        <v>-1.8800000000000001E-2</v>
      </c>
      <c r="FJ223">
        <v>1.9200999999999999E-2</v>
      </c>
      <c r="FM223">
        <v>2.7687590385767E-2</v>
      </c>
      <c r="FQ223">
        <v>1.8700000000000001E-2</v>
      </c>
      <c r="FU223">
        <v>1.6899999999999998E-2</v>
      </c>
      <c r="FV223">
        <v>2.81E-2</v>
      </c>
      <c r="FW223">
        <v>3.04E-2</v>
      </c>
      <c r="FX223">
        <v>8.2990000000000008E-3</v>
      </c>
      <c r="FY223">
        <v>0.02</v>
      </c>
      <c r="GA223">
        <v>0.09</v>
      </c>
      <c r="GD223">
        <v>5.999E-3</v>
      </c>
      <c r="GE223">
        <v>3.1699999999999999E-2</v>
      </c>
    </row>
    <row r="224" spans="1:187" x14ac:dyDescent="0.25">
      <c r="A224" s="120">
        <v>41152</v>
      </c>
      <c r="B224">
        <v>1.54567163280817E-2</v>
      </c>
      <c r="D224">
        <v>1.4761293E-2</v>
      </c>
      <c r="F224">
        <v>-1.6999999999999999E-3</v>
      </c>
      <c r="G224">
        <v>-3.46999988E-2</v>
      </c>
      <c r="M224">
        <v>2.66168630476653E-2</v>
      </c>
      <c r="N224">
        <v>1.52459321315737E-2</v>
      </c>
      <c r="O224">
        <v>3.3678E-2</v>
      </c>
      <c r="P224">
        <v>-2.0500000599999998E-2</v>
      </c>
      <c r="Q224">
        <v>-2.0500000599999998E-2</v>
      </c>
      <c r="V224">
        <v>6.0999999999999999E-2</v>
      </c>
      <c r="X224">
        <v>1.55E-2</v>
      </c>
      <c r="Y224">
        <v>3.5000000000000003E-2</v>
      </c>
      <c r="AB224">
        <v>6.30000001E-3</v>
      </c>
      <c r="AC224">
        <v>8.99999961E-3</v>
      </c>
      <c r="AF224">
        <v>9.8900000000000008E-4</v>
      </c>
      <c r="AH224">
        <v>-1.7000000899999999E-2</v>
      </c>
      <c r="AI224">
        <v>-1.7299999999999999E-2</v>
      </c>
      <c r="AJ224">
        <v>-3.0000000299999999E-3</v>
      </c>
      <c r="AL224">
        <v>1.2115332777018499E-2</v>
      </c>
      <c r="AM224">
        <v>-6.4000000000000003E-3</v>
      </c>
      <c r="AO224">
        <v>-1.30000003E-2</v>
      </c>
      <c r="AR224">
        <v>-1.36000002E-2</v>
      </c>
      <c r="AU224">
        <v>1.4999999999999999E-2</v>
      </c>
      <c r="AV224">
        <v>8.9999999999999993E-3</v>
      </c>
      <c r="AW224">
        <v>1.4999999999999999E-2</v>
      </c>
      <c r="AZ224">
        <v>-1.0699999999999999E-2</v>
      </c>
      <c r="BA224">
        <v>3.5122447884051097E-2</v>
      </c>
      <c r="BD224">
        <v>1.4600000300000001E-2</v>
      </c>
      <c r="BF224">
        <v>-3.3999999999999998E-3</v>
      </c>
      <c r="BH224">
        <v>2.3434402890054402E-2</v>
      </c>
      <c r="BI224">
        <v>-2.0058649142603201E-2</v>
      </c>
      <c r="BJ224">
        <v>-1.7114477876466399E-2</v>
      </c>
      <c r="BK224">
        <v>-1.7114471531671002E-2</v>
      </c>
      <c r="BL224">
        <v>-1.7100000800000001E-2</v>
      </c>
      <c r="BM224">
        <v>-2.2390347364132901E-3</v>
      </c>
      <c r="BN224">
        <v>1.8500000199999998E-2</v>
      </c>
      <c r="BO224">
        <v>2.50000004E-2</v>
      </c>
      <c r="BQ224">
        <v>-9.1000003699999998E-3</v>
      </c>
      <c r="BR224">
        <v>-1.4999999700000001E-2</v>
      </c>
      <c r="BS224">
        <v>2.7999998999999999E-3</v>
      </c>
      <c r="BT224">
        <v>-8.6000002899999997E-3</v>
      </c>
      <c r="BU224">
        <v>-6.0000002800000005E-4</v>
      </c>
      <c r="BV224">
        <v>4.2862726376727799E-2</v>
      </c>
      <c r="CB224">
        <v>1.75000001E-2</v>
      </c>
      <c r="CC224">
        <v>7.7600002299999998E-2</v>
      </c>
      <c r="CD224">
        <v>4.3999999800000002E-2</v>
      </c>
      <c r="CE224">
        <v>3.1687312772819699E-2</v>
      </c>
      <c r="CF224">
        <v>3.0000000000000001E-3</v>
      </c>
      <c r="CG224">
        <v>2.9000000000000001E-2</v>
      </c>
      <c r="CH224">
        <v>1.9800000000000002E-2</v>
      </c>
      <c r="CI224">
        <v>7.9927702364253096E-3</v>
      </c>
      <c r="CK224">
        <v>-7.2486721171704004E-3</v>
      </c>
      <c r="CM224">
        <v>2.9000000000000001E-2</v>
      </c>
      <c r="CO224">
        <v>-5.4999999999999997E-3</v>
      </c>
      <c r="CP224">
        <v>3.1512966005861703E-2</v>
      </c>
      <c r="CQ224">
        <v>2.5973E-2</v>
      </c>
      <c r="CR224">
        <v>1.04520206895893E-2</v>
      </c>
      <c r="CS224">
        <v>1.6E-2</v>
      </c>
      <c r="CV224">
        <v>-4.0000000000000001E-3</v>
      </c>
      <c r="CY224">
        <v>1E-4</v>
      </c>
      <c r="CZ224">
        <v>3.8E-3</v>
      </c>
      <c r="DA224">
        <v>1.0999999999999999E-2</v>
      </c>
      <c r="DC224">
        <v>3.5000000000000001E-3</v>
      </c>
      <c r="DE224">
        <v>1.4999E-2</v>
      </c>
      <c r="DF224">
        <v>2.2499999999999999E-2</v>
      </c>
      <c r="DM224">
        <v>1.35842011864489E-2</v>
      </c>
      <c r="DO224">
        <v>9.3999998599999992E-3</v>
      </c>
      <c r="DP224">
        <v>1.0499999899999999E-2</v>
      </c>
      <c r="DR224">
        <v>4.3706000000000002E-2</v>
      </c>
      <c r="DS224">
        <v>-1.56192631243546E-3</v>
      </c>
      <c r="DT224">
        <v>2.3498999999999999E-2</v>
      </c>
      <c r="DU224">
        <v>1.89E-2</v>
      </c>
      <c r="DV224">
        <v>1.67E-2</v>
      </c>
      <c r="DW224">
        <v>3.7488868578465798E-2</v>
      </c>
      <c r="EA224">
        <v>1.09999999E-2</v>
      </c>
      <c r="EB224">
        <v>1.5300000100000001E-2</v>
      </c>
      <c r="ED224">
        <v>3.44E-2</v>
      </c>
      <c r="EE224">
        <v>9.0800000000000006E-2</v>
      </c>
      <c r="EG224">
        <v>1.03E-2</v>
      </c>
      <c r="EH224">
        <v>6.1900001000000003E-2</v>
      </c>
      <c r="EK224">
        <v>-2.3599999999999999E-2</v>
      </c>
      <c r="EM224">
        <v>-1.26E-2</v>
      </c>
      <c r="EQ224">
        <v>1.4980169955934699E-2</v>
      </c>
      <c r="ES224">
        <v>1.47E-2</v>
      </c>
      <c r="ET224">
        <v>4.5271004814412298E-2</v>
      </c>
      <c r="EY224">
        <v>-1.0699999999999999E-2</v>
      </c>
      <c r="EZ224">
        <v>-1.7639188706364502E-2</v>
      </c>
      <c r="FC224">
        <v>-2.0000000000000001E-4</v>
      </c>
      <c r="FD224">
        <v>-1.1000000000000001E-3</v>
      </c>
      <c r="FE224">
        <v>3.1851415502830001E-2</v>
      </c>
      <c r="FF224">
        <v>-1.4622549733333301E-2</v>
      </c>
      <c r="FG224">
        <v>9.8229165847308602E-3</v>
      </c>
      <c r="FH224">
        <v>9.7000000000000003E-3</v>
      </c>
      <c r="FJ224">
        <v>-5.8910000000000004E-3</v>
      </c>
      <c r="FM224">
        <v>-5.8882924623618899E-3</v>
      </c>
      <c r="FQ224">
        <v>8.9999999999999998E-4</v>
      </c>
      <c r="FU224">
        <v>1.4800000000000001E-2</v>
      </c>
      <c r="FV224">
        <v>1.2999999999999999E-3</v>
      </c>
      <c r="FW224">
        <v>-6.4000000000000003E-3</v>
      </c>
      <c r="FX224">
        <v>8.8990000000000007E-3</v>
      </c>
      <c r="FY224">
        <v>8.9999999999999993E-3</v>
      </c>
      <c r="GA224">
        <v>8.2000000000000003E-2</v>
      </c>
      <c r="GD224">
        <v>6.2998999999999999E-2</v>
      </c>
      <c r="GE224">
        <v>-1.01E-2</v>
      </c>
    </row>
    <row r="225" spans="1:187" x14ac:dyDescent="0.25">
      <c r="A225" s="120">
        <v>41182</v>
      </c>
      <c r="B225">
        <v>7.9449416890766695E-3</v>
      </c>
      <c r="D225">
        <v>1.0630328E-2</v>
      </c>
      <c r="F225">
        <v>6.8999999999999999E-3</v>
      </c>
      <c r="G225">
        <v>-3.9099998800000001E-2</v>
      </c>
      <c r="M225">
        <v>-1.49306442309474E-2</v>
      </c>
      <c r="N225">
        <v>1.1350998779765999E-2</v>
      </c>
      <c r="O225">
        <v>2.86E-2</v>
      </c>
      <c r="P225">
        <v>-7.3000001700000003E-3</v>
      </c>
      <c r="Q225">
        <v>-8.3999997000000007E-3</v>
      </c>
      <c r="V225">
        <v>9.4E-2</v>
      </c>
      <c r="X225">
        <v>2.8799999999999999E-2</v>
      </c>
      <c r="Y225">
        <v>3.7999999999999999E-2</v>
      </c>
      <c r="AB225">
        <v>1.25000002E-2</v>
      </c>
      <c r="AC225">
        <v>1.93000007E-2</v>
      </c>
      <c r="AF225">
        <v>2.7545E-2</v>
      </c>
      <c r="AH225">
        <v>8.9999998500000004E-4</v>
      </c>
      <c r="AI225">
        <v>5.4999999999999997E-3</v>
      </c>
      <c r="AJ225">
        <v>-2.9699999800000002E-2</v>
      </c>
      <c r="AL225">
        <v>1.8904185525142201E-2</v>
      </c>
      <c r="AM225">
        <v>-1.0999999999999999E-2</v>
      </c>
      <c r="AO225">
        <v>-2.3299999500000002E-2</v>
      </c>
      <c r="AR225">
        <v>-2.3800000500000001E-2</v>
      </c>
      <c r="AU225">
        <v>0.02</v>
      </c>
      <c r="AV225">
        <v>0.01</v>
      </c>
      <c r="AW225">
        <v>1.7000000000000001E-2</v>
      </c>
      <c r="AZ225">
        <v>-4.0000000000000002E-4</v>
      </c>
      <c r="BA225">
        <v>2.0818101096357299E-2</v>
      </c>
      <c r="BD225">
        <v>1.41000003E-2</v>
      </c>
      <c r="BF225">
        <v>4.1000000000000003E-3</v>
      </c>
      <c r="BH225">
        <v>-5.9021346428173001E-3</v>
      </c>
      <c r="BI225">
        <v>-1.3561037188138899E-3</v>
      </c>
      <c r="BJ225">
        <v>-5.0431384106456303E-3</v>
      </c>
      <c r="BK225">
        <v>-5.04245186567187E-3</v>
      </c>
      <c r="BL225">
        <v>-4.9999998899999997E-3</v>
      </c>
      <c r="BM225">
        <v>-3.2084168888433201E-3</v>
      </c>
      <c r="BN225">
        <v>1.7999999199999998E-2</v>
      </c>
      <c r="BO225">
        <v>7.0000000300000004E-2</v>
      </c>
      <c r="BQ225">
        <v>-3.1199999199999998E-2</v>
      </c>
      <c r="BR225">
        <v>-4.7299999699999998E-2</v>
      </c>
      <c r="BS225">
        <v>-4.3200001100000003E-2</v>
      </c>
      <c r="BT225">
        <v>-2.9699999800000002E-2</v>
      </c>
      <c r="BU225">
        <v>2.0899999900000001E-2</v>
      </c>
      <c r="BV225">
        <v>2.1866606943550901E-2</v>
      </c>
      <c r="CB225">
        <v>1.5399999899999999E-2</v>
      </c>
      <c r="CC225">
        <v>5.4800000000000001E-2</v>
      </c>
      <c r="CD225">
        <v>2.8999999200000001E-2</v>
      </c>
      <c r="CE225">
        <v>4.9256441835881397E-2</v>
      </c>
      <c r="CF225">
        <v>2.4E-2</v>
      </c>
      <c r="CG225">
        <v>8.0000000000000002E-3</v>
      </c>
      <c r="CH225">
        <v>8.3875705939100396E-3</v>
      </c>
      <c r="CI225">
        <v>1.31405275123282E-2</v>
      </c>
      <c r="CK225">
        <v>1.47309470598422E-3</v>
      </c>
      <c r="CM225">
        <v>8.9999999999999993E-3</v>
      </c>
      <c r="CO225">
        <v>2.2800000000000001E-2</v>
      </c>
      <c r="CP225">
        <v>1.1847405762508E-2</v>
      </c>
      <c r="CQ225">
        <v>4.0700000000000003E-4</v>
      </c>
      <c r="CR225">
        <v>-1.6801082318477399E-2</v>
      </c>
      <c r="CS225">
        <v>1.7000000000000001E-2</v>
      </c>
      <c r="CV225">
        <v>6.7000000000000002E-3</v>
      </c>
      <c r="CY225">
        <v>1.0500000000000001E-2</v>
      </c>
      <c r="CZ225">
        <v>-1.84E-2</v>
      </c>
      <c r="DA225">
        <v>1.9900000000000001E-2</v>
      </c>
      <c r="DC225">
        <v>1.43E-2</v>
      </c>
      <c r="DE225">
        <v>3.0000000000000001E-3</v>
      </c>
      <c r="DF225">
        <v>1.95E-2</v>
      </c>
      <c r="DM225">
        <v>1.2177036457562899E-2</v>
      </c>
      <c r="DO225">
        <v>1.8500000199999998E-2</v>
      </c>
      <c r="DP225">
        <v>2.0099999399999999E-2</v>
      </c>
      <c r="DR225">
        <v>2.0598999999999999E-2</v>
      </c>
      <c r="DS225">
        <v>-6.1367017049795497E-2</v>
      </c>
      <c r="DT225">
        <v>2.5600000000000001E-2</v>
      </c>
      <c r="DU225">
        <v>2.06E-2</v>
      </c>
      <c r="DV225">
        <v>1.6000000000000001E-3</v>
      </c>
      <c r="DW225">
        <v>-7.0901446818212302E-3</v>
      </c>
      <c r="EA225">
        <v>3.5999999400000001E-3</v>
      </c>
      <c r="EB225">
        <v>8.7999999499999999E-3</v>
      </c>
      <c r="ED225">
        <v>4.1500000000000002E-2</v>
      </c>
      <c r="EE225">
        <v>0.13769999999999999</v>
      </c>
      <c r="EG225">
        <v>5.1000000000000004E-3</v>
      </c>
      <c r="EH225">
        <v>3.2999999799999999E-2</v>
      </c>
      <c r="EK225">
        <v>5.9999999999999995E-4</v>
      </c>
      <c r="EM225">
        <v>1.6899999999999998E-2</v>
      </c>
      <c r="EQ225">
        <v>6.0359939041156902E-3</v>
      </c>
      <c r="ES225">
        <v>-1.1999999999999999E-3</v>
      </c>
      <c r="ET225">
        <v>1.49815516430181E-2</v>
      </c>
      <c r="EY225">
        <v>-4.0000000000000002E-4</v>
      </c>
      <c r="EZ225">
        <v>4.2360575728138901E-2</v>
      </c>
      <c r="FC225">
        <v>-1E-3</v>
      </c>
      <c r="FD225">
        <v>-1.9E-3</v>
      </c>
      <c r="FE225">
        <v>5.2023356238847698E-2</v>
      </c>
      <c r="FF225">
        <v>-2.3069788333333302E-3</v>
      </c>
      <c r="FG225">
        <v>2.48897581957374E-2</v>
      </c>
      <c r="FH225">
        <v>3.3500000000000002E-2</v>
      </c>
      <c r="FJ225">
        <v>2.8E-3</v>
      </c>
      <c r="FM225">
        <v>1.5841114332432401E-2</v>
      </c>
      <c r="FQ225">
        <v>-1.8800000000000001E-2</v>
      </c>
      <c r="FU225">
        <v>-7.0000000000000001E-3</v>
      </c>
      <c r="FV225">
        <v>-3.4700000000000002E-2</v>
      </c>
      <c r="FW225">
        <v>2.0400000000000001E-2</v>
      </c>
      <c r="FX225">
        <v>4.58E-2</v>
      </c>
      <c r="FY225">
        <v>1.0999999999999999E-2</v>
      </c>
      <c r="GA225">
        <v>-5.0000000000000001E-3</v>
      </c>
      <c r="GD225">
        <v>0.03</v>
      </c>
      <c r="GE225">
        <v>-1.83E-2</v>
      </c>
    </row>
    <row r="226" spans="1:187" x14ac:dyDescent="0.25">
      <c r="A226" s="120">
        <v>41213</v>
      </c>
      <c r="B226">
        <v>1.7344704705996701E-2</v>
      </c>
      <c r="D226">
        <v>3.0489240000000002E-3</v>
      </c>
      <c r="F226">
        <v>5.0000000000000001E-4</v>
      </c>
      <c r="G226">
        <v>-2.62000002E-2</v>
      </c>
      <c r="M226">
        <v>-1.0988834984892899E-2</v>
      </c>
      <c r="N226">
        <v>1.45101871525408E-2</v>
      </c>
      <c r="O226">
        <v>2.2280000000000001E-2</v>
      </c>
      <c r="P226">
        <v>-1.0499999899999999E-2</v>
      </c>
      <c r="Q226">
        <v>-1.05999997E-2</v>
      </c>
      <c r="V226">
        <v>-3.2000000000000001E-2</v>
      </c>
      <c r="X226">
        <v>2.58E-2</v>
      </c>
      <c r="Y226">
        <v>1.2E-2</v>
      </c>
      <c r="AB226">
        <v>-4.6000001000000004E-3</v>
      </c>
      <c r="AC226">
        <v>-7.7999997899999996E-3</v>
      </c>
      <c r="AF226">
        <v>-2.1985999999999999E-2</v>
      </c>
      <c r="AH226">
        <v>-7.7399998900000003E-2</v>
      </c>
      <c r="AI226">
        <v>8.2000000000000007E-3</v>
      </c>
      <c r="AJ226">
        <v>-2.04000007E-2</v>
      </c>
      <c r="AL226">
        <v>-3.4274576583225601E-2</v>
      </c>
      <c r="AM226">
        <v>-9.1000000000000004E-3</v>
      </c>
      <c r="AO226">
        <v>-2.62000002E-2</v>
      </c>
      <c r="AR226">
        <v>-2.7000000699999999E-2</v>
      </c>
      <c r="AU226">
        <v>3.0000000000000001E-3</v>
      </c>
      <c r="AV226">
        <v>-5.0000000000000001E-3</v>
      </c>
      <c r="AW226">
        <v>1.2E-2</v>
      </c>
      <c r="AZ226">
        <v>-5.11E-2</v>
      </c>
      <c r="BA226">
        <v>8.7606106050817107E-3</v>
      </c>
      <c r="BD226">
        <v>7.4999998300000004E-3</v>
      </c>
      <c r="BF226">
        <v>-1.83E-2</v>
      </c>
      <c r="BH226">
        <v>-8.1550413965043606E-3</v>
      </c>
      <c r="BI226">
        <v>-2.58126288643051E-2</v>
      </c>
      <c r="BJ226">
        <v>-3.3697358089517598E-2</v>
      </c>
      <c r="BK226">
        <v>-3.3698712141711197E-2</v>
      </c>
      <c r="BL226">
        <v>-3.3700000500000001E-2</v>
      </c>
      <c r="BM226">
        <v>-2.5591212014038599E-2</v>
      </c>
      <c r="BN226">
        <v>-3.3199999500000001E-2</v>
      </c>
      <c r="BO226">
        <v>5.9000000400000002E-2</v>
      </c>
      <c r="BQ226">
        <v>-3.9299998400000001E-2</v>
      </c>
      <c r="BR226">
        <v>-5.8800000700000001E-2</v>
      </c>
      <c r="BS226">
        <v>-2.1700000399999999E-2</v>
      </c>
      <c r="BT226">
        <v>-3.1899999800000002E-2</v>
      </c>
      <c r="BU226">
        <v>2.0099999399999999E-2</v>
      </c>
      <c r="BV226">
        <v>-1.40177339960127E-2</v>
      </c>
      <c r="CB226">
        <v>1.4999999700000001E-2</v>
      </c>
      <c r="CC226">
        <v>4.8799999099999998E-2</v>
      </c>
      <c r="CD226">
        <v>2.2800000399999999E-2</v>
      </c>
      <c r="CE226">
        <v>2.1348251209659198E-2</v>
      </c>
      <c r="CF226">
        <v>0.01</v>
      </c>
      <c r="CG226">
        <v>0.01</v>
      </c>
      <c r="CH226">
        <v>-4.9999999999994504E-4</v>
      </c>
      <c r="CI226">
        <v>8.9911108593780896E-3</v>
      </c>
      <c r="CK226">
        <v>-1.7524874463866101E-2</v>
      </c>
      <c r="CM226">
        <v>-1.7999999999999999E-2</v>
      </c>
      <c r="CO226">
        <v>1.5299999999999999E-2</v>
      </c>
      <c r="CP226">
        <v>-2.5931466686456999E-2</v>
      </c>
      <c r="CQ226">
        <v>5.2400000000000005E-4</v>
      </c>
      <c r="CR226">
        <v>1.25035837717713E-2</v>
      </c>
      <c r="CS226">
        <v>1.2999999999999999E-2</v>
      </c>
      <c r="CV226">
        <v>1.1999999999999999E-3</v>
      </c>
      <c r="CY226">
        <v>1.72E-2</v>
      </c>
      <c r="CZ226">
        <v>-9.1999999999999998E-3</v>
      </c>
      <c r="DA226">
        <v>1.9900000000000001E-2</v>
      </c>
      <c r="DC226">
        <v>-2.0000000000000001E-4</v>
      </c>
      <c r="DE226">
        <v>-9.990000000000001E-4</v>
      </c>
      <c r="DF226">
        <v>1.9300000000000001E-2</v>
      </c>
      <c r="DM226">
        <v>2.0982874333668202E-3</v>
      </c>
      <c r="DO226">
        <v>1.15999999E-2</v>
      </c>
      <c r="DP226">
        <v>1.20000001E-2</v>
      </c>
      <c r="DR226">
        <v>-1.0489999999999999E-2</v>
      </c>
      <c r="DS226">
        <v>-2.5098381009191501E-2</v>
      </c>
      <c r="DT226">
        <v>2.2298999999999999E-2</v>
      </c>
      <c r="DU226">
        <v>-2.4500000000000001E-2</v>
      </c>
      <c r="DV226">
        <v>-3.5799999999999998E-2</v>
      </c>
      <c r="DW226">
        <v>1.9062860372380599E-2</v>
      </c>
      <c r="EA226">
        <v>4.1999998500000003E-3</v>
      </c>
      <c r="EB226">
        <v>6.8000000900000001E-3</v>
      </c>
      <c r="ED226">
        <v>-2.1399999999999999E-2</v>
      </c>
      <c r="EE226">
        <v>-7.5700000000000003E-2</v>
      </c>
      <c r="EF226">
        <v>2.3E-3</v>
      </c>
      <c r="EG226">
        <v>0.02</v>
      </c>
      <c r="EH226">
        <v>-1.5599999599999999E-2</v>
      </c>
      <c r="EK226">
        <v>-3.3399999999999999E-2</v>
      </c>
      <c r="EM226">
        <v>-1.7000000000000001E-2</v>
      </c>
      <c r="EP226">
        <v>2.0846300000000099E-2</v>
      </c>
      <c r="EQ226">
        <v>1.5701000199334299E-2</v>
      </c>
      <c r="ES226">
        <v>1.26E-2</v>
      </c>
      <c r="ET226">
        <v>1.61022738362449E-2</v>
      </c>
      <c r="EY226">
        <v>-5.11E-2</v>
      </c>
      <c r="EZ226">
        <v>4.1509334847573296E-3</v>
      </c>
      <c r="FC226">
        <v>-8.6E-3</v>
      </c>
      <c r="FD226">
        <v>-5.3400000000000003E-2</v>
      </c>
      <c r="FE226">
        <v>2.8787061530060901E-2</v>
      </c>
      <c r="FF226">
        <v>-2.3708523933333302E-2</v>
      </c>
      <c r="FG226">
        <v>8.0188850151946094E-3</v>
      </c>
      <c r="FH226">
        <v>-1.8499999999999999E-2</v>
      </c>
      <c r="FJ226">
        <v>-2.9999999999999997E-4</v>
      </c>
      <c r="FM226">
        <v>-2.14288828917251E-2</v>
      </c>
      <c r="FQ226">
        <v>-1.35E-2</v>
      </c>
      <c r="FU226">
        <v>-1.61E-2</v>
      </c>
      <c r="FV226">
        <v>-2.0199999999999999E-2</v>
      </c>
      <c r="FW226">
        <v>-1.89E-2</v>
      </c>
      <c r="FX226">
        <v>6.6E-3</v>
      </c>
      <c r="FY226">
        <v>1.2E-2</v>
      </c>
      <c r="GA226">
        <v>5.6000000000000001E-2</v>
      </c>
      <c r="GD226">
        <v>-2.7999E-2</v>
      </c>
      <c r="GE226">
        <v>-2.53E-2</v>
      </c>
    </row>
    <row r="227" spans="1:187" x14ac:dyDescent="0.25">
      <c r="A227" s="120">
        <v>41243</v>
      </c>
      <c r="B227">
        <v>4.3371105055480398E-2</v>
      </c>
      <c r="D227">
        <v>8.8352080000000006E-3</v>
      </c>
      <c r="F227">
        <v>1.0989999999999999E-3</v>
      </c>
      <c r="G227">
        <v>-7.0000002200000001E-3</v>
      </c>
      <c r="M227">
        <v>-3.0683539317895E-3</v>
      </c>
      <c r="N227">
        <v>9.1039854106396093E-3</v>
      </c>
      <c r="O227">
        <v>1.3259E-2</v>
      </c>
      <c r="P227">
        <v>1.4899999800000001E-2</v>
      </c>
      <c r="Q227">
        <v>1.38999997E-2</v>
      </c>
      <c r="V227">
        <v>-3.2000000000000001E-2</v>
      </c>
      <c r="X227">
        <v>1.49E-2</v>
      </c>
      <c r="Y227">
        <v>-2.5000000000000001E-2</v>
      </c>
      <c r="AB227">
        <v>-5.2999998399999998E-3</v>
      </c>
      <c r="AC227">
        <v>-7.8999996200000006E-3</v>
      </c>
      <c r="AF227">
        <v>7.803E-3</v>
      </c>
      <c r="AH227">
        <v>6.0000002800000005E-4</v>
      </c>
      <c r="AI227">
        <v>2.5999999999999999E-3</v>
      </c>
      <c r="AJ227">
        <v>-3.10000009E-3</v>
      </c>
      <c r="AL227">
        <v>4.3150829674312198E-3</v>
      </c>
      <c r="AM227">
        <v>-6.7999999999999996E-3</v>
      </c>
      <c r="AO227">
        <v>1.15999999E-2</v>
      </c>
      <c r="AR227">
        <v>1.09000001E-2</v>
      </c>
      <c r="AU227">
        <v>3.7999999999999999E-2</v>
      </c>
      <c r="AV227">
        <v>3.7999999999999999E-2</v>
      </c>
      <c r="AW227">
        <v>2.8000000000000001E-2</v>
      </c>
      <c r="AZ227">
        <v>2E-3</v>
      </c>
      <c r="BA227">
        <v>2.21878856985511E-2</v>
      </c>
      <c r="BD227">
        <v>2.4900000500000002E-2</v>
      </c>
      <c r="BF227">
        <v>1.6899999999999998E-2</v>
      </c>
      <c r="BH227">
        <v>-9.4096291875955806E-5</v>
      </c>
      <c r="BI227">
        <v>1.3197175145229599E-2</v>
      </c>
      <c r="BJ227">
        <v>8.8583239215365202E-3</v>
      </c>
      <c r="BK227">
        <v>8.8585251068320492E-3</v>
      </c>
      <c r="BL227">
        <v>8.8999997800000008E-3</v>
      </c>
      <c r="BM227">
        <v>3.8231337437102399E-3</v>
      </c>
      <c r="BN227">
        <v>1.24000004E-2</v>
      </c>
      <c r="BO227">
        <v>6.4000003E-2</v>
      </c>
      <c r="BQ227">
        <v>-1.33999996E-2</v>
      </c>
      <c r="BR227">
        <v>-2.04000007E-2</v>
      </c>
      <c r="BS227">
        <v>6.9999997499999998E-4</v>
      </c>
      <c r="BT227">
        <v>-2.3000000500000002E-3</v>
      </c>
      <c r="BU227">
        <v>3.5799998800000003E-2</v>
      </c>
      <c r="BV227">
        <v>-2.8156276366112501E-3</v>
      </c>
      <c r="CB227">
        <v>1.0300000199999999E-2</v>
      </c>
      <c r="CC227">
        <v>3.6699999099999998E-2</v>
      </c>
      <c r="CD227">
        <v>1.31999999E-2</v>
      </c>
      <c r="CE227">
        <v>-3.2426700811734203E-2</v>
      </c>
      <c r="CF227">
        <v>-4.0000000000000001E-3</v>
      </c>
      <c r="CG227">
        <v>-2E-3</v>
      </c>
      <c r="CH227">
        <v>8.7999999999999207E-3</v>
      </c>
      <c r="CI227">
        <v>5.9682478471050297E-3</v>
      </c>
      <c r="CK227">
        <v>2.18852092790425E-2</v>
      </c>
      <c r="CM227">
        <v>1E-3</v>
      </c>
      <c r="CO227">
        <v>6.7000000000000002E-3</v>
      </c>
      <c r="CP227">
        <v>2.34628670585613E-2</v>
      </c>
      <c r="CQ227">
        <v>1.3773000000000001E-2</v>
      </c>
      <c r="CR227">
        <v>2.9197991063591999E-2</v>
      </c>
      <c r="CS227">
        <v>1.7000000000000001E-2</v>
      </c>
      <c r="CV227">
        <v>1.6799999999999999E-2</v>
      </c>
      <c r="CY227">
        <v>2.06E-2</v>
      </c>
      <c r="CZ227">
        <v>2.9600000000000001E-2</v>
      </c>
      <c r="DA227">
        <v>1.6E-2</v>
      </c>
      <c r="DC227">
        <v>9.4999999999999998E-3</v>
      </c>
      <c r="DE227">
        <v>1.4999E-2</v>
      </c>
      <c r="DF227">
        <v>2.7199999999999998E-2</v>
      </c>
      <c r="DM227">
        <v>8.0715141044762594E-3</v>
      </c>
      <c r="DO227">
        <v>5.7999999299999999E-3</v>
      </c>
      <c r="DP227">
        <v>6.50000013E-3</v>
      </c>
      <c r="DR227">
        <v>4.7503999999999998E-2</v>
      </c>
      <c r="DS227">
        <v>-2.0953553747340599E-2</v>
      </c>
      <c r="DT227">
        <v>3.2899999999999999E-2</v>
      </c>
      <c r="DU227">
        <v>1.6199999999999999E-2</v>
      </c>
      <c r="DV227">
        <v>1.2200000000000001E-2</v>
      </c>
      <c r="DW227">
        <v>-1.1718619946551399E-2</v>
      </c>
      <c r="EA227">
        <v>4.4999998100000004E-3</v>
      </c>
      <c r="EB227">
        <v>8.1000002099999996E-3</v>
      </c>
      <c r="ED227">
        <v>2.0199999999999999E-2</v>
      </c>
      <c r="EE227">
        <v>3.074E-2</v>
      </c>
      <c r="EF227">
        <v>1.0500000000000001E-2</v>
      </c>
      <c r="EG227">
        <v>-2E-3</v>
      </c>
      <c r="EH227">
        <v>5.5199999399999998E-2</v>
      </c>
      <c r="EK227">
        <v>2.8899999999999999E-2</v>
      </c>
      <c r="EM227">
        <v>2.5000000000000001E-2</v>
      </c>
      <c r="EP227">
        <v>1.6146137768241899E-2</v>
      </c>
      <c r="EQ227">
        <v>-1.13090248579284E-3</v>
      </c>
      <c r="ER227">
        <v>1.9305762281227799E-2</v>
      </c>
      <c r="ES227">
        <v>1.44E-2</v>
      </c>
      <c r="ET227">
        <v>3.2174414137533497E-2</v>
      </c>
      <c r="EY227">
        <v>2E-3</v>
      </c>
      <c r="EZ227">
        <v>2.3186616900610999E-2</v>
      </c>
      <c r="FC227">
        <v>-5.4000000000000003E-3</v>
      </c>
      <c r="FD227">
        <v>1.7299999999999999E-2</v>
      </c>
      <c r="FE227">
        <v>3.25303206830998E-2</v>
      </c>
      <c r="FF227">
        <v>5.1532196666666697E-4</v>
      </c>
      <c r="FG227">
        <v>3.1759416452587799E-2</v>
      </c>
      <c r="FH227">
        <v>-1.5E-3</v>
      </c>
      <c r="FJ227">
        <v>4.9000000000000002E-2</v>
      </c>
      <c r="FM227">
        <v>8.0522396154716295E-3</v>
      </c>
      <c r="FQ227">
        <v>2.35E-2</v>
      </c>
      <c r="FU227">
        <v>1.72E-2</v>
      </c>
      <c r="FV227">
        <v>3.6900000000000002E-2</v>
      </c>
      <c r="FW227">
        <v>3.2199999999999999E-2</v>
      </c>
      <c r="FX227">
        <v>2.3998999999999999E-2</v>
      </c>
      <c r="FY227">
        <v>6.0000000000000001E-3</v>
      </c>
      <c r="GA227">
        <v>0.122</v>
      </c>
      <c r="GD227">
        <v>1.1998999999999999E-2</v>
      </c>
      <c r="GE227">
        <v>1.18E-2</v>
      </c>
    </row>
    <row r="228" spans="1:187" x14ac:dyDescent="0.25">
      <c r="A228" s="120">
        <v>41274</v>
      </c>
      <c r="B228">
        <v>1.7322916698333999E-2</v>
      </c>
      <c r="D228">
        <v>1.4464065999999999E-2</v>
      </c>
      <c r="F228">
        <v>8.3990000000000002E-3</v>
      </c>
      <c r="G228">
        <v>3.5599999100000002E-2</v>
      </c>
      <c r="M228">
        <v>2.7200807389491399E-3</v>
      </c>
      <c r="N228">
        <v>1.2461936937044E-2</v>
      </c>
      <c r="O228">
        <v>2.9529E-2</v>
      </c>
      <c r="P228">
        <v>3.3100001499999997E-2</v>
      </c>
      <c r="Q228">
        <v>3.3300001199999998E-2</v>
      </c>
      <c r="V228">
        <v>6.7000000000000004E-2</v>
      </c>
      <c r="X228">
        <v>1.6799999999999999E-2</v>
      </c>
      <c r="Y228">
        <v>2.9000000000000001E-2</v>
      </c>
      <c r="AB228">
        <v>9.30000003E-3</v>
      </c>
      <c r="AC228">
        <v>1.33999996E-2</v>
      </c>
      <c r="AF228">
        <v>2.8206999999999999E-2</v>
      </c>
      <c r="AH228">
        <v>3.84000018E-2</v>
      </c>
      <c r="AI228">
        <v>3.0999999999999999E-3</v>
      </c>
      <c r="AJ228">
        <v>1.50000001E-3</v>
      </c>
      <c r="AL228">
        <v>1.00434817082435E-2</v>
      </c>
      <c r="AM228">
        <v>-3.8999999999999998E-3</v>
      </c>
      <c r="AO228">
        <v>1.4499999600000001E-2</v>
      </c>
      <c r="AR228">
        <v>1.3799999800000001E-2</v>
      </c>
      <c r="AU228">
        <v>3.4000000000000002E-2</v>
      </c>
      <c r="AV228">
        <v>3.3000000000000002E-2</v>
      </c>
      <c r="AW228">
        <v>2.8000000000000001E-2</v>
      </c>
      <c r="AZ228">
        <v>1.6E-2</v>
      </c>
      <c r="BA228">
        <v>2.1671854024996301E-2</v>
      </c>
      <c r="BD228">
        <v>3.6200001799999999E-2</v>
      </c>
      <c r="BF228">
        <v>1.9900000000000001E-4</v>
      </c>
      <c r="BH228">
        <v>-3.1294527990334301E-3</v>
      </c>
      <c r="BI228">
        <v>9.7722513436580005E-3</v>
      </c>
      <c r="BJ228">
        <v>1.6391149356657499E-2</v>
      </c>
      <c r="BK228">
        <v>1.6391559696687302E-2</v>
      </c>
      <c r="BL228">
        <v>1.6400000099999999E-2</v>
      </c>
      <c r="BM228">
        <v>5.2138000256007899E-3</v>
      </c>
      <c r="BN228">
        <v>-2.8100000699999999E-2</v>
      </c>
      <c r="BO228">
        <v>0.123000003</v>
      </c>
      <c r="BQ228">
        <v>1.8999999399999998E-2</v>
      </c>
      <c r="BR228">
        <v>3.1300000799999998E-2</v>
      </c>
      <c r="BS228">
        <v>1.26999998E-2</v>
      </c>
      <c r="BT228">
        <v>4.1799999800000001E-2</v>
      </c>
      <c r="BU228">
        <v>3.6499999499999998E-2</v>
      </c>
      <c r="BV228">
        <v>-2.7019968592316101E-2</v>
      </c>
      <c r="CB228">
        <v>1.0800000299999999E-2</v>
      </c>
      <c r="CC228">
        <v>4.41000015E-2</v>
      </c>
      <c r="CD228">
        <v>2.2199999500000001E-2</v>
      </c>
      <c r="CE228">
        <v>4.4589985584571702E-2</v>
      </c>
      <c r="CF228">
        <v>7.0000000000000001E-3</v>
      </c>
      <c r="CG228">
        <v>7.0000000000000001E-3</v>
      </c>
      <c r="CH228">
        <v>1.5961826774729002E-2</v>
      </c>
      <c r="CI228">
        <v>1.01111633645357E-2</v>
      </c>
      <c r="CK228">
        <v>2.1946431851626501E-2</v>
      </c>
      <c r="CM228">
        <v>-2.5000000000000001E-2</v>
      </c>
      <c r="CO228">
        <v>-6.8999999999999999E-3</v>
      </c>
      <c r="CP228">
        <v>-2.39488056719552E-2</v>
      </c>
      <c r="CQ228">
        <v>8.5850000000000006E-3</v>
      </c>
      <c r="CR228">
        <v>8.5360047116278504E-4</v>
      </c>
      <c r="CS228">
        <v>3.5000000000000003E-2</v>
      </c>
      <c r="CV228">
        <v>8.8000000000000005E-3</v>
      </c>
      <c r="CY228">
        <v>1.0699999999999999E-2</v>
      </c>
      <c r="CZ228">
        <v>-9.1999999999999998E-3</v>
      </c>
      <c r="DA228">
        <v>3.5999999999999999E-3</v>
      </c>
      <c r="DC228">
        <v>2.23E-2</v>
      </c>
      <c r="DE228">
        <v>-1.7999999999999999E-2</v>
      </c>
      <c r="DF228">
        <v>3.6499999999999998E-2</v>
      </c>
      <c r="DM228">
        <v>2.0214615488432001E-2</v>
      </c>
      <c r="DO228">
        <v>2.50000004E-2</v>
      </c>
      <c r="DP228">
        <v>2.6499999699999999E-2</v>
      </c>
      <c r="DR228">
        <v>6.2129999999999998E-3</v>
      </c>
      <c r="DS228">
        <v>4.1621977545485397E-2</v>
      </c>
      <c r="DT228">
        <v>2.3400000000000001E-2</v>
      </c>
      <c r="DU228">
        <v>5.4100000000000002E-2</v>
      </c>
      <c r="DV228">
        <v>3.5900000000000001E-2</v>
      </c>
      <c r="DW228">
        <v>6.3999112415054099E-2</v>
      </c>
      <c r="EA228">
        <v>4.8000002300000004E-3</v>
      </c>
      <c r="EB228">
        <v>6.8000000900000001E-3</v>
      </c>
      <c r="ED228">
        <v>0.1139</v>
      </c>
      <c r="EE228">
        <v>0.1638</v>
      </c>
      <c r="EF228">
        <v>2.7000000000000001E-3</v>
      </c>
      <c r="EG228">
        <v>6.8999999999999999E-3</v>
      </c>
      <c r="EH228">
        <v>3.5000000099999998E-2</v>
      </c>
      <c r="EK228">
        <v>-1.1900000000000001E-2</v>
      </c>
      <c r="EM228">
        <v>-1.78E-2</v>
      </c>
      <c r="EP228">
        <v>2.31689024608175E-2</v>
      </c>
      <c r="EQ228">
        <v>1.4421109190672301E-2</v>
      </c>
      <c r="ER228">
        <v>4.8726388633099998E-2</v>
      </c>
      <c r="ES228">
        <v>1.09E-2</v>
      </c>
      <c r="ET228">
        <v>2.85893737787291E-2</v>
      </c>
      <c r="EY228">
        <v>1.6E-2</v>
      </c>
      <c r="EZ228">
        <v>3.1580086149678603E-2</v>
      </c>
      <c r="FC228">
        <v>1.6999999999999999E-3</v>
      </c>
      <c r="FD228">
        <v>1.4999999999999999E-2</v>
      </c>
      <c r="FE228">
        <v>6.4446155172519504E-3</v>
      </c>
      <c r="FF228">
        <v>3.0056074666666701E-3</v>
      </c>
      <c r="FG228">
        <v>1.8807484283240201E-2</v>
      </c>
      <c r="FH228">
        <v>-1.4E-3</v>
      </c>
      <c r="FJ228">
        <v>4.4600000000000001E-2</v>
      </c>
      <c r="FM228">
        <v>5.40484215549641E-4</v>
      </c>
      <c r="FQ228">
        <v>2.8999999999999998E-3</v>
      </c>
      <c r="FU228">
        <v>-2.0000000000000001E-4</v>
      </c>
      <c r="FV228">
        <v>4.8999999999999998E-3</v>
      </c>
      <c r="FW228">
        <v>-1.3599999999999999E-2</v>
      </c>
      <c r="FX228">
        <v>3.7901999999999998E-2</v>
      </c>
      <c r="FY228">
        <v>-5.0000000000000001E-3</v>
      </c>
      <c r="GA228">
        <v>-6.0000000000000001E-3</v>
      </c>
      <c r="GD228">
        <v>8.9999999999999993E-3</v>
      </c>
      <c r="GE228">
        <v>1.52E-2</v>
      </c>
    </row>
    <row r="229" spans="1:187" x14ac:dyDescent="0.25">
      <c r="A229" s="120">
        <v>41305</v>
      </c>
      <c r="B229">
        <v>4.88460867689227E-2</v>
      </c>
      <c r="D229">
        <v>2.8254304000000001E-2</v>
      </c>
      <c r="F229">
        <v>1.0779E-2</v>
      </c>
      <c r="G229">
        <v>6.9999997499999998E-4</v>
      </c>
      <c r="M229">
        <v>2.30324843649596E-2</v>
      </c>
      <c r="N229">
        <v>2.4416875443305602E-2</v>
      </c>
      <c r="O229">
        <v>6.3223000000000001E-2</v>
      </c>
      <c r="P229">
        <v>3.2699998500000001E-2</v>
      </c>
      <c r="Q229">
        <v>3.2900001900000003E-2</v>
      </c>
      <c r="V229">
        <v>0.05</v>
      </c>
      <c r="X229">
        <v>6.8999999999999999E-3</v>
      </c>
      <c r="Y229">
        <v>5.6000000000000001E-2</v>
      </c>
      <c r="AB229">
        <v>7.0000002200000001E-3</v>
      </c>
      <c r="AC229">
        <v>1.0800000299999999E-2</v>
      </c>
      <c r="AF229">
        <v>3.2100000000000002E-3</v>
      </c>
      <c r="AG229">
        <v>6.1855415400000197E-2</v>
      </c>
      <c r="AH229">
        <v>4.06000018E-2</v>
      </c>
      <c r="AI229">
        <v>-1.9E-2</v>
      </c>
      <c r="AJ229">
        <v>-5.4000001399999997E-3</v>
      </c>
      <c r="AL229">
        <v>4.0560159320139198E-2</v>
      </c>
      <c r="AM229">
        <v>-3.7000000000000002E-3</v>
      </c>
      <c r="AO229">
        <v>2.1800000199999999E-2</v>
      </c>
      <c r="AR229">
        <v>2.1199999399999999E-2</v>
      </c>
      <c r="AU229">
        <v>1.7000000000000001E-2</v>
      </c>
      <c r="AV229">
        <v>3.7999999999999999E-2</v>
      </c>
      <c r="AW229">
        <v>3.0000000000000001E-3</v>
      </c>
      <c r="AZ229">
        <v>3.6700000000000003E-2</v>
      </c>
      <c r="BA229">
        <v>8.1647658204325096E-2</v>
      </c>
      <c r="BD229">
        <v>1.97000001E-2</v>
      </c>
      <c r="BF229">
        <v>8.0940000000000005E-3</v>
      </c>
      <c r="BH229">
        <v>1.13572797050072E-2</v>
      </c>
      <c r="BI229">
        <v>-2.32674956583068E-3</v>
      </c>
      <c r="BJ229">
        <v>2.6606676995970498E-3</v>
      </c>
      <c r="BK229">
        <v>2.6631938321492999E-3</v>
      </c>
      <c r="BL229">
        <v>2.7000000699999999E-3</v>
      </c>
      <c r="BM229">
        <v>-4.1397530673762404E-3</v>
      </c>
      <c r="BN229">
        <v>1.05999997E-2</v>
      </c>
      <c r="BO229">
        <v>0.14100000300000001</v>
      </c>
      <c r="BQ229">
        <v>9.8000001199999992E-3</v>
      </c>
      <c r="BR229">
        <v>1.42000001E-2</v>
      </c>
      <c r="BS229">
        <v>-2.5399999699999998E-2</v>
      </c>
      <c r="BT229">
        <v>1.8300000600000001E-2</v>
      </c>
      <c r="BU229">
        <v>1.8500000199999998E-2</v>
      </c>
      <c r="BV229">
        <v>3.1466887732996697E-2</v>
      </c>
      <c r="CA229">
        <v>5.8433932000000001E-2</v>
      </c>
      <c r="CB229">
        <v>7.7999997899999996E-3</v>
      </c>
      <c r="CC229">
        <v>4.06000018E-2</v>
      </c>
      <c r="CD229">
        <v>1.7400000200000001E-2</v>
      </c>
      <c r="CE229">
        <v>6.3959329189802197E-2</v>
      </c>
      <c r="CF229">
        <v>0.02</v>
      </c>
      <c r="CG229">
        <v>1.4E-2</v>
      </c>
      <c r="CH229">
        <v>0.02</v>
      </c>
      <c r="CI229">
        <v>2.0879418398205701E-2</v>
      </c>
      <c r="CK229">
        <v>2.6065501294826501E-2</v>
      </c>
      <c r="CM229">
        <v>-1.9E-2</v>
      </c>
      <c r="CO229">
        <v>3.56E-2</v>
      </c>
      <c r="CP229">
        <v>4.1860359129797201E-2</v>
      </c>
      <c r="CQ229">
        <v>2.3442000000000001E-2</v>
      </c>
      <c r="CR229">
        <v>5.4383000360852099E-2</v>
      </c>
      <c r="CS229">
        <v>4.0000000000000001E-3</v>
      </c>
      <c r="CV229">
        <v>2.5499999999999998E-2</v>
      </c>
      <c r="CW229">
        <v>3.4799999999999998E-2</v>
      </c>
      <c r="CY229">
        <v>3.9100000000000003E-2</v>
      </c>
      <c r="CZ229">
        <v>1.47E-2</v>
      </c>
      <c r="DA229">
        <v>1.9599999999999999E-2</v>
      </c>
      <c r="DC229">
        <v>2.98E-2</v>
      </c>
      <c r="DE229">
        <v>1.0243E-2</v>
      </c>
      <c r="DF229">
        <v>6.5799999999999997E-2</v>
      </c>
      <c r="DM229">
        <v>1.54130587407588E-2</v>
      </c>
      <c r="DO229">
        <v>3.9500001799999997E-2</v>
      </c>
      <c r="DP229">
        <v>4.0300000500000002E-2</v>
      </c>
      <c r="DR229">
        <v>2.9770999999999999E-2</v>
      </c>
      <c r="DS229">
        <v>2.4761397367147001E-2</v>
      </c>
      <c r="DT229">
        <v>3.6299999999999999E-2</v>
      </c>
      <c r="DU229">
        <v>1.6E-2</v>
      </c>
      <c r="DV229">
        <v>-1.72E-2</v>
      </c>
      <c r="DW229">
        <v>3.7123426987163602E-2</v>
      </c>
      <c r="EA229">
        <v>-3.0000000299999999E-3</v>
      </c>
      <c r="EB229">
        <v>-2.0000000900000001E-3</v>
      </c>
      <c r="ED229">
        <v>-2.3E-3</v>
      </c>
      <c r="EE229">
        <v>4.1999999999999997E-3</v>
      </c>
      <c r="EF229">
        <v>2.1535600000000001E-3</v>
      </c>
      <c r="EG229">
        <v>1.7399999999999999E-2</v>
      </c>
      <c r="EH229">
        <v>2.1199999399999999E-2</v>
      </c>
      <c r="EK229">
        <v>2.29E-2</v>
      </c>
      <c r="EM229">
        <v>4.6699999999999998E-2</v>
      </c>
      <c r="EP229">
        <v>2.6196089723669699E-2</v>
      </c>
      <c r="EQ229">
        <v>1.08929595208456E-2</v>
      </c>
      <c r="ER229">
        <v>2.44573145029277E-2</v>
      </c>
      <c r="ES229">
        <v>1.9900000000000001E-2</v>
      </c>
      <c r="ET229">
        <v>2.6787274471106799E-2</v>
      </c>
      <c r="EY229">
        <v>3.6700000000000003E-2</v>
      </c>
      <c r="EZ229">
        <v>2.1883937575616401E-2</v>
      </c>
      <c r="FC229">
        <v>1.4500000000000001E-2</v>
      </c>
      <c r="FD229">
        <v>3.8100000000000002E-2</v>
      </c>
      <c r="FE229">
        <v>5.3568916377987302E-2</v>
      </c>
      <c r="FF229">
        <v>3.4897640166666702E-2</v>
      </c>
      <c r="FG229">
        <v>2.5737585621873501E-2</v>
      </c>
      <c r="FH229">
        <v>6.2399999999999997E-2</v>
      </c>
      <c r="FJ229">
        <v>8.6999999999999994E-2</v>
      </c>
      <c r="FM229">
        <v>1.9207800037149399E-2</v>
      </c>
      <c r="FQ229">
        <v>3.2099999999999997E-2</v>
      </c>
      <c r="FU229">
        <v>2.75E-2</v>
      </c>
      <c r="FV229">
        <v>5.2600000000000001E-2</v>
      </c>
      <c r="FW229">
        <v>3.0599999999999999E-2</v>
      </c>
      <c r="FX229">
        <v>4.2993000000000003E-2</v>
      </c>
      <c r="FY229">
        <v>2.5000000000000001E-2</v>
      </c>
      <c r="GA229">
        <v>8.4000000000000005E-2</v>
      </c>
      <c r="GD229">
        <v>3.5000000000000003E-2</v>
      </c>
      <c r="GE229">
        <v>1.7999999999999999E-2</v>
      </c>
    </row>
    <row r="230" spans="1:187" x14ac:dyDescent="0.25">
      <c r="A230" s="120">
        <v>41333</v>
      </c>
      <c r="B230">
        <v>7.3322195322510303E-2</v>
      </c>
      <c r="D230">
        <v>6.611474E-3</v>
      </c>
      <c r="E230">
        <v>7.9000000000000008E-3</v>
      </c>
      <c r="F230">
        <v>-6.7990000000000004E-3</v>
      </c>
      <c r="G230">
        <v>4.4500000800000002E-2</v>
      </c>
      <c r="M230">
        <v>2.2656274126706202E-2</v>
      </c>
      <c r="N230">
        <v>6.5627567326380599E-3</v>
      </c>
      <c r="O230">
        <v>-4.5189999999999996E-3</v>
      </c>
      <c r="P230">
        <v>-1.19000003E-2</v>
      </c>
      <c r="Q230">
        <v>-1.19000003E-2</v>
      </c>
      <c r="V230">
        <v>5.0000000000000001E-3</v>
      </c>
      <c r="X230">
        <v>2.3E-3</v>
      </c>
      <c r="Y230">
        <v>-1.2999999999999999E-2</v>
      </c>
      <c r="AB230">
        <v>-1.31000001E-2</v>
      </c>
      <c r="AC230">
        <v>-1.9999999599999999E-2</v>
      </c>
      <c r="AF230">
        <v>-2.7046000000000001E-2</v>
      </c>
      <c r="AG230">
        <v>2.9411851695679801E-3</v>
      </c>
      <c r="AH230">
        <v>6.3999998400000001E-3</v>
      </c>
      <c r="AI230">
        <v>-5.0000000000000001E-4</v>
      </c>
      <c r="AJ230">
        <v>4.6999999299999996E-3</v>
      </c>
      <c r="AL230">
        <v>2.3195077463890299E-2</v>
      </c>
      <c r="AM230">
        <v>-2.5999999999999999E-3</v>
      </c>
      <c r="AO230">
        <v>-4.4999998100000004E-3</v>
      </c>
      <c r="AR230">
        <v>-5.1000001799999996E-3</v>
      </c>
      <c r="AU230">
        <v>2.4E-2</v>
      </c>
      <c r="AV230">
        <v>1.2E-2</v>
      </c>
      <c r="AW230">
        <v>1.4999999999999999E-2</v>
      </c>
      <c r="AZ230">
        <v>-2.5499999999999998E-2</v>
      </c>
      <c r="BA230">
        <v>9.4934689189487605E-3</v>
      </c>
      <c r="BD230">
        <v>-4.9999998899999997E-3</v>
      </c>
      <c r="BF230">
        <v>9.2879999999999994E-3</v>
      </c>
      <c r="BH230">
        <v>2.4902172871264401E-2</v>
      </c>
      <c r="BI230">
        <v>-1.4195569153452299E-3</v>
      </c>
      <c r="BJ230">
        <v>-6.5586113910002198E-3</v>
      </c>
      <c r="BK230">
        <v>-6.5621956269862301E-3</v>
      </c>
      <c r="BL230">
        <v>-6.5999999600000001E-3</v>
      </c>
      <c r="BM230">
        <v>-4.53543091831365E-3</v>
      </c>
      <c r="BN230">
        <v>-5.4600000400000001E-2</v>
      </c>
      <c r="BO230">
        <v>-6.3000001E-2</v>
      </c>
      <c r="BQ230">
        <v>2.7300000200000001E-2</v>
      </c>
      <c r="BR230">
        <v>4.0399998399999998E-2</v>
      </c>
      <c r="BS230">
        <v>3.15000005E-2</v>
      </c>
      <c r="BT230">
        <v>1.9999999599999999E-2</v>
      </c>
      <c r="BU230">
        <v>1.7999999700000001E-3</v>
      </c>
      <c r="BV230">
        <v>2.19928189078433E-3</v>
      </c>
      <c r="CA230">
        <v>5.3156619699149997E-2</v>
      </c>
      <c r="CB230">
        <v>1.2000000600000001E-3</v>
      </c>
      <c r="CC230">
        <v>-3.2999999800000001E-3</v>
      </c>
      <c r="CD230">
        <v>-1.30000003E-2</v>
      </c>
      <c r="CE230">
        <v>-4.32825474817533E-3</v>
      </c>
      <c r="CF230">
        <v>1.0999999999999999E-2</v>
      </c>
      <c r="CG230">
        <v>1.2E-2</v>
      </c>
      <c r="CH230">
        <v>2.51999999999999E-2</v>
      </c>
      <c r="CI230">
        <v>8.6249028459197703E-3</v>
      </c>
      <c r="CK230">
        <v>7.6375928633187805E-4</v>
      </c>
      <c r="CM230">
        <v>2.9000000000000001E-2</v>
      </c>
      <c r="CO230">
        <v>4.3E-3</v>
      </c>
      <c r="CP230">
        <v>1.9551286820717498E-2</v>
      </c>
      <c r="CQ230">
        <v>1.5723000000000001E-2</v>
      </c>
      <c r="CR230">
        <v>1.8363917331299901E-2</v>
      </c>
      <c r="CS230">
        <v>1.2999999999999999E-2</v>
      </c>
      <c r="CV230">
        <v>1.5299999999999999E-2</v>
      </c>
      <c r="CW230">
        <v>-1E-4</v>
      </c>
      <c r="CY230">
        <v>1.0500000000000001E-2</v>
      </c>
      <c r="CZ230">
        <v>2.1700000000000001E-2</v>
      </c>
      <c r="DA230">
        <v>1.9900000000000001E-2</v>
      </c>
      <c r="DC230">
        <v>2.4799999999999999E-2</v>
      </c>
      <c r="DE230">
        <v>7.5750000000000001E-3</v>
      </c>
      <c r="DF230">
        <v>-7.1999999999999998E-3</v>
      </c>
      <c r="DM230">
        <v>1.2577805059764901E-2</v>
      </c>
      <c r="DO230">
        <v>1.0200000399999999E-2</v>
      </c>
      <c r="DP230">
        <v>1.0499999899999999E-2</v>
      </c>
      <c r="DR230">
        <v>1.1299999999999999E-2</v>
      </c>
      <c r="DS230">
        <v>-1.4771332121834801E-2</v>
      </c>
      <c r="DT230">
        <v>4.6100000000000002E-2</v>
      </c>
      <c r="DU230">
        <v>1.9900000000000001E-2</v>
      </c>
      <c r="DV230">
        <v>3.1399999999999997E-2</v>
      </c>
      <c r="DW230">
        <v>-1.3880463215422099E-3</v>
      </c>
      <c r="EA230">
        <v>9.3999998599999992E-3</v>
      </c>
      <c r="EB230">
        <v>1.37E-2</v>
      </c>
      <c r="EC230">
        <v>1.47000002E-2</v>
      </c>
      <c r="ED230">
        <v>-2.76E-2</v>
      </c>
      <c r="EE230">
        <v>-6.2199999999999998E-2</v>
      </c>
      <c r="EF230">
        <v>8.2319400000000001E-3</v>
      </c>
      <c r="EG230">
        <v>2.0000000000000001E-4</v>
      </c>
      <c r="EH230">
        <v>1.04E-2</v>
      </c>
      <c r="EK230">
        <v>2.1899999999999999E-2</v>
      </c>
      <c r="EM230">
        <v>2.2800000000000001E-2</v>
      </c>
      <c r="EP230">
        <v>1.98331030758718E-2</v>
      </c>
      <c r="EQ230">
        <v>2.13641599084251E-2</v>
      </c>
      <c r="ER230">
        <v>1.9427095810012701E-2</v>
      </c>
      <c r="ES230">
        <v>1.29E-2</v>
      </c>
      <c r="ET230">
        <v>-5.0242636619715099E-3</v>
      </c>
      <c r="EY230">
        <v>-2.5499999999999998E-2</v>
      </c>
      <c r="EZ230">
        <v>4.2810473876379396E-3</v>
      </c>
      <c r="FC230">
        <v>7.1000000000000004E-3</v>
      </c>
      <c r="FD230">
        <v>-1.23E-2</v>
      </c>
      <c r="FE230">
        <v>2.4543325365366901E-2</v>
      </c>
      <c r="FF230">
        <v>-2.3390023633333298E-2</v>
      </c>
      <c r="FG230">
        <v>2.0414987888723101E-2</v>
      </c>
      <c r="FH230">
        <v>-1.24E-2</v>
      </c>
      <c r="FJ230">
        <v>-3.0000000000000001E-3</v>
      </c>
      <c r="FM230">
        <v>3.50659100466433E-3</v>
      </c>
      <c r="FQ230">
        <v>7.9000000000000008E-3</v>
      </c>
      <c r="FU230">
        <v>8.3000000000000001E-3</v>
      </c>
      <c r="FV230">
        <v>1.18E-2</v>
      </c>
      <c r="FW230">
        <v>1.5699999999999999E-2</v>
      </c>
      <c r="FX230">
        <v>2.0358000000000001E-2</v>
      </c>
      <c r="FY230">
        <v>-3.0000000000000001E-3</v>
      </c>
      <c r="GA230">
        <v>0.11899999999999999</v>
      </c>
      <c r="GD230">
        <v>1.8034999999999999E-2</v>
      </c>
      <c r="GE230">
        <v>-3.5000000000000001E-3</v>
      </c>
    </row>
    <row r="231" spans="1:187" x14ac:dyDescent="0.25">
      <c r="A231" s="120">
        <v>41364</v>
      </c>
      <c r="B231">
        <v>3.2763927913754798E-3</v>
      </c>
      <c r="D231">
        <v>1.7253846999999999E-2</v>
      </c>
      <c r="E231">
        <v>-1.9E-3</v>
      </c>
      <c r="F231">
        <v>5.9579999999999998E-3</v>
      </c>
      <c r="G231">
        <v>-5.2999998399999998E-3</v>
      </c>
      <c r="M231">
        <v>1.8172945757352999E-2</v>
      </c>
      <c r="N231">
        <v>1.11055101278064E-2</v>
      </c>
      <c r="O231">
        <v>4.3477000000000002E-2</v>
      </c>
      <c r="P231">
        <v>8.99999961E-3</v>
      </c>
      <c r="Q231">
        <v>8.1000002099999996E-3</v>
      </c>
      <c r="V231">
        <v>3.3000000000000002E-2</v>
      </c>
      <c r="X231">
        <v>1.6000000000000001E-3</v>
      </c>
      <c r="Y231">
        <v>0.02</v>
      </c>
      <c r="AB231">
        <v>9.9999997500000001E-5</v>
      </c>
      <c r="AC231">
        <v>-9.9999997500000001E-5</v>
      </c>
      <c r="AF231">
        <v>8.8500000000000004E-4</v>
      </c>
      <c r="AG231">
        <v>3.7740684824217899E-2</v>
      </c>
      <c r="AH231">
        <v>1.21999998E-2</v>
      </c>
      <c r="AI231">
        <v>5.5999999999999999E-3</v>
      </c>
      <c r="AJ231">
        <v>4.9999998899999997E-3</v>
      </c>
      <c r="AL231">
        <v>2.5705052236048902E-2</v>
      </c>
      <c r="AM231">
        <v>-3.7000000000000002E-3</v>
      </c>
      <c r="AO231">
        <v>1.9400000600000002E-2</v>
      </c>
      <c r="AR231">
        <v>1.87999997E-2</v>
      </c>
      <c r="AU231">
        <v>1.0999999999999999E-2</v>
      </c>
      <c r="AV231">
        <v>0.01</v>
      </c>
      <c r="AW231">
        <v>-1.0999999999999999E-2</v>
      </c>
      <c r="AZ231">
        <v>1.44E-2</v>
      </c>
      <c r="BA231">
        <v>5.0396235261069199E-2</v>
      </c>
      <c r="BD231">
        <v>-1.09000001E-2</v>
      </c>
      <c r="BF231">
        <v>1.0390999999999999E-2</v>
      </c>
      <c r="BH231">
        <v>2.6254741368236599E-2</v>
      </c>
      <c r="BI231">
        <v>2.3865189370914499E-2</v>
      </c>
      <c r="BJ231">
        <v>2.7990020640287699E-2</v>
      </c>
      <c r="BK231">
        <v>2.7992064635694602E-2</v>
      </c>
      <c r="BL231">
        <v>2.8000000899999999E-2</v>
      </c>
      <c r="BM231">
        <v>1.96015271692618E-2</v>
      </c>
      <c r="BN231">
        <v>-1.04E-2</v>
      </c>
      <c r="BO231">
        <v>-3.5000000099999998E-2</v>
      </c>
      <c r="BQ231">
        <v>3.0600000200000001E-2</v>
      </c>
      <c r="BR231">
        <v>4.4900000099999997E-2</v>
      </c>
      <c r="BS231">
        <v>9.2000002000000008E-3</v>
      </c>
      <c r="BT231">
        <v>2.4900000500000002E-2</v>
      </c>
      <c r="BU231">
        <v>7.6999999600000004E-3</v>
      </c>
      <c r="BV231">
        <v>2.29100101189041E-2</v>
      </c>
      <c r="CA231">
        <v>8.9403174712182801E-2</v>
      </c>
      <c r="CB231">
        <v>-3.7000000000000002E-3</v>
      </c>
      <c r="CC231">
        <v>-1.8899999600000002E-2</v>
      </c>
      <c r="CD231">
        <v>-1.7799999600000001E-2</v>
      </c>
      <c r="CE231">
        <v>2.5725604131314701E-2</v>
      </c>
      <c r="CF231">
        <v>-1.7999999999999999E-2</v>
      </c>
      <c r="CG231">
        <v>1.4E-2</v>
      </c>
      <c r="CH231">
        <v>2.4616491534045E-2</v>
      </c>
      <c r="CI231">
        <v>9.7316941880749592E-3</v>
      </c>
      <c r="CK231">
        <v>-1.6394461480617101E-2</v>
      </c>
      <c r="CM231">
        <v>1.6000000000000001E-3</v>
      </c>
      <c r="CO231">
        <v>9.7999999999999997E-3</v>
      </c>
      <c r="CP231">
        <v>1.1697090197840401E-2</v>
      </c>
      <c r="CQ231">
        <v>3.6533999999999997E-2</v>
      </c>
      <c r="CR231">
        <v>1.04808859277412E-2</v>
      </c>
      <c r="CS231">
        <v>1.4E-2</v>
      </c>
      <c r="CV231">
        <v>-1.9E-3</v>
      </c>
      <c r="CW231">
        <v>-1.0200000000000001E-2</v>
      </c>
      <c r="CY231">
        <v>2.9499999999999998E-2</v>
      </c>
      <c r="CZ231">
        <v>5.1900000000000002E-2</v>
      </c>
      <c r="DA231">
        <v>1.7999999999999999E-2</v>
      </c>
      <c r="DC231">
        <v>2.01E-2</v>
      </c>
      <c r="DE231">
        <v>1.913E-3</v>
      </c>
      <c r="DF231">
        <v>2.6800000000000001E-2</v>
      </c>
      <c r="DL231">
        <v>1.3589885714293499E-4</v>
      </c>
      <c r="DM231">
        <v>1.86276667445191E-2</v>
      </c>
      <c r="DO231">
        <v>1.8999999399999998E-2</v>
      </c>
      <c r="DP231">
        <v>1.9400000600000002E-2</v>
      </c>
      <c r="DR231">
        <v>-1.4422000000000001E-2</v>
      </c>
      <c r="DS231">
        <v>3.9788272271473697E-2</v>
      </c>
      <c r="DT231">
        <v>2.0108999999999998E-2</v>
      </c>
      <c r="DU231">
        <v>0.03</v>
      </c>
      <c r="DV231">
        <v>1.72E-2</v>
      </c>
      <c r="DW231">
        <v>2.4653514899162E-2</v>
      </c>
      <c r="EA231">
        <v>-3.0000001400000003E-4</v>
      </c>
      <c r="EB231">
        <v>-1.7999999700000001E-3</v>
      </c>
      <c r="EC231">
        <v>2.0899999900000001E-2</v>
      </c>
      <c r="ED231">
        <v>5.4999999999999997E-3</v>
      </c>
      <c r="EE231">
        <v>9.7999999999999997E-3</v>
      </c>
      <c r="EF231">
        <v>2.3398720000000001E-2</v>
      </c>
      <c r="EG231">
        <v>5.1000000000000004E-3</v>
      </c>
      <c r="EH231">
        <v>5.1100000700000002E-2</v>
      </c>
      <c r="EK231">
        <v>3.44E-2</v>
      </c>
      <c r="EM231">
        <v>3.7100000000000001E-2</v>
      </c>
      <c r="EP231">
        <v>4.4044744803190601E-2</v>
      </c>
      <c r="EQ231">
        <v>4.3139280594237203E-2</v>
      </c>
      <c r="ER231">
        <v>1.7604942189997998E-2</v>
      </c>
      <c r="ES231">
        <v>2.7300000000000001E-2</v>
      </c>
      <c r="ET231">
        <v>-1.05927820444667E-2</v>
      </c>
      <c r="EY231">
        <v>1.44E-2</v>
      </c>
      <c r="EZ231">
        <v>4.7521971802654397E-2</v>
      </c>
      <c r="FC231">
        <v>1.12E-2</v>
      </c>
      <c r="FD231">
        <v>2.4799999999999999E-2</v>
      </c>
      <c r="FE231">
        <v>1.28737387921758E-2</v>
      </c>
      <c r="FF231">
        <v>1.71745139666667E-2</v>
      </c>
      <c r="FG231">
        <v>2.9035691714619598E-2</v>
      </c>
      <c r="FH231">
        <v>3.3099999999999997E-2</v>
      </c>
      <c r="FJ231">
        <v>8.0000000000000002E-3</v>
      </c>
      <c r="FM231">
        <v>2.4248766383632801E-2</v>
      </c>
      <c r="FO231">
        <v>-4.4999999999999997E-3</v>
      </c>
      <c r="FQ231">
        <v>1.6400000000000001E-2</v>
      </c>
      <c r="FU231">
        <v>1.9599999999999999E-2</v>
      </c>
      <c r="FV231">
        <v>2.4500000000000001E-2</v>
      </c>
      <c r="FW231">
        <v>9.4000000000000004E-3</v>
      </c>
      <c r="FX231">
        <v>3.8771E-2</v>
      </c>
      <c r="FY231">
        <v>0.03</v>
      </c>
      <c r="GA231">
        <v>1.7000000000000001E-2</v>
      </c>
      <c r="GD231">
        <v>9.7179999999999992E-3</v>
      </c>
      <c r="GE231">
        <v>1.6799999999999999E-2</v>
      </c>
    </row>
    <row r="232" spans="1:187" x14ac:dyDescent="0.25">
      <c r="A232" s="120">
        <v>41394</v>
      </c>
      <c r="B232">
        <v>-7.1544064146755702E-3</v>
      </c>
      <c r="D232">
        <v>1.15E-2</v>
      </c>
      <c r="E232">
        <v>4.4000000000000003E-3</v>
      </c>
      <c r="F232">
        <v>2.8906000000000001E-2</v>
      </c>
      <c r="G232">
        <v>9.0700000500000003E-2</v>
      </c>
      <c r="M232">
        <v>-1.8144610083475201E-2</v>
      </c>
      <c r="N232">
        <v>2.27110509006829E-2</v>
      </c>
      <c r="O232">
        <v>3.5331000000000001E-2</v>
      </c>
      <c r="P232">
        <v>4.1700001799999997E-2</v>
      </c>
      <c r="Q232">
        <v>4.1999999400000002E-2</v>
      </c>
      <c r="V232">
        <v>0.05</v>
      </c>
      <c r="X232">
        <v>3.6999999999999998E-2</v>
      </c>
      <c r="Y232">
        <v>2E-3</v>
      </c>
      <c r="Z232">
        <v>1.65729999999999E-2</v>
      </c>
      <c r="AB232">
        <v>1.0099999599999999E-2</v>
      </c>
      <c r="AC232">
        <v>1.5699999400000001E-2</v>
      </c>
      <c r="AF232">
        <v>1.8929999999999999E-2</v>
      </c>
      <c r="AG232">
        <v>-8.8020416372141405E-2</v>
      </c>
      <c r="AH232">
        <v>6.3500002E-2</v>
      </c>
      <c r="AI232">
        <v>5.1000000000000004E-3</v>
      </c>
      <c r="AJ232">
        <v>-9.2000002000000008E-3</v>
      </c>
      <c r="AL232">
        <v>-7.6884349023328396E-3</v>
      </c>
      <c r="AM232">
        <v>-3.3999999999999998E-3</v>
      </c>
      <c r="AO232">
        <v>2.8300000400000001E-2</v>
      </c>
      <c r="AR232">
        <v>2.7499999899999999E-2</v>
      </c>
      <c r="AU232">
        <v>4.0000000000000001E-3</v>
      </c>
      <c r="AV232">
        <v>-8.0000000000000002E-3</v>
      </c>
      <c r="AW232">
        <v>8.0000000000000002E-3</v>
      </c>
      <c r="AZ232">
        <v>3.61E-2</v>
      </c>
      <c r="BA232">
        <v>2.2837020912113998E-2</v>
      </c>
      <c r="BD232">
        <v>1.86000001E-2</v>
      </c>
      <c r="BF232">
        <v>2.6519000000000001E-2</v>
      </c>
      <c r="BH232">
        <v>3.4721975956524001E-2</v>
      </c>
      <c r="BI232">
        <v>2.5233581356255901E-2</v>
      </c>
      <c r="BJ232">
        <v>3.3316901949026E-2</v>
      </c>
      <c r="BK232">
        <v>3.3315156585708397E-2</v>
      </c>
      <c r="BL232">
        <v>3.3300001199999998E-2</v>
      </c>
      <c r="BM232">
        <v>1.1033464627862E-2</v>
      </c>
      <c r="BN232">
        <v>-5.3500000399999997E-2</v>
      </c>
      <c r="BO232">
        <v>7.8000001599999993E-2</v>
      </c>
      <c r="BQ232">
        <v>3.4499999099999998E-2</v>
      </c>
      <c r="BR232">
        <v>5.0500001799999999E-2</v>
      </c>
      <c r="BS232">
        <v>1.15E-2</v>
      </c>
      <c r="BT232">
        <v>2.7000000699999999E-2</v>
      </c>
      <c r="BU232">
        <v>4.2500000400000001E-2</v>
      </c>
      <c r="BV232">
        <v>-4.82255782729968E-3</v>
      </c>
      <c r="CA232">
        <v>7.6050885883307603E-3</v>
      </c>
      <c r="CB232">
        <v>1.5399999899999999E-2</v>
      </c>
      <c r="CC232">
        <v>5.1100000700000002E-2</v>
      </c>
      <c r="CD232">
        <v>3.6400001500000001E-2</v>
      </c>
      <c r="CE232">
        <v>9.7964798142458108E-4</v>
      </c>
      <c r="CF232">
        <v>-1E-3</v>
      </c>
      <c r="CG232">
        <v>2.3E-2</v>
      </c>
      <c r="CH232">
        <v>1.7899999999999999E-2</v>
      </c>
      <c r="CI232">
        <v>1.66551389992706E-2</v>
      </c>
      <c r="CK232">
        <v>6.3799026946133902E-2</v>
      </c>
      <c r="CM232">
        <v>-4.9000000000000002E-2</v>
      </c>
      <c r="CO232">
        <v>9.1000000000000004E-3</v>
      </c>
      <c r="CP232">
        <v>4.7951522973588298E-3</v>
      </c>
      <c r="CQ232">
        <v>7.77E-3</v>
      </c>
      <c r="CR232">
        <v>9.6255822221738008E-3</v>
      </c>
      <c r="CS232">
        <v>1.2999999999999999E-2</v>
      </c>
      <c r="CV232">
        <v>3.3999999999999998E-3</v>
      </c>
      <c r="CW232">
        <v>-3.5000000000000003E-2</v>
      </c>
      <c r="CY232">
        <v>2.7300000000000001E-2</v>
      </c>
      <c r="CZ232">
        <v>-1.4E-3</v>
      </c>
      <c r="DA232">
        <v>4.4999999999999997E-3</v>
      </c>
      <c r="DC232">
        <v>3.8800000000000001E-2</v>
      </c>
      <c r="DE232">
        <v>1.6280000000000001E-3</v>
      </c>
      <c r="DF232">
        <v>-1.29117E-2</v>
      </c>
      <c r="DL232">
        <v>4.20045136346021E-2</v>
      </c>
      <c r="DM232">
        <v>7.8877469315206099E-3</v>
      </c>
      <c r="DO232">
        <v>1.4600000300000001E-2</v>
      </c>
      <c r="DP232">
        <v>1.4899999800000001E-2</v>
      </c>
      <c r="DR232">
        <v>-5.6360000000000004E-3</v>
      </c>
      <c r="DS232">
        <v>4.18205559543516E-2</v>
      </c>
      <c r="DT232">
        <v>8.3389999999999992E-3</v>
      </c>
      <c r="DU232">
        <v>9.7000000000000003E-3</v>
      </c>
      <c r="DV232">
        <v>0</v>
      </c>
      <c r="DW232">
        <v>8.3963684710892696E-3</v>
      </c>
      <c r="EA232">
        <v>2.2399999199999999E-2</v>
      </c>
      <c r="EB232">
        <v>3.73999998E-2</v>
      </c>
      <c r="EC232">
        <v>4.06000018E-2</v>
      </c>
      <c r="ED232">
        <v>-9.7000000000000003E-3</v>
      </c>
      <c r="EE232">
        <v>-6.1000000000000004E-3</v>
      </c>
      <c r="EF232">
        <v>8.2445999999999995E-4</v>
      </c>
      <c r="EG232">
        <v>8.9999999999999993E-3</v>
      </c>
      <c r="EH232">
        <v>7.6600000299999998E-2</v>
      </c>
      <c r="EK232">
        <v>-2.2599999999999999E-2</v>
      </c>
      <c r="EM232">
        <v>1.52E-2</v>
      </c>
      <c r="EP232">
        <v>1.57120740363084E-2</v>
      </c>
      <c r="EQ232">
        <v>1.6206562515275601E-2</v>
      </c>
      <c r="ER232">
        <v>1.9655992939311601E-2</v>
      </c>
      <c r="ES232">
        <v>-3.3E-3</v>
      </c>
      <c r="ET232">
        <v>9.2401710165546103E-3</v>
      </c>
      <c r="EY232">
        <v>3.61E-2</v>
      </c>
      <c r="EZ232">
        <v>6.05190164930288E-2</v>
      </c>
      <c r="FC232">
        <v>2.47E-2</v>
      </c>
      <c r="FD232">
        <v>2.52E-2</v>
      </c>
      <c r="FE232">
        <v>3.1648649525468598E-3</v>
      </c>
      <c r="FF232">
        <v>1.0407826766666701E-2</v>
      </c>
      <c r="FG232">
        <v>3.8833802801269898E-2</v>
      </c>
      <c r="FH232">
        <v>1.1999999999999999E-3</v>
      </c>
      <c r="FJ232">
        <v>0.09</v>
      </c>
      <c r="FM232">
        <v>-2.1512944543119999E-2</v>
      </c>
      <c r="FO232">
        <v>-1.17E-2</v>
      </c>
      <c r="FQ232">
        <v>-1.46E-2</v>
      </c>
      <c r="FU232">
        <v>2.5000000000000001E-3</v>
      </c>
      <c r="FV232">
        <v>-2.1899999999999999E-2</v>
      </c>
      <c r="FW232">
        <v>-8.0000000000000002E-3</v>
      </c>
      <c r="FX232">
        <v>7.9500000000000005E-3</v>
      </c>
      <c r="FY232">
        <v>3.0000000000000001E-3</v>
      </c>
      <c r="GA232">
        <v>9.8000000000000004E-2</v>
      </c>
      <c r="GD232">
        <v>3.7973E-2</v>
      </c>
      <c r="GE232">
        <v>2.98E-2</v>
      </c>
    </row>
    <row r="233" spans="1:187" x14ac:dyDescent="0.25">
      <c r="A233" s="120">
        <v>41425</v>
      </c>
      <c r="B233">
        <v>6.6769117226313804E-2</v>
      </c>
      <c r="D233">
        <v>1.6539999999999999E-2</v>
      </c>
      <c r="E233">
        <v>-3.2000000000000002E-3</v>
      </c>
      <c r="F233">
        <v>1.5542E-2</v>
      </c>
      <c r="G233">
        <v>-3.4600000800000003E-2</v>
      </c>
      <c r="M233">
        <v>2.3707082445590499E-2</v>
      </c>
      <c r="N233">
        <v>4.1765932105458002E-2</v>
      </c>
      <c r="O233">
        <v>5.7676999999999999E-2</v>
      </c>
      <c r="P233">
        <v>-2.0999999700000001E-2</v>
      </c>
      <c r="Q233">
        <v>-2.1099999500000001E-2</v>
      </c>
      <c r="V233">
        <v>4.3999999999999997E-2</v>
      </c>
      <c r="X233">
        <v>-3.3799999999999997E-2</v>
      </c>
      <c r="Y233">
        <v>3.9E-2</v>
      </c>
      <c r="Z233">
        <v>2.0469582607446801E-2</v>
      </c>
      <c r="AB233">
        <v>1.15E-2</v>
      </c>
      <c r="AC233">
        <v>1.8400000400000002E-2</v>
      </c>
      <c r="AF233">
        <v>1.1121000000000001E-2</v>
      </c>
      <c r="AG233">
        <v>-8.6787806773563902E-3</v>
      </c>
      <c r="AH233">
        <v>6.0000002800000005E-4</v>
      </c>
      <c r="AI233">
        <v>4.7999999999999996E-3</v>
      </c>
      <c r="AJ233">
        <v>1.2000000600000001E-3</v>
      </c>
      <c r="AL233">
        <v>7.6196883749826104E-3</v>
      </c>
      <c r="AM233">
        <v>7.3000000000000001E-3</v>
      </c>
      <c r="AO233">
        <v>-1.97999999E-2</v>
      </c>
      <c r="AR233">
        <v>-2.0500000599999998E-2</v>
      </c>
      <c r="AU233">
        <v>2.7E-2</v>
      </c>
      <c r="AV233">
        <v>1.4999999999999999E-2</v>
      </c>
      <c r="AW233">
        <v>1.4999999999999999E-2</v>
      </c>
      <c r="AZ233">
        <v>-5.57E-2</v>
      </c>
      <c r="BA233">
        <v>-7.7457393311846099E-3</v>
      </c>
      <c r="BD233">
        <v>-5.2000000099999997E-3</v>
      </c>
      <c r="BF233">
        <v>2.4767999999999998E-2</v>
      </c>
      <c r="BH233">
        <v>2.4100650079676302E-2</v>
      </c>
      <c r="BI233">
        <v>-3.1684124684972399E-2</v>
      </c>
      <c r="BJ233">
        <v>-6.3941990203733298E-2</v>
      </c>
      <c r="BK233">
        <v>-6.3941333188790098E-2</v>
      </c>
      <c r="BL233">
        <v>-6.3900001299999995E-2</v>
      </c>
      <c r="BM233">
        <v>-4.69360914310245E-2</v>
      </c>
      <c r="BN233">
        <v>-2.3099999900000001E-2</v>
      </c>
      <c r="BO233">
        <v>2.8000000899999999E-2</v>
      </c>
      <c r="BQ233">
        <v>-2.5800000900000002E-2</v>
      </c>
      <c r="BR233">
        <v>-3.9500001799999997E-2</v>
      </c>
      <c r="BS233">
        <v>-3.8600001500000002E-2</v>
      </c>
      <c r="BT233">
        <v>-7.6000001300000003E-3</v>
      </c>
      <c r="BU233">
        <v>4.4700000400000002E-2</v>
      </c>
      <c r="BV233">
        <v>3.0166585504894001E-2</v>
      </c>
      <c r="CA233">
        <v>3.1486224237282602E-3</v>
      </c>
      <c r="CB233">
        <v>1.0499999899999999E-2</v>
      </c>
      <c r="CC233">
        <v>6.2600001700000005E-2</v>
      </c>
      <c r="CD233">
        <v>2.14000009E-2</v>
      </c>
      <c r="CE233">
        <v>4.52514973804947E-2</v>
      </c>
      <c r="CF233">
        <v>5.0000000000000001E-3</v>
      </c>
      <c r="CG233">
        <v>5.6000000000000001E-2</v>
      </c>
      <c r="CH233">
        <v>3.4999999999999899E-2</v>
      </c>
      <c r="CI233">
        <v>1.9996464281805602E-2</v>
      </c>
      <c r="CK233">
        <v>-8.0210546456309702E-3</v>
      </c>
      <c r="CM233">
        <v>3.7999999999999999E-2</v>
      </c>
      <c r="CO233">
        <v>0.01</v>
      </c>
      <c r="CP233">
        <v>3.4630426645399399E-2</v>
      </c>
      <c r="CQ233">
        <v>6.4800000000000003E-4</v>
      </c>
      <c r="CR233">
        <v>8.1243765019873796E-3</v>
      </c>
      <c r="CS233">
        <v>1.4E-2</v>
      </c>
      <c r="CV233">
        <v>1.67E-2</v>
      </c>
      <c r="CW233">
        <v>2.0799999999999999E-2</v>
      </c>
      <c r="CY233">
        <v>2.0000000000000001E-4</v>
      </c>
      <c r="CZ233">
        <v>3.2000000000000002E-3</v>
      </c>
      <c r="DA233">
        <v>4.4000000000000003E-3</v>
      </c>
      <c r="DC233">
        <v>2.0999999999999999E-3</v>
      </c>
      <c r="DE233">
        <v>-1.0529999999999999E-3</v>
      </c>
      <c r="DF233">
        <v>3.0500817404076199E-2</v>
      </c>
      <c r="DL233">
        <v>-1.4946421183558699E-2</v>
      </c>
      <c r="DM233">
        <v>1.0158839079698299E-2</v>
      </c>
      <c r="DO233">
        <v>7.6999999600000004E-3</v>
      </c>
      <c r="DP233">
        <v>7.7999997899999996E-3</v>
      </c>
      <c r="DR233">
        <v>3.7169000000000001E-2</v>
      </c>
      <c r="DS233">
        <v>3.6208202940468698E-2</v>
      </c>
      <c r="DT233">
        <v>5.2491000000000003E-2</v>
      </c>
      <c r="DU233">
        <v>3.9100000000000003E-2</v>
      </c>
      <c r="DV233">
        <v>9.4999999999999998E-3</v>
      </c>
      <c r="DW233">
        <v>4.5458677684084804E-3</v>
      </c>
      <c r="EA233">
        <v>-6.0000000499999999E-3</v>
      </c>
      <c r="EB233">
        <v>-1.0300000199999999E-2</v>
      </c>
      <c r="EC233">
        <v>4.6799998699999998E-2</v>
      </c>
      <c r="ED233">
        <v>2.53E-2</v>
      </c>
      <c r="EE233">
        <v>3.7699999999999997E-2</v>
      </c>
      <c r="EF233">
        <v>3.4307379999999998E-2</v>
      </c>
      <c r="EG233">
        <v>2.4899999999999999E-2</v>
      </c>
      <c r="EH233">
        <v>-0.103200004</v>
      </c>
      <c r="EI233">
        <v>2.5999999999999999E-3</v>
      </c>
      <c r="EK233">
        <v>-3.6799999999999999E-2</v>
      </c>
      <c r="EM233">
        <v>-3.0599999999999999E-2</v>
      </c>
      <c r="EP233">
        <v>1.32720646475102E-2</v>
      </c>
      <c r="EQ233">
        <v>1.2491586280474001E-2</v>
      </c>
      <c r="ER233">
        <v>2.4409800567453802E-2</v>
      </c>
      <c r="ES233">
        <v>1.26E-2</v>
      </c>
      <c r="ET233">
        <v>4.9108117055796097E-3</v>
      </c>
      <c r="EY233">
        <v>-5.57E-2</v>
      </c>
      <c r="EZ233">
        <v>-1.9971128680714201E-2</v>
      </c>
      <c r="FC233">
        <v>-1.6299999999999999E-2</v>
      </c>
      <c r="FD233">
        <v>-8.1500000000000003E-2</v>
      </c>
      <c r="FE233">
        <v>-8.9334755192689297E-3</v>
      </c>
      <c r="FF233">
        <v>-4.1122225633333301E-2</v>
      </c>
      <c r="FG233">
        <v>-3.0141248526816398E-2</v>
      </c>
      <c r="FH233">
        <v>3.1199999999999999E-2</v>
      </c>
      <c r="FJ233">
        <v>4.1000000000000002E-2</v>
      </c>
      <c r="FM233">
        <v>2.76093493036049E-2</v>
      </c>
      <c r="FO233">
        <v>1.2999999999999999E-2</v>
      </c>
      <c r="FQ233">
        <v>2.07E-2</v>
      </c>
      <c r="FU233">
        <v>-7.0000000000000001E-3</v>
      </c>
      <c r="FV233">
        <v>3.1099999999999999E-2</v>
      </c>
      <c r="FW233">
        <v>2.0400000000000001E-2</v>
      </c>
      <c r="FX233">
        <v>2.4920999999999999E-2</v>
      </c>
      <c r="FY233">
        <v>1.4E-2</v>
      </c>
      <c r="GA233">
        <v>-1E-3</v>
      </c>
      <c r="GD233">
        <v>2.7203000000000001E-2</v>
      </c>
      <c r="GE233">
        <v>-1.9599999999999999E-2</v>
      </c>
    </row>
    <row r="234" spans="1:187" x14ac:dyDescent="0.25">
      <c r="A234" s="120">
        <v>41455</v>
      </c>
      <c r="B234">
        <v>-2.5763697791732602E-2</v>
      </c>
      <c r="D234">
        <v>-8.8599999999999998E-3</v>
      </c>
      <c r="E234">
        <v>5.0000000000000001E-4</v>
      </c>
      <c r="F234">
        <v>-1.4675000000000001E-2</v>
      </c>
      <c r="G234">
        <v>8.6000002899999997E-3</v>
      </c>
      <c r="M234">
        <v>-1.0961512247455099E-2</v>
      </c>
      <c r="N234">
        <v>-4.6159656065817298E-3</v>
      </c>
      <c r="O234">
        <v>-3.3883000000000003E-2</v>
      </c>
      <c r="P234">
        <v>-1.5599999599999999E-2</v>
      </c>
      <c r="Q234">
        <v>-1.6699999600000001E-2</v>
      </c>
      <c r="V234">
        <v>0.01</v>
      </c>
      <c r="X234">
        <v>-5.0900000000000001E-2</v>
      </c>
      <c r="Y234">
        <v>-0.01</v>
      </c>
      <c r="Z234">
        <v>-1.69046483921192E-2</v>
      </c>
      <c r="AB234">
        <v>-2.4399999499999998E-2</v>
      </c>
      <c r="AC234">
        <v>-3.6600001200000003E-2</v>
      </c>
      <c r="AF234">
        <v>-4.6934999999999998E-2</v>
      </c>
      <c r="AG234">
        <v>7.8511806132377498E-3</v>
      </c>
      <c r="AH234">
        <v>-1.5900000899999999E-2</v>
      </c>
      <c r="AI234">
        <v>-8.9999999999999993E-3</v>
      </c>
      <c r="AJ234">
        <v>8.7000001200000007E-3</v>
      </c>
      <c r="AL234">
        <v>-1.0441616152039901E-2</v>
      </c>
      <c r="AM234">
        <v>1.1599999999999999E-2</v>
      </c>
      <c r="AO234">
        <v>-2.3199999700000001E-2</v>
      </c>
      <c r="AR234">
        <v>-2.3700000700000001E-2</v>
      </c>
      <c r="AU234">
        <v>8.0000000000000002E-3</v>
      </c>
      <c r="AV234">
        <v>4.0000000000000001E-3</v>
      </c>
      <c r="AW234">
        <v>-2.9000000000000001E-2</v>
      </c>
      <c r="AZ234">
        <v>-1.8200000000000001E-2</v>
      </c>
      <c r="BA234">
        <v>4.6052080103864404E-3</v>
      </c>
      <c r="BD234">
        <v>-1.38999997E-2</v>
      </c>
      <c r="BF234">
        <v>8.0359999999999997E-3</v>
      </c>
      <c r="BH234">
        <v>2.4080854415436101E-2</v>
      </c>
      <c r="BI234">
        <v>-5.6724547750987099E-2</v>
      </c>
      <c r="BJ234">
        <v>-6.4010308654000106E-2</v>
      </c>
      <c r="BK234">
        <v>-6.4010314332416399E-2</v>
      </c>
      <c r="BL234">
        <v>-6.4000003E-2</v>
      </c>
      <c r="BM234">
        <v>-3.09788687110336E-2</v>
      </c>
      <c r="BN234">
        <v>-4.5000001800000002E-2</v>
      </c>
      <c r="BO234">
        <v>-6.5999999599999998E-2</v>
      </c>
      <c r="BQ234">
        <v>-6.0499999700000001E-2</v>
      </c>
      <c r="BR234">
        <v>-8.9699998500000003E-2</v>
      </c>
      <c r="BS234">
        <v>-4.9000000599999996E-3</v>
      </c>
      <c r="BT234">
        <v>-4.3400000799999998E-2</v>
      </c>
      <c r="BU234">
        <v>8.2999998699999997E-3</v>
      </c>
      <c r="BV234">
        <v>-1.0901827617128001E-2</v>
      </c>
      <c r="CA234">
        <v>-3.0504980980700001E-2</v>
      </c>
      <c r="CB234">
        <v>-4.6999999299999996E-3</v>
      </c>
      <c r="CC234">
        <v>-1.14000002E-2</v>
      </c>
      <c r="CD234">
        <v>-1.7400000200000001E-2</v>
      </c>
      <c r="CE234">
        <v>5.76057463676283E-3</v>
      </c>
      <c r="CF234">
        <v>-4.9000000000000002E-2</v>
      </c>
      <c r="CG234">
        <v>0.01</v>
      </c>
      <c r="CH234">
        <v>1.1811666068559899E-2</v>
      </c>
      <c r="CI234">
        <v>-1.0612103781502499E-2</v>
      </c>
      <c r="CK234">
        <v>2.8784930071825698E-3</v>
      </c>
      <c r="CM234">
        <v>1.4E-2</v>
      </c>
      <c r="CO234">
        <v>4.4000000000000003E-3</v>
      </c>
      <c r="CP234">
        <v>-5.2868785231954298E-3</v>
      </c>
      <c r="CQ234">
        <v>-2.8400000000000001E-3</v>
      </c>
      <c r="CR234">
        <v>1.1886961107736099E-2</v>
      </c>
      <c r="CS234">
        <v>-1.2E-2</v>
      </c>
      <c r="CV234">
        <v>-5.0000000000000001E-3</v>
      </c>
      <c r="CW234">
        <v>-4.2999999999999997E-2</v>
      </c>
      <c r="CY234">
        <v>2.07E-2</v>
      </c>
      <c r="CZ234">
        <v>2.5000000000000001E-2</v>
      </c>
      <c r="DA234">
        <v>4.4000000000000003E-3</v>
      </c>
      <c r="DC234">
        <v>4.1999999999999997E-3</v>
      </c>
      <c r="DE234">
        <v>-4.6579999999999998E-3</v>
      </c>
      <c r="DF234">
        <v>-1.9178716220965699E-2</v>
      </c>
      <c r="DL234">
        <v>-3.8243301290779498E-2</v>
      </c>
      <c r="DM234">
        <v>-4.2288044814143798E-3</v>
      </c>
      <c r="DO234">
        <v>-8.3999997000000007E-3</v>
      </c>
      <c r="DP234">
        <v>-7.6999999600000004E-3</v>
      </c>
      <c r="DQ234">
        <v>-1.7798500000000099E-2</v>
      </c>
      <c r="DR234">
        <v>-3.288E-2</v>
      </c>
      <c r="DS234">
        <v>1.5327164561292701E-2</v>
      </c>
      <c r="DT234">
        <v>-8.0000000000000002E-3</v>
      </c>
      <c r="DU234">
        <v>-1.4800000000000001E-2</v>
      </c>
      <c r="DV234">
        <v>1.2999999999999999E-3</v>
      </c>
      <c r="DW234">
        <v>-1.12930474539531E-2</v>
      </c>
      <c r="EA234">
        <v>-2.8699999699999999E-2</v>
      </c>
      <c r="EB234">
        <v>-4.41000015E-2</v>
      </c>
      <c r="EC234">
        <v>-1.87999997E-2</v>
      </c>
      <c r="ED234">
        <v>4.6800000000000001E-2</v>
      </c>
      <c r="EE234">
        <v>0.1123</v>
      </c>
      <c r="EF234">
        <v>2.033623E-2</v>
      </c>
      <c r="EG234">
        <v>2.7000000000000001E-3</v>
      </c>
      <c r="EH234">
        <v>-0.21430000699999999</v>
      </c>
      <c r="EI234">
        <v>-1.1000000000000001E-3</v>
      </c>
      <c r="EK234">
        <v>-2.23E-2</v>
      </c>
      <c r="EM234">
        <v>-4.4000000000000003E-3</v>
      </c>
      <c r="EP234">
        <v>5.55030526082834E-3</v>
      </c>
      <c r="EQ234">
        <v>1.4354972969576199E-2</v>
      </c>
      <c r="ER234">
        <v>2.94505203903728E-3</v>
      </c>
      <c r="ES234">
        <v>-1.18E-2</v>
      </c>
      <c r="ET234">
        <v>-3.1655641064580999E-2</v>
      </c>
      <c r="EY234">
        <v>-1.8200000000000001E-2</v>
      </c>
      <c r="EZ234">
        <v>-1.12388271624198E-2</v>
      </c>
      <c r="FC234">
        <v>2.76E-2</v>
      </c>
      <c r="FD234">
        <v>-9.4600000000000004E-2</v>
      </c>
      <c r="FE234">
        <v>-5.7854570499817098E-2</v>
      </c>
      <c r="FF234">
        <v>-2.4776677633333299E-2</v>
      </c>
      <c r="FG234">
        <v>-3.1810153052320302E-2</v>
      </c>
      <c r="FH234">
        <v>7.1000000000000004E-3</v>
      </c>
      <c r="FJ234">
        <v>-2.1999999999999999E-2</v>
      </c>
      <c r="FM234">
        <v>2.46289142094014E-5</v>
      </c>
      <c r="FO234">
        <v>5.4999999999999997E-3</v>
      </c>
      <c r="FQ234">
        <v>2.4299999999999999E-2</v>
      </c>
      <c r="FU234">
        <v>2.47E-2</v>
      </c>
      <c r="FV234">
        <v>3.6499999999999998E-2</v>
      </c>
      <c r="FW234">
        <v>-2.0400000000000001E-2</v>
      </c>
      <c r="FX234">
        <v>-9.0700000000000004E-4</v>
      </c>
      <c r="FY234">
        <v>3.0000000000000001E-3</v>
      </c>
      <c r="GA234">
        <v>5.0000000000000001E-3</v>
      </c>
      <c r="GD234">
        <v>6.0039999999999998E-3</v>
      </c>
      <c r="GE234">
        <v>-2.18E-2</v>
      </c>
    </row>
    <row r="235" spans="1:187" x14ac:dyDescent="0.25">
      <c r="A235" s="120">
        <v>41486</v>
      </c>
      <c r="B235">
        <v>3.5475368094818799E-2</v>
      </c>
      <c r="D235">
        <v>1.312E-2</v>
      </c>
      <c r="E235">
        <v>1.8E-3</v>
      </c>
      <c r="F235">
        <v>-1.1734E-2</v>
      </c>
      <c r="G235">
        <v>1.86000001E-2</v>
      </c>
      <c r="M235">
        <v>1.1416092057336499E-2</v>
      </c>
      <c r="N235">
        <v>1.6975491961087202E-2</v>
      </c>
      <c r="O235">
        <v>5.0097000000000003E-2</v>
      </c>
      <c r="P235">
        <v>5.9000002199999999E-3</v>
      </c>
      <c r="Q235">
        <v>7.0000002200000001E-3</v>
      </c>
      <c r="V235">
        <v>1.7999999999999999E-2</v>
      </c>
      <c r="X235">
        <v>1.66E-2</v>
      </c>
      <c r="Y235">
        <v>2.9000000000000001E-2</v>
      </c>
      <c r="Z235">
        <v>4.91420144379748E-2</v>
      </c>
      <c r="AB235">
        <v>2.0199999199999999E-2</v>
      </c>
      <c r="AC235">
        <v>3.08999997E-2</v>
      </c>
      <c r="AF235">
        <v>4.3185000000000001E-2</v>
      </c>
      <c r="AG235">
        <v>2.97648555612069E-2</v>
      </c>
      <c r="AH235">
        <v>-5.7000000999999998E-3</v>
      </c>
      <c r="AI235">
        <v>3.8999999999999998E-3</v>
      </c>
      <c r="AJ235">
        <v>-5.7999999299999999E-3</v>
      </c>
      <c r="AK235">
        <v>8.3000000000000001E-3</v>
      </c>
      <c r="AL235">
        <v>1.1549512835604899E-2</v>
      </c>
      <c r="AM235">
        <v>-6.1000000000000004E-3</v>
      </c>
      <c r="AO235">
        <v>-1.35000004E-2</v>
      </c>
      <c r="AR235">
        <v>-1.4299999900000001E-2</v>
      </c>
      <c r="AU235">
        <v>-5.0000000000000001E-3</v>
      </c>
      <c r="AV235">
        <v>-8.0000000000000002E-3</v>
      </c>
      <c r="AW235">
        <v>-0.02</v>
      </c>
      <c r="AX235">
        <v>2.4E-2</v>
      </c>
      <c r="AZ235">
        <v>-6.4000000000000003E-3</v>
      </c>
      <c r="BA235">
        <v>-1.2125903407892999E-2</v>
      </c>
      <c r="BD235">
        <v>6.3999998400000001E-3</v>
      </c>
      <c r="BF235">
        <v>1.6736000000000001E-2</v>
      </c>
      <c r="BH235">
        <v>2.79593222713574E-2</v>
      </c>
      <c r="BI235">
        <v>2.4399796867519401E-2</v>
      </c>
      <c r="BJ235">
        <v>1.12656200194357E-2</v>
      </c>
      <c r="BK235">
        <v>1.12680393111739E-2</v>
      </c>
      <c r="BL235">
        <v>1.1300000399999999E-2</v>
      </c>
      <c r="BM235">
        <v>4.7708478751666804E-3</v>
      </c>
      <c r="BN235">
        <v>1.7999999199999998E-2</v>
      </c>
      <c r="BO235">
        <v>4.1000001100000003E-2</v>
      </c>
      <c r="BQ235">
        <v>1.15999999E-2</v>
      </c>
      <c r="BR235">
        <v>1.7100000800000001E-2</v>
      </c>
      <c r="BS235">
        <v>-2.99999993E-2</v>
      </c>
      <c r="BT235">
        <v>-7.9999998000000001E-4</v>
      </c>
      <c r="BU235">
        <v>-1.11999996E-2</v>
      </c>
      <c r="BV235">
        <v>2.6612477899009099E-2</v>
      </c>
      <c r="CA235">
        <v>6.5919449527471804E-3</v>
      </c>
      <c r="CB235">
        <v>4.4999998100000004E-3</v>
      </c>
      <c r="CC235">
        <v>9.8000001199999992E-3</v>
      </c>
      <c r="CD235">
        <v>1.31000001E-2</v>
      </c>
      <c r="CE235">
        <v>4.5280361456520299E-2</v>
      </c>
      <c r="CF235">
        <v>-8.9999999999999993E-3</v>
      </c>
      <c r="CG235">
        <v>-1.2999999999999999E-2</v>
      </c>
      <c r="CH235">
        <v>-2.7E-2</v>
      </c>
      <c r="CI235">
        <v>6.1747333424915203E-3</v>
      </c>
      <c r="CK235">
        <v>4.05704125006967E-2</v>
      </c>
      <c r="CM235">
        <v>0.1</v>
      </c>
      <c r="CO235">
        <v>1.4999999999999999E-2</v>
      </c>
      <c r="CP235">
        <v>8.2043536928217992E-3</v>
      </c>
      <c r="CQ235">
        <v>-9.1889999999999993E-3</v>
      </c>
      <c r="CR235">
        <v>2.1895195817647202E-3</v>
      </c>
      <c r="CS235">
        <v>0.02</v>
      </c>
      <c r="CU235">
        <v>-0.01</v>
      </c>
      <c r="CV235">
        <v>2.1000000000000001E-2</v>
      </c>
      <c r="CW235">
        <v>2.8500000000000001E-2</v>
      </c>
      <c r="CY235">
        <v>5.4999999999999997E-3</v>
      </c>
      <c r="CZ235">
        <v>-1E-4</v>
      </c>
      <c r="DA235">
        <v>2.6599999999999999E-2</v>
      </c>
      <c r="DC235">
        <v>2.7000000000000001E-3</v>
      </c>
      <c r="DE235">
        <v>1.3925999999999999E-2</v>
      </c>
      <c r="DF235">
        <v>4.2717814849309498E-2</v>
      </c>
      <c r="DL235">
        <v>-1.41928219552889E-3</v>
      </c>
      <c r="DM235">
        <v>1.4971317682972E-2</v>
      </c>
      <c r="DO235">
        <v>9.3999998599999992E-3</v>
      </c>
      <c r="DP235">
        <v>9.6000004600000008E-3</v>
      </c>
      <c r="DQ235">
        <v>3.66493026125503E-3</v>
      </c>
      <c r="DR235">
        <v>4.36E-2</v>
      </c>
      <c r="DS235">
        <v>0.17196150324332801</v>
      </c>
      <c r="DT235">
        <v>5.2299999999999999E-2</v>
      </c>
      <c r="DU235">
        <v>1.17E-2</v>
      </c>
      <c r="DV235">
        <v>1.29E-2</v>
      </c>
      <c r="DW235">
        <v>-2.1720811127897002E-2</v>
      </c>
      <c r="EA235">
        <v>7.6000001300000003E-3</v>
      </c>
      <c r="EB235">
        <v>9.6000004600000008E-3</v>
      </c>
      <c r="EC235">
        <v>4.1999998500000003E-3</v>
      </c>
      <c r="ED235">
        <v>5.7000000000000002E-3</v>
      </c>
      <c r="EE235">
        <v>7.8399999999999997E-2</v>
      </c>
      <c r="EF235">
        <v>3.9521380000000002E-2</v>
      </c>
      <c r="EG235">
        <v>6.1999999999999998E-3</v>
      </c>
      <c r="EH235">
        <v>0.122699998</v>
      </c>
      <c r="EI235">
        <v>-3.3599999999999998E-2</v>
      </c>
      <c r="EK235">
        <v>1.7500000000000002E-2</v>
      </c>
      <c r="EM235">
        <v>1.7999999999999999E-2</v>
      </c>
      <c r="EP235">
        <v>1.84608004622266E-2</v>
      </c>
      <c r="EQ235">
        <v>1.0449033595004899E-2</v>
      </c>
      <c r="ER235">
        <v>8.8158188921172408E-3</v>
      </c>
      <c r="ES235">
        <v>4.1000000000000002E-2</v>
      </c>
      <c r="ET235">
        <v>2.2919337640914299E-4</v>
      </c>
      <c r="EY235">
        <v>-6.4000000000000003E-3</v>
      </c>
      <c r="EZ235">
        <v>1.7453501493950901E-2</v>
      </c>
      <c r="FC235">
        <v>5.1999999999999998E-3</v>
      </c>
      <c r="FD235">
        <v>-7.9000000000000008E-3</v>
      </c>
      <c r="FE235">
        <v>1.1970766741531001E-2</v>
      </c>
      <c r="FF235">
        <v>-1.3075940033333301E-2</v>
      </c>
      <c r="FG235">
        <v>1.0859497599758801E-2</v>
      </c>
      <c r="FH235">
        <v>2.4500000000000001E-2</v>
      </c>
      <c r="FJ235">
        <v>6.5600000000000006E-2</v>
      </c>
      <c r="FM235">
        <v>-1.69915495447127E-2</v>
      </c>
      <c r="FO235">
        <v>-3.8E-3</v>
      </c>
      <c r="FQ235">
        <v>-3.0099999999999998E-2</v>
      </c>
      <c r="FU235">
        <v>-8.6E-3</v>
      </c>
      <c r="FV235">
        <v>-4.53E-2</v>
      </c>
      <c r="FW235">
        <v>2.4400000000000002E-2</v>
      </c>
      <c r="FX235">
        <v>1.4718E-2</v>
      </c>
      <c r="FY235">
        <v>3.1E-2</v>
      </c>
      <c r="GA235">
        <v>4.0000000000000001E-3</v>
      </c>
      <c r="GC235">
        <v>3.5000000000000003E-2</v>
      </c>
      <c r="GD235">
        <v>6.7303000000000002E-2</v>
      </c>
      <c r="GE235">
        <v>-1.2999999999999999E-2</v>
      </c>
    </row>
    <row r="236" spans="1:187" x14ac:dyDescent="0.25">
      <c r="A236" s="120">
        <v>41517</v>
      </c>
      <c r="B236">
        <v>2.4184880723034902E-2</v>
      </c>
      <c r="D236">
        <v>-4.0600000000000002E-3</v>
      </c>
      <c r="E236">
        <v>6.9999999999999999E-4</v>
      </c>
      <c r="F236">
        <v>-1.201E-3</v>
      </c>
      <c r="G236">
        <v>-1.42000001E-2</v>
      </c>
      <c r="M236">
        <v>1.39719423713753E-2</v>
      </c>
      <c r="N236">
        <v>2.9837843108078098E-3</v>
      </c>
      <c r="O236">
        <v>-2.0826999999999998E-2</v>
      </c>
      <c r="P236">
        <v>-4.9000000599999996E-3</v>
      </c>
      <c r="Q236">
        <v>-4.9000000599999996E-3</v>
      </c>
      <c r="V236">
        <v>-3.6999999999999998E-2</v>
      </c>
      <c r="X236">
        <v>-4.2599999999999999E-2</v>
      </c>
      <c r="Y236">
        <v>-2.7E-2</v>
      </c>
      <c r="Z236">
        <v>-3.8829631879622201E-3</v>
      </c>
      <c r="AB236">
        <v>3.2999999800000001E-3</v>
      </c>
      <c r="AC236">
        <v>3.8999998899999998E-3</v>
      </c>
      <c r="AF236">
        <v>-4.0099999999999997E-3</v>
      </c>
      <c r="AG236">
        <v>-1.2471827296445101E-2</v>
      </c>
      <c r="AH236">
        <v>-4.9999998899999997E-3</v>
      </c>
      <c r="AI236">
        <v>1E-3</v>
      </c>
      <c r="AJ236">
        <v>8.2999998699999997E-3</v>
      </c>
      <c r="AK236">
        <v>-1.34E-2</v>
      </c>
      <c r="AL236">
        <v>3.9304433966675899E-3</v>
      </c>
      <c r="AM236">
        <v>-5.9999999999999995E-4</v>
      </c>
      <c r="AO236">
        <v>-2.9600000000000001E-2</v>
      </c>
      <c r="AR236">
        <v>-3.0200000899999999E-2</v>
      </c>
      <c r="AU236">
        <v>-3.0000000000000001E-3</v>
      </c>
      <c r="AV236">
        <v>6.0000000000000001E-3</v>
      </c>
      <c r="AW236">
        <v>-0.04</v>
      </c>
      <c r="AX236">
        <v>-3.2000000000000001E-2</v>
      </c>
      <c r="AZ236">
        <v>-1.5299999999999999E-2</v>
      </c>
      <c r="BA236">
        <v>-2.9911559710666898E-3</v>
      </c>
      <c r="BD236">
        <v>-5.2999998399999998E-3</v>
      </c>
      <c r="BF236">
        <v>1.2631E-2</v>
      </c>
      <c r="BH236">
        <v>7.7703087942446701E-3</v>
      </c>
      <c r="BI236">
        <v>-2.38375979442134E-2</v>
      </c>
      <c r="BJ236">
        <v>-2.6214050469939E-2</v>
      </c>
      <c r="BK236">
        <v>-2.6219876654117701E-2</v>
      </c>
      <c r="BL236">
        <v>-2.62000002E-2</v>
      </c>
      <c r="BM236">
        <v>-1.45067600673444E-2</v>
      </c>
      <c r="BN236">
        <v>3.05000003E-2</v>
      </c>
      <c r="BO236">
        <v>-4.0000001900000002E-3</v>
      </c>
      <c r="BQ236">
        <v>-1.37E-2</v>
      </c>
      <c r="BR236">
        <v>-2.0700000199999999E-2</v>
      </c>
      <c r="BS236">
        <v>-1.7899999400000002E-2</v>
      </c>
      <c r="BT236">
        <v>-1.7799999600000001E-2</v>
      </c>
      <c r="BU236">
        <v>-6.5999999600000001E-3</v>
      </c>
      <c r="BV236">
        <v>1.0445381210892399E-2</v>
      </c>
      <c r="CA236">
        <v>-6.3106577464941596E-2</v>
      </c>
      <c r="CB236">
        <v>2.0999999300000001E-3</v>
      </c>
      <c r="CC236">
        <v>6.8000000900000001E-3</v>
      </c>
      <c r="CD236">
        <v>1.25000002E-2</v>
      </c>
      <c r="CE236">
        <v>-3.00347956352311E-2</v>
      </c>
      <c r="CF236">
        <v>2.1000000000000001E-2</v>
      </c>
      <c r="CG236">
        <v>5.0000000000000001E-3</v>
      </c>
      <c r="CH236">
        <v>-2.3999999999998502E-3</v>
      </c>
      <c r="CI236">
        <v>2.5203816806949101E-3</v>
      </c>
      <c r="CK236">
        <v>3.5818422634976699E-3</v>
      </c>
      <c r="CM236">
        <v>7.0000000000000001E-3</v>
      </c>
      <c r="CO236">
        <v>1.09E-2</v>
      </c>
      <c r="CP236">
        <v>-1.36669563919055E-2</v>
      </c>
      <c r="CQ236">
        <v>-1.3569999999999999E-3</v>
      </c>
      <c r="CR236">
        <v>9.1905313525095806E-3</v>
      </c>
      <c r="CS236">
        <v>-2E-3</v>
      </c>
      <c r="CU236">
        <v>-3.9E-2</v>
      </c>
      <c r="CV236">
        <v>-3.3999999999999998E-3</v>
      </c>
      <c r="CW236">
        <v>-6.1000000000000004E-3</v>
      </c>
      <c r="CY236">
        <v>-1.3899999999999999E-2</v>
      </c>
      <c r="CZ236">
        <v>-3.8600000000000002E-2</v>
      </c>
      <c r="DA236">
        <v>-1.2699999999999999E-2</v>
      </c>
      <c r="DC236">
        <v>-6.0000000000000001E-3</v>
      </c>
      <c r="DE236">
        <v>9.2339999999999992E-3</v>
      </c>
      <c r="DF236">
        <v>3.4692675960839E-3</v>
      </c>
      <c r="DL236">
        <v>-2.2706470183802702E-2</v>
      </c>
      <c r="DM236">
        <v>-3.13166836375256E-3</v>
      </c>
      <c r="DO236">
        <v>5.5999997999999999E-3</v>
      </c>
      <c r="DP236">
        <v>5.7999999299999999E-3</v>
      </c>
      <c r="DQ236">
        <v>-7.5935188555258399E-3</v>
      </c>
      <c r="DR236">
        <v>1.9880000000000002E-3</v>
      </c>
      <c r="DS236">
        <v>-1.4198388616495999E-2</v>
      </c>
      <c r="DT236">
        <v>-1.8523999999999999E-2</v>
      </c>
      <c r="DU236">
        <v>-2.0999999999999999E-3</v>
      </c>
      <c r="DV236">
        <v>1.1000000000000001E-3</v>
      </c>
      <c r="DW236">
        <v>-3.5534007536376498E-2</v>
      </c>
      <c r="EA236">
        <v>-9.9999997799999994E-3</v>
      </c>
      <c r="EB236">
        <v>-1.47000002E-2</v>
      </c>
      <c r="EC236">
        <v>1.38999997E-2</v>
      </c>
      <c r="ED236">
        <v>-5.5999999999999999E-3</v>
      </c>
      <c r="EE236">
        <v>-2.7199999999999998E-2</v>
      </c>
      <c r="EF236">
        <v>-5.0217600000000001E-3</v>
      </c>
      <c r="EG236">
        <v>6.8999999999999999E-3</v>
      </c>
      <c r="EH236">
        <v>-5.0000000699999998E-2</v>
      </c>
      <c r="EI236">
        <v>-2.5999999999999999E-3</v>
      </c>
      <c r="EK236">
        <v>-2.12E-2</v>
      </c>
      <c r="EM236">
        <v>-4.8000000000000001E-2</v>
      </c>
      <c r="EP236">
        <v>-1.36722490873997E-3</v>
      </c>
      <c r="EQ236">
        <v>-3.9220902695626302E-2</v>
      </c>
      <c r="ER236">
        <v>6.90445576259346E-3</v>
      </c>
      <c r="ES236">
        <v>-1.7500000000000002E-2</v>
      </c>
      <c r="ET236">
        <v>-8.7872814373168903E-3</v>
      </c>
      <c r="EY236">
        <v>-1.5299999999999999E-2</v>
      </c>
      <c r="EZ236">
        <v>-1.9762633760355799E-4</v>
      </c>
      <c r="FC236">
        <v>-3.8699999999999998E-2</v>
      </c>
      <c r="FD236">
        <v>-5.1000000000000004E-3</v>
      </c>
      <c r="FE236">
        <v>-1.36217455065354E-2</v>
      </c>
      <c r="FF236">
        <v>-7.6510128333333299E-3</v>
      </c>
      <c r="FG236">
        <v>-4.3508647713745699E-2</v>
      </c>
      <c r="FH236">
        <v>-6.6E-3</v>
      </c>
      <c r="FJ236">
        <v>-2.69E-2</v>
      </c>
      <c r="FM236">
        <v>5.6554358458398299E-3</v>
      </c>
      <c r="FO236">
        <v>-1.0800000000000001E-2</v>
      </c>
      <c r="FQ236">
        <v>-1.9E-3</v>
      </c>
      <c r="FU236">
        <v>-6.9999999999999999E-4</v>
      </c>
      <c r="FV236">
        <v>-3.0000000000000001E-3</v>
      </c>
      <c r="FW236">
        <v>-1.11E-2</v>
      </c>
      <c r="FX236">
        <v>8.0850000000000002E-3</v>
      </c>
      <c r="FY236">
        <v>-6.0000000000000001E-3</v>
      </c>
      <c r="GA236">
        <v>7.6999999999999999E-2</v>
      </c>
      <c r="GC236">
        <v>3.9800000000000002E-2</v>
      </c>
      <c r="GD236">
        <v>3.3640999999999997E-2</v>
      </c>
      <c r="GE236">
        <v>-2.92E-2</v>
      </c>
    </row>
    <row r="237" spans="1:187" x14ac:dyDescent="0.25">
      <c r="A237" s="120">
        <v>41547</v>
      </c>
      <c r="B237">
        <v>-4.7254030273528001E-3</v>
      </c>
      <c r="D237">
        <v>1.968E-2</v>
      </c>
      <c r="E237">
        <v>-3.0000000000000001E-3</v>
      </c>
      <c r="F237">
        <v>-6.1000000000000004E-3</v>
      </c>
      <c r="G237">
        <v>-1.6799999400000001E-2</v>
      </c>
      <c r="M237">
        <v>2.8254355761430299E-2</v>
      </c>
      <c r="N237">
        <v>2.0840560138656102E-2</v>
      </c>
      <c r="O237">
        <v>6.0061999999999997E-2</v>
      </c>
      <c r="P237">
        <v>-1.5799999200000001E-2</v>
      </c>
      <c r="Q237">
        <v>-1.6899999200000002E-2</v>
      </c>
      <c r="V237">
        <v>5.3999999999999999E-2</v>
      </c>
      <c r="X237">
        <v>5.3600000000000002E-2</v>
      </c>
      <c r="Y237">
        <v>2.1999999999999999E-2</v>
      </c>
      <c r="Z237">
        <v>4.8695854306762397E-2</v>
      </c>
      <c r="AB237">
        <v>1.31999999E-2</v>
      </c>
      <c r="AC237">
        <v>1.8899999600000002E-2</v>
      </c>
      <c r="AF237">
        <v>2.9135999999999999E-2</v>
      </c>
      <c r="AG237">
        <v>8.9715673934618306E-3</v>
      </c>
      <c r="AH237">
        <v>-1.35000004E-2</v>
      </c>
      <c r="AI237">
        <v>0</v>
      </c>
      <c r="AJ237">
        <v>-1.7999999700000001E-3</v>
      </c>
      <c r="AK237">
        <v>-1E-4</v>
      </c>
      <c r="AL237">
        <v>4.8229656459324102E-2</v>
      </c>
      <c r="AM237">
        <v>-1.54E-2</v>
      </c>
      <c r="AO237">
        <v>3.1300000799999998E-2</v>
      </c>
      <c r="AR237">
        <v>3.05000003E-2</v>
      </c>
      <c r="AU237">
        <v>1.6E-2</v>
      </c>
      <c r="AV237">
        <v>6.0000000000000001E-3</v>
      </c>
      <c r="AW237">
        <v>2.7E-2</v>
      </c>
      <c r="AX237">
        <v>4.2999999999999997E-2</v>
      </c>
      <c r="AZ237">
        <v>3.8999999999999998E-3</v>
      </c>
      <c r="BA237">
        <v>-1.8216637636425E-2</v>
      </c>
      <c r="BD237">
        <v>4.6999999299999996E-3</v>
      </c>
      <c r="BF237">
        <v>5.3538000000000002E-2</v>
      </c>
      <c r="BH237">
        <v>1.7171521105417999E-2</v>
      </c>
      <c r="BI237">
        <v>4.3072331024663499E-2</v>
      </c>
      <c r="BJ237">
        <v>3.5993022322050101E-2</v>
      </c>
      <c r="BK237">
        <v>3.59941703968805E-2</v>
      </c>
      <c r="BL237">
        <v>3.5999998499999998E-2</v>
      </c>
      <c r="BM237">
        <v>1.12099964097292E-2</v>
      </c>
      <c r="BN237">
        <v>-6.30000001E-3</v>
      </c>
      <c r="BO237">
        <v>4.3999999800000002E-2</v>
      </c>
      <c r="BQ237">
        <v>2.7599999699999999E-2</v>
      </c>
      <c r="BR237">
        <v>4.1299998800000001E-2</v>
      </c>
      <c r="BS237">
        <v>-2.1999999900000001E-2</v>
      </c>
      <c r="BT237">
        <v>1.21999998E-2</v>
      </c>
      <c r="BU237">
        <v>7.3000001700000003E-3</v>
      </c>
      <c r="BV237">
        <v>4.4823831916420698E-3</v>
      </c>
      <c r="BZ237">
        <v>-3.5100001800000002E-2</v>
      </c>
      <c r="CA237">
        <v>6.3480454437349496E-2</v>
      </c>
      <c r="CB237">
        <v>-9.9999997500000001E-5</v>
      </c>
      <c r="CC237">
        <v>-7.1999998800000003E-3</v>
      </c>
      <c r="CD237">
        <v>-2.3000000500000002E-3</v>
      </c>
      <c r="CE237">
        <v>4.0309088262371097E-2</v>
      </c>
      <c r="CF237">
        <v>2.1000000000000001E-2</v>
      </c>
      <c r="CG237">
        <v>8.9999999999999993E-3</v>
      </c>
      <c r="CH237">
        <v>-2.66656891367056E-3</v>
      </c>
      <c r="CI237">
        <v>5.5752545807259404E-3</v>
      </c>
      <c r="CK237">
        <v>2.8535838246413599E-2</v>
      </c>
      <c r="CM237">
        <v>0.11899999999999999</v>
      </c>
      <c r="CO237">
        <v>-9.7999999999999997E-3</v>
      </c>
      <c r="CP237">
        <v>2.7924250118552801E-2</v>
      </c>
      <c r="CQ237">
        <v>7.254E-3</v>
      </c>
      <c r="CR237">
        <v>5.7752543162194999E-3</v>
      </c>
      <c r="CS237">
        <v>1.4999999999999999E-2</v>
      </c>
      <c r="CU237">
        <v>1.9E-2</v>
      </c>
      <c r="CV237">
        <v>1.7999999999999999E-2</v>
      </c>
      <c r="CW237">
        <v>1E-4</v>
      </c>
      <c r="CY237">
        <v>1.26E-2</v>
      </c>
      <c r="CZ237">
        <v>3.3999999999999998E-3</v>
      </c>
      <c r="DA237">
        <v>2E-3</v>
      </c>
      <c r="DC237">
        <v>1.4999999999999999E-2</v>
      </c>
      <c r="DE237">
        <v>2.6738000000000001E-2</v>
      </c>
      <c r="DF237">
        <v>2.9114059195979501E-2</v>
      </c>
      <c r="DL237">
        <v>3.2127178042948797E-2</v>
      </c>
      <c r="DM237">
        <v>2.15012199896321E-2</v>
      </c>
      <c r="DN237">
        <v>2.1600000599999999E-2</v>
      </c>
      <c r="DO237">
        <v>3.10000009E-3</v>
      </c>
      <c r="DP237">
        <v>3.2999999800000001E-3</v>
      </c>
      <c r="DQ237">
        <v>2.07751487122507E-2</v>
      </c>
      <c r="DR237">
        <v>2.3900000000000001E-2</v>
      </c>
      <c r="DS237">
        <v>3.4645616338608201E-2</v>
      </c>
      <c r="DT237">
        <v>2.1499999999999998E-2</v>
      </c>
      <c r="DU237">
        <v>8.8999999999999999E-3</v>
      </c>
      <c r="DV237">
        <v>9.5999999999999992E-3</v>
      </c>
      <c r="DW237">
        <v>2.3526127259076999E-3</v>
      </c>
      <c r="EA237">
        <v>2.4999999399999999E-3</v>
      </c>
      <c r="EB237">
        <v>3.5999999400000001E-3</v>
      </c>
      <c r="EC237">
        <v>-1.9000000300000001E-3</v>
      </c>
      <c r="ED237">
        <v>3.0300000000000001E-2</v>
      </c>
      <c r="EE237">
        <v>9.0899999999999995E-2</v>
      </c>
      <c r="EF237">
        <v>2.144035E-2</v>
      </c>
      <c r="EG237">
        <v>2.6800000000000001E-2</v>
      </c>
      <c r="EH237">
        <v>0.124600001</v>
      </c>
      <c r="EI237">
        <v>-3.4500000000000003E-2</v>
      </c>
      <c r="EK237">
        <v>-8.0000000000000004E-4</v>
      </c>
      <c r="EM237">
        <v>1.67E-2</v>
      </c>
      <c r="EP237">
        <v>2.86891526796684E-2</v>
      </c>
      <c r="EQ237">
        <v>6.7459074614399902E-3</v>
      </c>
      <c r="ER237">
        <v>1.0486312915484399E-2</v>
      </c>
      <c r="ES237">
        <v>2.46E-2</v>
      </c>
      <c r="ET237">
        <v>2.2778429176973002E-2</v>
      </c>
      <c r="EY237">
        <v>3.8999999999999998E-3</v>
      </c>
      <c r="EZ237">
        <v>-3.06192260060393E-2</v>
      </c>
      <c r="FC237">
        <v>2.8999999999999998E-3</v>
      </c>
      <c r="FD237">
        <v>-7.7999999999999996E-3</v>
      </c>
      <c r="FE237">
        <v>3.2769545146731402E-2</v>
      </c>
      <c r="FF237">
        <v>-1.8457918233333301E-2</v>
      </c>
      <c r="FG237">
        <v>1.8947888558638999E-2</v>
      </c>
      <c r="FH237">
        <v>5.62E-2</v>
      </c>
      <c r="FJ237">
        <v>8.8099999999999998E-2</v>
      </c>
      <c r="FM237">
        <v>2.6365630416033799E-2</v>
      </c>
      <c r="FO237">
        <v>5.8999999999999999E-3</v>
      </c>
      <c r="FQ237">
        <v>4.1000000000000003E-3</v>
      </c>
      <c r="FU237">
        <v>8.3000000000000001E-3</v>
      </c>
      <c r="FV237">
        <v>6.1000000000000004E-3</v>
      </c>
      <c r="FW237">
        <v>4.9700000000000001E-2</v>
      </c>
      <c r="FX237">
        <v>3.5715999999999998E-2</v>
      </c>
      <c r="FY237">
        <v>0.03</v>
      </c>
      <c r="GA237">
        <v>2E-3</v>
      </c>
      <c r="GC237">
        <v>7.1000000000000004E-3</v>
      </c>
      <c r="GD237">
        <v>9.2771000000000006E-2</v>
      </c>
      <c r="GE237">
        <v>3.2599999999999997E-2</v>
      </c>
    </row>
    <row r="238" spans="1:187" x14ac:dyDescent="0.25">
      <c r="A238" s="120">
        <v>41578</v>
      </c>
      <c r="B238">
        <v>-2.1228218941769001E-3</v>
      </c>
      <c r="C238">
        <v>2.3600000900000001E-2</v>
      </c>
      <c r="D238">
        <v>1.7773311999999999E-2</v>
      </c>
      <c r="E238">
        <v>3.5999999999999999E-3</v>
      </c>
      <c r="F238">
        <v>4.8999999999999998E-3</v>
      </c>
      <c r="G238">
        <v>-2.4999999399999999E-3</v>
      </c>
      <c r="M238">
        <v>-1.6802169060352601E-3</v>
      </c>
      <c r="N238">
        <v>2.29287834095857E-2</v>
      </c>
      <c r="O238">
        <v>3.0488000000000001E-2</v>
      </c>
      <c r="P238">
        <v>9.9999997799999994E-3</v>
      </c>
      <c r="Q238">
        <v>1.0099999599999999E-2</v>
      </c>
      <c r="V238">
        <v>4.0000000000000001E-3</v>
      </c>
      <c r="X238">
        <v>1.9300000000000001E-2</v>
      </c>
      <c r="Y238">
        <v>1.6E-2</v>
      </c>
      <c r="Z238">
        <v>9.5080763931900698E-3</v>
      </c>
      <c r="AB238">
        <v>1.20000001E-2</v>
      </c>
      <c r="AC238">
        <v>1.8500000199999998E-2</v>
      </c>
      <c r="AF238">
        <v>3.1771000000000001E-2</v>
      </c>
      <c r="AG238">
        <v>-5.8946055440317897E-2</v>
      </c>
      <c r="AH238">
        <v>2.63E-2</v>
      </c>
      <c r="AI238">
        <v>4.7000000000000002E-3</v>
      </c>
      <c r="AJ238">
        <v>-1.26E-2</v>
      </c>
      <c r="AK238">
        <v>-3.2000000000000002E-3</v>
      </c>
      <c r="AL238">
        <v>5.5981831717744103E-3</v>
      </c>
      <c r="AM238">
        <v>-9.4000000000000004E-3</v>
      </c>
      <c r="AO238">
        <v>2.8000000899999999E-2</v>
      </c>
      <c r="AR238">
        <v>2.7300000200000001E-2</v>
      </c>
      <c r="AU238">
        <v>8.9999999999999993E-3</v>
      </c>
      <c r="AV238">
        <v>2E-3</v>
      </c>
      <c r="AW238">
        <v>3.3000000000000002E-2</v>
      </c>
      <c r="AX238">
        <v>3.3000000000000002E-2</v>
      </c>
      <c r="AZ238">
        <v>7.7999999999999996E-3</v>
      </c>
      <c r="BA238">
        <v>3.4360380605912101E-2</v>
      </c>
      <c r="BD238">
        <v>1.40000004E-2</v>
      </c>
      <c r="BF238">
        <v>1.7801000000000001E-2</v>
      </c>
      <c r="BH238">
        <v>5.4940224236526003E-3</v>
      </c>
      <c r="BI238">
        <v>3.1969593337267697E-2</v>
      </c>
      <c r="BJ238">
        <v>3.8516533944727503E-2</v>
      </c>
      <c r="BK238">
        <v>3.8520476131603802E-2</v>
      </c>
      <c r="BL238">
        <v>3.8499999799999997E-2</v>
      </c>
      <c r="BM238">
        <v>2.2637433597070902E-2</v>
      </c>
      <c r="BN238">
        <v>1.2999999999999999E-3</v>
      </c>
      <c r="BO238">
        <v>3.9000000799999997E-2</v>
      </c>
      <c r="BQ238">
        <v>2.2199999500000001E-2</v>
      </c>
      <c r="BR238">
        <v>3.3399999100000001E-2</v>
      </c>
      <c r="BS238">
        <v>1.9000000300000001E-3</v>
      </c>
      <c r="BT238">
        <v>2.1900000100000001E-2</v>
      </c>
      <c r="BU238">
        <v>4.6999999299999996E-3</v>
      </c>
      <c r="BV238">
        <v>1.0991625994986E-2</v>
      </c>
      <c r="BZ238">
        <v>4.3000001500000003E-3</v>
      </c>
      <c r="CA238">
        <v>2.4812739095565001E-2</v>
      </c>
      <c r="CB238">
        <v>8.2999998699999997E-3</v>
      </c>
      <c r="CC238">
        <v>2.8799999499999999E-2</v>
      </c>
      <c r="CD238">
        <v>1.8300000600000001E-2</v>
      </c>
      <c r="CE238">
        <v>4.4369962186224798E-2</v>
      </c>
      <c r="CF238">
        <v>2.1999999999999999E-2</v>
      </c>
      <c r="CG238">
        <v>6.0000000000000001E-3</v>
      </c>
      <c r="CH238">
        <v>3.8199999999999998E-2</v>
      </c>
      <c r="CI238">
        <v>9.8673960393966809E-3</v>
      </c>
      <c r="CK238">
        <v>1.4737869874805999E-2</v>
      </c>
      <c r="CM238">
        <v>2.5000000000000001E-2</v>
      </c>
      <c r="CO238">
        <v>3.8E-3</v>
      </c>
      <c r="CP238">
        <v>-1.8738023819053801E-3</v>
      </c>
      <c r="CQ238">
        <v>2.0903000000000001E-2</v>
      </c>
      <c r="CR238">
        <v>2.92372510154555E-2</v>
      </c>
      <c r="CS238">
        <v>1.9E-2</v>
      </c>
      <c r="CU238">
        <v>4.2000000000000003E-2</v>
      </c>
      <c r="CV238">
        <v>5.2999999999999999E-2</v>
      </c>
      <c r="CW238">
        <v>5.6099999999999997E-2</v>
      </c>
      <c r="CY238">
        <v>1.9699999999999999E-2</v>
      </c>
      <c r="CZ238">
        <v>2.1299999999999999E-2</v>
      </c>
      <c r="DA238">
        <v>3.2099999999999997E-2</v>
      </c>
      <c r="DC238">
        <v>1.38E-2</v>
      </c>
      <c r="DE238">
        <v>1.3331000000000001E-2</v>
      </c>
      <c r="DF238">
        <v>2.6371592850606099E-2</v>
      </c>
      <c r="DL238">
        <v>1.5751401783667999E-3</v>
      </c>
      <c r="DM238">
        <v>7.6579362771957999E-3</v>
      </c>
      <c r="DN238">
        <v>1.0200000399999999E-2</v>
      </c>
      <c r="DO238">
        <v>8.1000002099999996E-3</v>
      </c>
      <c r="DP238">
        <v>8.2000000400000005E-3</v>
      </c>
      <c r="DQ238">
        <v>2.0026232672499599E-2</v>
      </c>
      <c r="DR238">
        <v>4.2845000000000001E-2</v>
      </c>
      <c r="DS238">
        <v>-1.3362057010942599E-2</v>
      </c>
      <c r="DT238">
        <v>4.8500000000000001E-2</v>
      </c>
      <c r="DU238">
        <v>1.9199999999999998E-2</v>
      </c>
      <c r="DV238">
        <v>1.7399999999999999E-2</v>
      </c>
      <c r="DW238">
        <v>7.9017446502928995E-2</v>
      </c>
      <c r="EA238">
        <v>4.1999998500000003E-3</v>
      </c>
      <c r="EB238">
        <v>7.8999996200000006E-3</v>
      </c>
      <c r="EC238">
        <v>1.5699999400000001E-2</v>
      </c>
      <c r="ED238">
        <v>2.8500000000000001E-2</v>
      </c>
      <c r="EE238">
        <v>4.8300000000000003E-2</v>
      </c>
      <c r="EF238">
        <v>2.5090230000000002E-2</v>
      </c>
      <c r="EG238">
        <v>-1E-3</v>
      </c>
      <c r="EH238">
        <v>0.10440000100000001</v>
      </c>
      <c r="EI238">
        <v>-1.2699999999999999E-2</v>
      </c>
      <c r="EJ238">
        <v>-2.8999999999999998E-3</v>
      </c>
      <c r="EK238">
        <v>7.9299999999999995E-2</v>
      </c>
      <c r="EM238">
        <v>8.6499999999999994E-2</v>
      </c>
      <c r="EN238">
        <v>3.4599999999999999E-2</v>
      </c>
      <c r="EP238">
        <v>1.7745114427262201E-2</v>
      </c>
      <c r="EQ238">
        <v>9.2196969264330998E-3</v>
      </c>
      <c r="ER238">
        <v>6.4517933406453799E-3</v>
      </c>
      <c r="ES238">
        <v>-3.0000000000000001E-3</v>
      </c>
      <c r="ET238">
        <v>2.02598466606085E-2</v>
      </c>
      <c r="EY238">
        <v>7.7999999999999996E-3</v>
      </c>
      <c r="EZ238">
        <v>5.22876227203114E-2</v>
      </c>
      <c r="FC238">
        <v>5.3900000000000003E-2</v>
      </c>
      <c r="FD238">
        <v>3.8199999999999998E-2</v>
      </c>
      <c r="FE238">
        <v>2.2496087916421301E-2</v>
      </c>
      <c r="FF238">
        <v>1.7978781466666701E-2</v>
      </c>
      <c r="FG238">
        <v>4.9418076480589497E-2</v>
      </c>
      <c r="FH238">
        <v>4.8999999999999998E-3</v>
      </c>
      <c r="FJ238">
        <v>4.9700000000000001E-2</v>
      </c>
      <c r="FM238">
        <v>1.1548153616416401E-2</v>
      </c>
      <c r="FO238">
        <v>9.1999999999999998E-3</v>
      </c>
      <c r="FQ238">
        <v>1.09E-2</v>
      </c>
      <c r="FU238">
        <v>1.2999999999999999E-2</v>
      </c>
      <c r="FV238">
        <v>1.6299999999999999E-2</v>
      </c>
      <c r="FW238">
        <v>3.6200000000000003E-2</v>
      </c>
      <c r="FX238">
        <v>2.6831000000000001E-2</v>
      </c>
      <c r="FY238">
        <v>2.5999999999999999E-2</v>
      </c>
      <c r="GA238">
        <v>-5.6000000000000001E-2</v>
      </c>
      <c r="GC238">
        <v>0.1527</v>
      </c>
      <c r="GD238">
        <v>2.5201999999999999E-2</v>
      </c>
      <c r="GE238">
        <v>2.6599999999999999E-2</v>
      </c>
    </row>
    <row r="239" spans="1:187" x14ac:dyDescent="0.25">
      <c r="A239" s="120">
        <v>41608</v>
      </c>
      <c r="B239">
        <v>5.6175163124303502E-3</v>
      </c>
      <c r="C239">
        <v>1.99999995E-4</v>
      </c>
      <c r="D239">
        <v>1.6060000000000001E-2</v>
      </c>
      <c r="E239">
        <v>1.23E-3</v>
      </c>
      <c r="F239">
        <v>2.7829999999999999E-3</v>
      </c>
      <c r="G239">
        <v>2.1099999500000001E-2</v>
      </c>
      <c r="M239">
        <v>7.1507144667139998E-3</v>
      </c>
      <c r="N239">
        <v>2.3869423352529801E-2</v>
      </c>
      <c r="O239">
        <v>4.9895000000000002E-2</v>
      </c>
      <c r="P239">
        <v>3.5799998800000003E-2</v>
      </c>
      <c r="Q239">
        <v>3.5000000099999998E-2</v>
      </c>
      <c r="R239">
        <v>4.3000001500000003E-2</v>
      </c>
      <c r="S239">
        <v>4.3000001500000003E-2</v>
      </c>
      <c r="V239">
        <v>8.6999999999999994E-2</v>
      </c>
      <c r="X239">
        <v>3.2000000000000002E-3</v>
      </c>
      <c r="Y239">
        <v>3.1E-2</v>
      </c>
      <c r="Z239">
        <v>1.9372514949391299E-2</v>
      </c>
      <c r="AB239">
        <v>7.9999998000000001E-4</v>
      </c>
      <c r="AC239">
        <v>6.9999997499999998E-4</v>
      </c>
      <c r="AF239">
        <v>-7.0730000000000003E-3</v>
      </c>
      <c r="AG239">
        <v>2.1984053811490802E-2</v>
      </c>
      <c r="AH239">
        <v>1.7100000800000001E-2</v>
      </c>
      <c r="AI239">
        <v>-4.4999999999999997E-3</v>
      </c>
      <c r="AJ239">
        <v>-1.35000004E-2</v>
      </c>
      <c r="AK239">
        <v>4.3499999999999997E-2</v>
      </c>
      <c r="AL239">
        <v>1.33180367305912E-2</v>
      </c>
      <c r="AM239">
        <v>-4.4000000000000003E-3</v>
      </c>
      <c r="AO239">
        <v>2.45999992E-2</v>
      </c>
      <c r="AR239">
        <v>2.40000002E-2</v>
      </c>
      <c r="AU239">
        <v>1.4E-2</v>
      </c>
      <c r="AV239">
        <v>8.0000000000000002E-3</v>
      </c>
      <c r="AW239">
        <v>1.2999999999999999E-2</v>
      </c>
      <c r="AX239">
        <v>8.0000000000000002E-3</v>
      </c>
      <c r="AZ239">
        <v>3.1699999999999999E-2</v>
      </c>
      <c r="BA239">
        <v>4.32368824260378E-2</v>
      </c>
      <c r="BD239">
        <v>-1.59999996E-3</v>
      </c>
      <c r="BF239">
        <v>2.2064E-2</v>
      </c>
      <c r="BH239">
        <v>1.30693464311331E-2</v>
      </c>
      <c r="BI239">
        <v>1.24436378584962E-2</v>
      </c>
      <c r="BJ239">
        <v>1.19560680619131E-2</v>
      </c>
      <c r="BK239">
        <v>1.19537156291074E-2</v>
      </c>
      <c r="BL239">
        <v>1.20000001E-2</v>
      </c>
      <c r="BM239">
        <v>3.55932064005149E-3</v>
      </c>
      <c r="BN239">
        <v>-1.5900000899999999E-2</v>
      </c>
      <c r="BO239">
        <v>1.09999999E-2</v>
      </c>
      <c r="BQ239">
        <v>4.4900000099999997E-2</v>
      </c>
      <c r="BR239">
        <v>6.7400001000000001E-2</v>
      </c>
      <c r="BS239">
        <v>1.26E-2</v>
      </c>
      <c r="BT239">
        <v>4.0500000100000003E-2</v>
      </c>
      <c r="BU239">
        <v>1.7300000400000001E-2</v>
      </c>
      <c r="BV239">
        <v>4.8312407483126298E-2</v>
      </c>
      <c r="BZ239">
        <v>6.1900001000000003E-2</v>
      </c>
      <c r="CA239">
        <v>7.8056916700564694E-2</v>
      </c>
      <c r="CB239">
        <v>3.0000000299999999E-3</v>
      </c>
      <c r="CC239">
        <v>8.99999961E-3</v>
      </c>
      <c r="CD239">
        <v>3.8999998899999998E-3</v>
      </c>
      <c r="CE239">
        <v>4.5668775319960303E-2</v>
      </c>
      <c r="CF239">
        <v>1.6E-2</v>
      </c>
      <c r="CG239">
        <v>0.01</v>
      </c>
      <c r="CH239">
        <v>2.3999999999999599E-3</v>
      </c>
      <c r="CI239">
        <v>1.04511456248884E-2</v>
      </c>
      <c r="CK239">
        <v>5.2541211159824498E-3</v>
      </c>
      <c r="CM239">
        <v>2.1999999999999999E-2</v>
      </c>
      <c r="CO239">
        <v>-4.7999999999999996E-3</v>
      </c>
      <c r="CP239">
        <v>2.7677440395120999E-2</v>
      </c>
      <c r="CQ239">
        <v>8.352E-3</v>
      </c>
      <c r="CR239">
        <v>1.2050418499701499E-2</v>
      </c>
      <c r="CS239">
        <v>0.01</v>
      </c>
      <c r="CU239">
        <v>3.5000000000000003E-2</v>
      </c>
      <c r="CV239">
        <v>3.39E-2</v>
      </c>
      <c r="CW239">
        <v>1.67E-2</v>
      </c>
      <c r="CY239">
        <v>1.84E-2</v>
      </c>
      <c r="CZ239">
        <v>8.3999999999999995E-3</v>
      </c>
      <c r="DA239">
        <v>1.2699999999999999E-2</v>
      </c>
      <c r="DC239">
        <v>1.61E-2</v>
      </c>
      <c r="DE239">
        <v>2.0999999999999999E-5</v>
      </c>
      <c r="DF239">
        <v>4.1437689285094101E-2</v>
      </c>
      <c r="DL239">
        <v>3.6887538484398101E-3</v>
      </c>
      <c r="DM239">
        <v>9.0953918105212105E-3</v>
      </c>
      <c r="DN239">
        <v>1.8999999399999998E-2</v>
      </c>
      <c r="DO239">
        <v>1.75999999E-2</v>
      </c>
      <c r="DP239">
        <v>1.81000009E-2</v>
      </c>
      <c r="DQ239">
        <v>1.5781102442934E-2</v>
      </c>
      <c r="DR239">
        <v>-8.0660000000000003E-3</v>
      </c>
      <c r="DS239">
        <v>5.5850089297129903E-2</v>
      </c>
      <c r="DT239">
        <v>1.8100000000000002E-2</v>
      </c>
      <c r="DU239">
        <v>4.8999999999999998E-3</v>
      </c>
      <c r="DV239">
        <v>-2.9999999999999997E-4</v>
      </c>
      <c r="DW239">
        <v>1.40775027154958E-2</v>
      </c>
      <c r="EA239">
        <v>-2.6000000099999998E-3</v>
      </c>
      <c r="EB239">
        <v>-2.7999998999999999E-3</v>
      </c>
      <c r="EC239">
        <v>3.19999992E-3</v>
      </c>
      <c r="ED239">
        <v>2.1999999999999999E-2</v>
      </c>
      <c r="EE239">
        <v>4.9500000000000002E-2</v>
      </c>
      <c r="EF239">
        <v>9.1746199999999997E-3</v>
      </c>
      <c r="EG239">
        <v>1.7999999999999999E-2</v>
      </c>
      <c r="EH239">
        <v>2.1199999399999999E-2</v>
      </c>
      <c r="EI239">
        <v>4.4999999999999997E-3</v>
      </c>
      <c r="EJ239">
        <v>2.2000000000000001E-3</v>
      </c>
      <c r="EK239">
        <v>9.9000000000000008E-3</v>
      </c>
      <c r="EM239">
        <v>1.09E-2</v>
      </c>
      <c r="EN239">
        <v>4.9200000000000001E-2</v>
      </c>
      <c r="EP239">
        <v>2.73831616641604E-2</v>
      </c>
      <c r="EQ239">
        <v>-1.35907005335837E-2</v>
      </c>
      <c r="ER239">
        <v>4.9177372945452503E-3</v>
      </c>
      <c r="ES239">
        <v>1.78E-2</v>
      </c>
      <c r="ET239">
        <v>7.1836612585807202E-5</v>
      </c>
      <c r="EY239">
        <v>3.1699999999999999E-2</v>
      </c>
      <c r="EZ239">
        <v>7.5349626056304799E-3</v>
      </c>
      <c r="FC239">
        <v>1.2999999999999999E-2</v>
      </c>
      <c r="FD239">
        <v>2.8999999999999998E-3</v>
      </c>
      <c r="FE239">
        <v>1.83902235310685E-3</v>
      </c>
      <c r="FF239">
        <v>2.2895362366666699E-2</v>
      </c>
      <c r="FG239">
        <v>2.5816452569010499E-2</v>
      </c>
      <c r="FH239">
        <v>6.93E-2</v>
      </c>
      <c r="FJ239">
        <v>1.83E-2</v>
      </c>
      <c r="FM239">
        <v>4.0195535518047699E-2</v>
      </c>
      <c r="FO239">
        <v>-1.1000000000000001E-3</v>
      </c>
      <c r="FQ239">
        <v>2.3800000000000002E-2</v>
      </c>
      <c r="FU239">
        <v>1.52E-2</v>
      </c>
      <c r="FV239">
        <v>3.5799999999999998E-2</v>
      </c>
      <c r="FW239">
        <v>-1.1999999999999999E-3</v>
      </c>
      <c r="FX239">
        <v>3.8175000000000001E-2</v>
      </c>
      <c r="FY239">
        <v>2.7E-2</v>
      </c>
      <c r="GA239">
        <v>0.05</v>
      </c>
      <c r="GC239">
        <v>0.1074</v>
      </c>
      <c r="GD239">
        <v>5.5751000000000002E-2</v>
      </c>
      <c r="GE239">
        <v>2.52E-2</v>
      </c>
    </row>
    <row r="240" spans="1:187" x14ac:dyDescent="0.25">
      <c r="A240" s="120">
        <v>41639</v>
      </c>
      <c r="B240">
        <v>1.08396015887762E-2</v>
      </c>
      <c r="C240">
        <v>-2.8300000400000001E-2</v>
      </c>
      <c r="D240">
        <v>1.7180000000000001E-2</v>
      </c>
      <c r="E240">
        <v>-3.3E-3</v>
      </c>
      <c r="F240">
        <v>2.4199999999999999E-2</v>
      </c>
      <c r="G240">
        <v>4.3900001799999998E-2</v>
      </c>
      <c r="M240">
        <v>2.11423098143242E-2</v>
      </c>
      <c r="N240">
        <v>2.0268778039571598E-3</v>
      </c>
      <c r="O240">
        <v>3.1530000000000002E-2</v>
      </c>
      <c r="P240">
        <v>2.6799999200000001E-2</v>
      </c>
      <c r="Q240">
        <v>2.7000000699999999E-2</v>
      </c>
      <c r="R240">
        <v>-2.0999999300000001E-3</v>
      </c>
      <c r="S240">
        <v>-2.4000001099999998E-3</v>
      </c>
      <c r="V240">
        <v>4.1000000000000002E-2</v>
      </c>
      <c r="X240">
        <v>1.72E-2</v>
      </c>
      <c r="Y240">
        <v>3.3500000000000002E-2</v>
      </c>
      <c r="Z240">
        <v>1.18617365056333E-2</v>
      </c>
      <c r="AB240">
        <v>-5.7999999299999999E-3</v>
      </c>
      <c r="AC240">
        <v>-8.1000002099999996E-3</v>
      </c>
      <c r="AF240">
        <v>-1.8023000000000001E-2</v>
      </c>
      <c r="AG240">
        <v>1.30608779999639E-2</v>
      </c>
      <c r="AH240">
        <v>-4.4999998100000004E-3</v>
      </c>
      <c r="AI240">
        <v>3.7000000000000002E-3</v>
      </c>
      <c r="AJ240">
        <v>-1.40000004E-2</v>
      </c>
      <c r="AK240">
        <v>3.7000000000000002E-3</v>
      </c>
      <c r="AL240">
        <v>1.6898833743370398E-2</v>
      </c>
      <c r="AM240">
        <v>-5.8999999999999999E-3</v>
      </c>
      <c r="AO240">
        <v>4.3999999800000003E-3</v>
      </c>
      <c r="AR240">
        <v>3.7000000000000002E-3</v>
      </c>
      <c r="AU240">
        <v>3.0000000000000001E-3</v>
      </c>
      <c r="AV240">
        <v>4.0000000000000001E-3</v>
      </c>
      <c r="AW240">
        <v>-1.0999999999999999E-2</v>
      </c>
      <c r="AX240">
        <v>7.0000000000000001E-3</v>
      </c>
      <c r="AZ240">
        <v>2.23E-2</v>
      </c>
      <c r="BA240">
        <v>4.6769593729422999E-2</v>
      </c>
      <c r="BD240">
        <v>1.7999999700000001E-3</v>
      </c>
      <c r="BF240">
        <v>4.5100000000000001E-2</v>
      </c>
      <c r="BH240">
        <v>-8.5473734257961505E-3</v>
      </c>
      <c r="BI240">
        <v>-2.3879721697213599E-2</v>
      </c>
      <c r="BJ240">
        <v>-4.0967089987162003E-2</v>
      </c>
      <c r="BK240">
        <v>-4.0968545181900899E-2</v>
      </c>
      <c r="BL240">
        <v>-4.1000001100000003E-2</v>
      </c>
      <c r="BM240">
        <v>-2.70174245768895E-2</v>
      </c>
      <c r="BN240">
        <v>6.30000001E-3</v>
      </c>
      <c r="BO240">
        <v>1.8999999399999998E-2</v>
      </c>
      <c r="BQ240">
        <v>-2.4000001099999998E-3</v>
      </c>
      <c r="BR240">
        <v>-2.89999996E-3</v>
      </c>
      <c r="BS240">
        <v>-1.11999996E-2</v>
      </c>
      <c r="BT240">
        <v>-9.1000003699999998E-3</v>
      </c>
      <c r="BU240">
        <v>2.5399999699999998E-2</v>
      </c>
      <c r="BV240">
        <v>6.5784439706562097E-3</v>
      </c>
      <c r="BZ240">
        <v>-3.40000005E-3</v>
      </c>
      <c r="CA240">
        <v>2.7013464320639899E-3</v>
      </c>
      <c r="CB240">
        <v>7.1999998800000003E-3</v>
      </c>
      <c r="CC240">
        <v>2.34999992E-2</v>
      </c>
      <c r="CD240">
        <v>1.6200000400000001E-2</v>
      </c>
      <c r="CE240">
        <v>3.4785007584625403E-2</v>
      </c>
      <c r="CF240">
        <v>2E-3</v>
      </c>
      <c r="CG240">
        <v>1.2E-2</v>
      </c>
      <c r="CH240">
        <v>2.6338727119224099E-2</v>
      </c>
      <c r="CI240">
        <v>9.2265040103418593E-3</v>
      </c>
      <c r="CK240">
        <v>6.2849011263533094E-2</v>
      </c>
      <c r="CM240">
        <v>6.4899999999999999E-2</v>
      </c>
      <c r="CO240">
        <v>7.9000000000000008E-3</v>
      </c>
      <c r="CP240">
        <v>-3.1794170923555901E-3</v>
      </c>
      <c r="CQ240">
        <v>1.0725E-2</v>
      </c>
      <c r="CR240">
        <v>1.6643957871947501E-2</v>
      </c>
      <c r="CS240">
        <v>1.2E-2</v>
      </c>
      <c r="CU240">
        <v>0</v>
      </c>
      <c r="CV240">
        <v>-5.5999999999999999E-3</v>
      </c>
      <c r="CW240">
        <v>-2.5499999999999998E-2</v>
      </c>
      <c r="CY240">
        <v>3.0499999999999999E-2</v>
      </c>
      <c r="CZ240">
        <v>1.9E-2</v>
      </c>
      <c r="DA240">
        <v>2.18E-2</v>
      </c>
      <c r="DC240">
        <v>2.41E-2</v>
      </c>
      <c r="DE240">
        <v>2.4462999999999999E-2</v>
      </c>
      <c r="DF240">
        <v>4.4304792295512901E-2</v>
      </c>
      <c r="DL240">
        <v>2.2041532354085201E-2</v>
      </c>
      <c r="DM240">
        <v>2.0124406904798602E-2</v>
      </c>
      <c r="DN240">
        <v>1.11999996E-2</v>
      </c>
      <c r="DO240">
        <v>2.39000004E-2</v>
      </c>
      <c r="DP240">
        <v>2.52E-2</v>
      </c>
      <c r="DQ240">
        <v>1.8304994418694199E-2</v>
      </c>
      <c r="DR240">
        <v>9.2090000000000002E-3</v>
      </c>
      <c r="DS240">
        <v>5.6936536663643803E-2</v>
      </c>
      <c r="DT240">
        <v>1.0276E-2</v>
      </c>
      <c r="DU240">
        <v>2.2138999999999999E-2</v>
      </c>
      <c r="DV240">
        <v>3.56E-2</v>
      </c>
      <c r="DW240">
        <v>-2.7171230239719799E-3</v>
      </c>
      <c r="EA240">
        <v>8.9999998500000004E-4</v>
      </c>
      <c r="EB240">
        <v>-6.0000002800000005E-4</v>
      </c>
      <c r="EC240">
        <v>1.00000005E-3</v>
      </c>
      <c r="ED240">
        <v>-1.7100000000000001E-2</v>
      </c>
      <c r="EE240">
        <v>-6.6900000000000001E-2</v>
      </c>
      <c r="EF240">
        <v>1.398198E-2</v>
      </c>
      <c r="EG240">
        <v>1.09E-2</v>
      </c>
      <c r="EH240">
        <v>-1.93000007E-2</v>
      </c>
      <c r="EI240">
        <v>2.3900000000000001E-2</v>
      </c>
      <c r="EJ240">
        <v>-1.37E-2</v>
      </c>
      <c r="EK240">
        <v>-8.2000000000000007E-3</v>
      </c>
      <c r="EM240">
        <v>-8.0000000000000004E-4</v>
      </c>
      <c r="EN240">
        <v>1.9300000000000001E-2</v>
      </c>
      <c r="EP240">
        <v>2.1189318220116601E-2</v>
      </c>
      <c r="EQ240">
        <v>1.7786269173294601E-2</v>
      </c>
      <c r="ER240">
        <v>1.07570819848095E-2</v>
      </c>
      <c r="ES240">
        <v>2.23E-2</v>
      </c>
      <c r="ET240">
        <v>6.7050171403286703E-3</v>
      </c>
      <c r="EW240">
        <v>6.7699277410710995E-2</v>
      </c>
      <c r="EY240">
        <v>2.23E-2</v>
      </c>
      <c r="EZ240">
        <v>3.4861666192484701E-2</v>
      </c>
      <c r="FC240">
        <v>1.66E-2</v>
      </c>
      <c r="FD240">
        <v>-3.1199999999999999E-2</v>
      </c>
      <c r="FE240">
        <v>-1.29201474354671E-2</v>
      </c>
      <c r="FF240">
        <v>-1.07168253333333E-3</v>
      </c>
      <c r="FG240">
        <v>-2.8887746385066102E-3</v>
      </c>
      <c r="FH240">
        <v>2.87E-2</v>
      </c>
      <c r="FJ240">
        <v>3.5299999999999998E-2</v>
      </c>
      <c r="FM240">
        <v>1.45619264851715E-2</v>
      </c>
      <c r="FO240">
        <v>1.6999999999999999E-3</v>
      </c>
      <c r="FQ240">
        <v>1.84E-2</v>
      </c>
      <c r="FU240">
        <v>1.03E-2</v>
      </c>
      <c r="FV240">
        <v>2.7699999999999999E-2</v>
      </c>
      <c r="FW240">
        <v>6.1000000000000004E-3</v>
      </c>
      <c r="FX240">
        <v>2.1725000000000001E-2</v>
      </c>
      <c r="FY240">
        <v>2.5000000000000001E-2</v>
      </c>
      <c r="GA240">
        <v>2E-3</v>
      </c>
      <c r="GC240">
        <v>1.9800000000000002E-2</v>
      </c>
      <c r="GD240">
        <v>2.9395000000000001E-2</v>
      </c>
      <c r="GE240">
        <v>5.1999999999999998E-3</v>
      </c>
    </row>
    <row r="241" spans="1:187" x14ac:dyDescent="0.25">
      <c r="A241" s="120">
        <v>41670</v>
      </c>
      <c r="B241">
        <v>-4.05814862880957E-2</v>
      </c>
      <c r="C241">
        <v>3.77000012E-2</v>
      </c>
      <c r="D241">
        <v>-3.2599999999999999E-3</v>
      </c>
      <c r="E241">
        <v>8.9999999999999998E-4</v>
      </c>
      <c r="F241">
        <v>8.2000000000000007E-3</v>
      </c>
      <c r="G241">
        <v>1.6200000400000001E-2</v>
      </c>
      <c r="M241">
        <v>2.1515971248002901E-2</v>
      </c>
      <c r="N241">
        <v>1.62662363693249E-2</v>
      </c>
      <c r="O241">
        <v>-3.2749E-2</v>
      </c>
      <c r="P241">
        <v>-3.1199999199999998E-2</v>
      </c>
      <c r="Q241">
        <v>-3.1399998800000002E-2</v>
      </c>
      <c r="R241">
        <v>-2.45999992E-2</v>
      </c>
      <c r="S241">
        <v>-2.45999992E-2</v>
      </c>
      <c r="V241">
        <v>2.1999999999999999E-2</v>
      </c>
      <c r="X241">
        <v>-2.4799999999999999E-2</v>
      </c>
      <c r="Y241">
        <v>2.9999999999999997E-4</v>
      </c>
      <c r="Z241">
        <v>-9.3644627785083295E-3</v>
      </c>
      <c r="AA241">
        <v>1.5299999999999999E-2</v>
      </c>
      <c r="AB241">
        <v>-1.59999996E-3</v>
      </c>
      <c r="AC241">
        <v>-2.7000000699999999E-3</v>
      </c>
      <c r="AF241">
        <v>1.9075999999999999E-2</v>
      </c>
      <c r="AG241">
        <v>1.2144508351196201E-2</v>
      </c>
      <c r="AH241">
        <v>-2.3600000900000001E-2</v>
      </c>
      <c r="AI241">
        <v>2.0899999999999998E-2</v>
      </c>
      <c r="AJ241">
        <v>6.09999988E-3</v>
      </c>
      <c r="AK241">
        <v>7.7000000000000002E-3</v>
      </c>
      <c r="AL241">
        <v>-1.21832974063436E-2</v>
      </c>
      <c r="AM241">
        <v>-5.0000000000000001E-4</v>
      </c>
      <c r="AO241">
        <v>-2.3700000700000001E-2</v>
      </c>
      <c r="AR241">
        <v>-2.4299999700000002E-2</v>
      </c>
      <c r="AU241">
        <v>1.4E-2</v>
      </c>
      <c r="AV241">
        <v>1.2E-2</v>
      </c>
      <c r="AW241">
        <v>-2.9000000000000001E-2</v>
      </c>
      <c r="AX241">
        <v>-1.7999999999999999E-2</v>
      </c>
      <c r="AZ241">
        <v>-5.6500000000000002E-2</v>
      </c>
      <c r="BA241">
        <v>-1.2803746877683601E-2</v>
      </c>
      <c r="BD241">
        <v>-1.31999999E-2</v>
      </c>
      <c r="BF241">
        <v>-2.98E-2</v>
      </c>
      <c r="BH241">
        <v>-1.91128882193226E-3</v>
      </c>
      <c r="BI241">
        <v>1.8732162046530801E-3</v>
      </c>
      <c r="BJ241">
        <v>1.7360094015965499E-2</v>
      </c>
      <c r="BK241">
        <v>1.7361208996258499E-2</v>
      </c>
      <c r="BL241">
        <v>1.7400000200000001E-2</v>
      </c>
      <c r="BM241">
        <v>1.20395589704612E-2</v>
      </c>
      <c r="BN241">
        <v>-8.2000000400000005E-3</v>
      </c>
      <c r="BO241">
        <v>-3.20000015E-2</v>
      </c>
      <c r="BQ241">
        <v>-4.8599999400000003E-2</v>
      </c>
      <c r="BR241">
        <v>-7.1300000000000002E-2</v>
      </c>
      <c r="BS241">
        <v>-1.4600000300000001E-2</v>
      </c>
      <c r="BT241">
        <v>-4.0300000500000002E-2</v>
      </c>
      <c r="BU241">
        <v>-3.09999995E-2</v>
      </c>
      <c r="BV241">
        <v>-1.8061843438251499E-2</v>
      </c>
      <c r="BZ241">
        <v>-4.7699999100000001E-2</v>
      </c>
      <c r="CA241">
        <v>-5.4934430978589299E-2</v>
      </c>
      <c r="CB241">
        <v>6.30000001E-3</v>
      </c>
      <c r="CC241">
        <v>1.7100000800000001E-2</v>
      </c>
      <c r="CD241">
        <v>1.5300000100000001E-2</v>
      </c>
      <c r="CE241">
        <v>3.4252795673843702E-3</v>
      </c>
      <c r="CF241">
        <v>-5.0000000000000001E-3</v>
      </c>
      <c r="CG241">
        <v>-1.6E-2</v>
      </c>
      <c r="CH241">
        <v>-4.8000000000000299E-3</v>
      </c>
      <c r="CI241">
        <v>4.5057109001860303E-3</v>
      </c>
      <c r="CK241">
        <v>3.4933676266729198E-2</v>
      </c>
      <c r="CM241">
        <v>1.9900000000000001E-2</v>
      </c>
      <c r="CO241">
        <v>3.8999999999999998E-3</v>
      </c>
      <c r="CP241">
        <v>-2.6713508692771198E-2</v>
      </c>
      <c r="CQ241">
        <v>2.3342999999999999E-2</v>
      </c>
      <c r="CR241">
        <v>8.2766558989610904E-3</v>
      </c>
      <c r="CS241">
        <v>-9.1999999999999998E-3</v>
      </c>
      <c r="CU241">
        <v>2.1999999999999999E-2</v>
      </c>
      <c r="CV241">
        <v>1.61E-2</v>
      </c>
      <c r="CW241">
        <v>-8.5000000000000006E-3</v>
      </c>
      <c r="CY241">
        <v>1.9E-3</v>
      </c>
      <c r="CZ241">
        <v>-3.8999999999999998E-3</v>
      </c>
      <c r="DA241">
        <v>5.4000000000000003E-3</v>
      </c>
      <c r="DC241">
        <v>-1.7399999999999999E-2</v>
      </c>
      <c r="DE241">
        <v>-3.0835000000000001E-2</v>
      </c>
      <c r="DF241">
        <v>2.2886226526685999E-2</v>
      </c>
      <c r="DL241">
        <v>-3.9232009575475603E-2</v>
      </c>
      <c r="DM241">
        <v>1.3061022032258901E-2</v>
      </c>
      <c r="DN241">
        <v>5.0000002400000002E-4</v>
      </c>
      <c r="DO241">
        <v>1.59999996E-3</v>
      </c>
      <c r="DP241">
        <v>1.70000002E-3</v>
      </c>
      <c r="DQ241">
        <v>-5.2849352655429697E-3</v>
      </c>
      <c r="DR241">
        <v>3.9899999999999996E-3</v>
      </c>
      <c r="DS241">
        <v>6.45583013392248E-2</v>
      </c>
      <c r="DT241">
        <v>-1.4590000000000001E-2</v>
      </c>
      <c r="DU241">
        <v>7.7000000000000002E-3</v>
      </c>
      <c r="DV241">
        <v>1.3599999999999999E-2</v>
      </c>
      <c r="DW241">
        <v>3.79035170359803E-2</v>
      </c>
      <c r="EA241">
        <v>9.9999997799999994E-3</v>
      </c>
      <c r="EB241">
        <v>1.4800000000000001E-2</v>
      </c>
      <c r="EC241">
        <v>1.31000001E-2</v>
      </c>
      <c r="ED241">
        <v>-5.1400000000000001E-2</v>
      </c>
      <c r="EE241">
        <v>-0.1419</v>
      </c>
      <c r="EF241">
        <v>8.4332399000000002E-2</v>
      </c>
      <c r="EG241">
        <v>9.4000000000000004E-3</v>
      </c>
      <c r="EH241">
        <v>-2.0000000900000001E-3</v>
      </c>
      <c r="EI241">
        <v>1.6799999999999999E-2</v>
      </c>
      <c r="EJ241">
        <v>-1.11471210519922E-2</v>
      </c>
      <c r="EK241">
        <v>-2.87E-2</v>
      </c>
      <c r="EM241">
        <v>-4.99E-2</v>
      </c>
      <c r="EN241">
        <v>4.3900000000000002E-2</v>
      </c>
      <c r="EP241">
        <v>3.8940964513909399E-3</v>
      </c>
      <c r="EQ241">
        <v>-5.9316739151582499E-4</v>
      </c>
      <c r="ER241">
        <v>3.12978998736146E-3</v>
      </c>
      <c r="ES241">
        <v>-7.6E-3</v>
      </c>
      <c r="ET241">
        <v>-3.17522018010266E-2</v>
      </c>
      <c r="EW241">
        <v>-7.1778175741999295E-2</v>
      </c>
      <c r="EY241">
        <v>-5.6500000000000002E-2</v>
      </c>
      <c r="EZ241">
        <v>1.4145235604640399E-2</v>
      </c>
      <c r="FC241">
        <v>1E-3</v>
      </c>
      <c r="FD241">
        <v>-3.95E-2</v>
      </c>
      <c r="FE241">
        <v>5.4479267664171403E-2</v>
      </c>
      <c r="FF241">
        <v>-3.33579028333333E-2</v>
      </c>
      <c r="FG241">
        <v>1.69636368585801E-2</v>
      </c>
      <c r="FH241">
        <v>6.3299999999999995E-2</v>
      </c>
      <c r="FI241">
        <v>7.9459333333331496E-4</v>
      </c>
      <c r="FJ241">
        <v>-7.7999999999999996E-3</v>
      </c>
      <c r="FL241">
        <v>-3.4700000000000002E-2</v>
      </c>
      <c r="FM241">
        <v>-2.76020112231504E-2</v>
      </c>
      <c r="FO241">
        <v>-8.3999999999999995E-3</v>
      </c>
      <c r="FQ241">
        <v>2.1299999999999999E-2</v>
      </c>
      <c r="FU241">
        <v>1.61E-2</v>
      </c>
      <c r="FV241">
        <v>3.1899999999999998E-2</v>
      </c>
      <c r="FW241">
        <v>4.4000000000000003E-3</v>
      </c>
      <c r="FX241">
        <v>1.2005999999999999E-2</v>
      </c>
      <c r="FY241">
        <v>8.9999999999999993E-3</v>
      </c>
      <c r="GA241">
        <v>-8.9999999999999993E-3</v>
      </c>
      <c r="GC241">
        <v>0.17680000000000001</v>
      </c>
      <c r="GD241">
        <v>2.2850000000000001E-3</v>
      </c>
      <c r="GE241">
        <v>-2.1700000000000001E-2</v>
      </c>
    </row>
    <row r="242" spans="1:187" x14ac:dyDescent="0.25">
      <c r="A242" s="120">
        <v>41698</v>
      </c>
      <c r="B242">
        <v>1.06418467390734E-2</v>
      </c>
      <c r="C242">
        <v>7.1999998800000003E-3</v>
      </c>
      <c r="D242">
        <v>2.4840000000000001E-2</v>
      </c>
      <c r="E242">
        <v>-1E-4</v>
      </c>
      <c r="F242">
        <v>-1.06E-2</v>
      </c>
      <c r="G242">
        <v>1.00000005E-3</v>
      </c>
      <c r="M242">
        <v>3.7550953472560697E-2</v>
      </c>
      <c r="N242">
        <v>2.28314736539523E-2</v>
      </c>
      <c r="O242">
        <v>5.0923999999999997E-2</v>
      </c>
      <c r="P242">
        <v>-1.16999997E-2</v>
      </c>
      <c r="Q242">
        <v>-1.18000004E-2</v>
      </c>
      <c r="R242">
        <v>1.00000005E-3</v>
      </c>
      <c r="S242">
        <v>1.00000005E-3</v>
      </c>
      <c r="T242">
        <v>9.3399999999999993E-3</v>
      </c>
      <c r="V242">
        <v>7.1999999999999995E-2</v>
      </c>
      <c r="X242">
        <v>3.6999999999999998E-2</v>
      </c>
      <c r="Y242">
        <v>1.9900000000000001E-2</v>
      </c>
      <c r="Z242">
        <v>7.1312890135776894E-2</v>
      </c>
      <c r="AA242">
        <v>1.4E-2</v>
      </c>
      <c r="AB242">
        <v>1.9999999599999999E-2</v>
      </c>
      <c r="AC242">
        <v>3.0600000200000001E-2</v>
      </c>
      <c r="AF242">
        <v>2.8722000000000001E-2</v>
      </c>
      <c r="AG242">
        <v>5.6614541943593298E-2</v>
      </c>
      <c r="AH242">
        <v>-4.4399999099999997E-2</v>
      </c>
      <c r="AI242">
        <v>1.04E-2</v>
      </c>
      <c r="AJ242">
        <v>-5.1000001799999996E-3</v>
      </c>
      <c r="AK242">
        <v>-2.1700000000000001E-2</v>
      </c>
      <c r="AL242">
        <v>2.80971626354376E-2</v>
      </c>
      <c r="AM242">
        <v>-4.0000000000000001E-3</v>
      </c>
      <c r="AO242">
        <v>2.2700000599999999E-2</v>
      </c>
      <c r="AR242">
        <v>2.1999999900000001E-2</v>
      </c>
      <c r="AU242">
        <v>2.9000000000000001E-2</v>
      </c>
      <c r="AV242">
        <v>1.2999999999999999E-2</v>
      </c>
      <c r="AW242">
        <v>0.02</v>
      </c>
      <c r="AX242">
        <v>3.4000000000000002E-2</v>
      </c>
      <c r="AZ242">
        <v>-4.0000000000000001E-3</v>
      </c>
      <c r="BA242">
        <v>3.8268163546171498E-2</v>
      </c>
      <c r="BD242">
        <v>1.41000003E-2</v>
      </c>
      <c r="BF242">
        <v>4.1300000000000003E-2</v>
      </c>
      <c r="BH242">
        <v>5.4892469521217197E-3</v>
      </c>
      <c r="BI242">
        <v>1.6130896761239199E-2</v>
      </c>
      <c r="BJ242">
        <v>1.53898198691207E-2</v>
      </c>
      <c r="BK242">
        <v>1.5389308801390601E-2</v>
      </c>
      <c r="BL242">
        <v>1.5399999899999999E-2</v>
      </c>
      <c r="BM242">
        <v>1.31820349464022E-2</v>
      </c>
      <c r="BN242">
        <v>7.9000003599999993E-2</v>
      </c>
      <c r="BO242">
        <v>5.9999998700000001E-2</v>
      </c>
      <c r="BQ242">
        <v>1.50000001E-3</v>
      </c>
      <c r="BR242">
        <v>1.2000000600000001E-3</v>
      </c>
      <c r="BS242">
        <v>-5.2000000099999997E-3</v>
      </c>
      <c r="BT242">
        <v>1.5100000400000001E-2</v>
      </c>
      <c r="BU242">
        <v>4.6999999299999996E-3</v>
      </c>
      <c r="BV242">
        <v>4.9788005561450799E-3</v>
      </c>
      <c r="BZ242">
        <v>1.6200000400000001E-2</v>
      </c>
      <c r="CA242">
        <v>0.106904292177989</v>
      </c>
      <c r="CB242">
        <v>1.0200000399999999E-2</v>
      </c>
      <c r="CC242">
        <v>2.7599999699999999E-2</v>
      </c>
      <c r="CD242">
        <v>1.6799999400000001E-2</v>
      </c>
      <c r="CE242">
        <v>1.7234586358035899E-2</v>
      </c>
      <c r="CF242">
        <v>0.03</v>
      </c>
      <c r="CG242">
        <v>3.0000000000000001E-3</v>
      </c>
      <c r="CH242">
        <v>6.4999999999999503E-3</v>
      </c>
      <c r="CI242">
        <v>1.38329633938297E-2</v>
      </c>
      <c r="CK242">
        <v>4.7171451686664603E-2</v>
      </c>
      <c r="CM242">
        <v>4.07E-2</v>
      </c>
      <c r="CO242">
        <v>-1.1000000000000001E-3</v>
      </c>
      <c r="CP242">
        <v>3.7633195861490797E-2</v>
      </c>
      <c r="CQ242">
        <v>2.8233999999999999E-2</v>
      </c>
      <c r="CR242">
        <v>-1.5126162972859401E-3</v>
      </c>
      <c r="CS242">
        <v>4.1999999999999997E-3</v>
      </c>
      <c r="CU242">
        <v>2.3E-2</v>
      </c>
      <c r="CV242">
        <v>1.5699999999999999E-2</v>
      </c>
      <c r="CW242">
        <v>2.46E-2</v>
      </c>
      <c r="CY242">
        <v>7.9000000000000008E-3</v>
      </c>
      <c r="CZ242">
        <v>6.4000000000000003E-3</v>
      </c>
      <c r="DA242">
        <v>1.9099999999999999E-2</v>
      </c>
      <c r="DC242">
        <v>1.06E-2</v>
      </c>
      <c r="DE242">
        <v>3.3000000000000002E-2</v>
      </c>
      <c r="DF242">
        <v>4.17548164529584E-2</v>
      </c>
      <c r="DL242">
        <v>2.4063193201499401E-2</v>
      </c>
      <c r="DM242">
        <v>1.7085964150639298E-2</v>
      </c>
      <c r="DN242">
        <v>1.15999999E-2</v>
      </c>
      <c r="DO242">
        <v>2.0999999700000001E-2</v>
      </c>
      <c r="DP242">
        <v>2.1600000599999999E-2</v>
      </c>
      <c r="DQ242">
        <v>6.0460671892013096E-3</v>
      </c>
      <c r="DR242">
        <v>3.9177999999999998E-2</v>
      </c>
      <c r="DS242">
        <v>7.5588130825637007E-2</v>
      </c>
      <c r="DT242">
        <v>6.4600000000000005E-2</v>
      </c>
      <c r="DU242">
        <v>3.4299999999999997E-2</v>
      </c>
      <c r="DV242">
        <v>4.41E-2</v>
      </c>
      <c r="DW242">
        <v>7.2501833154550804E-2</v>
      </c>
      <c r="EA242">
        <v>2.1999999900000002E-3</v>
      </c>
      <c r="EB242">
        <v>3.5999999400000001E-3</v>
      </c>
      <c r="EC242">
        <v>3.19999992E-3</v>
      </c>
      <c r="ED242">
        <v>5.2400000000000002E-2</v>
      </c>
      <c r="EE242">
        <v>0.17330000000000001</v>
      </c>
      <c r="EF242">
        <v>-2.0455833E-2</v>
      </c>
      <c r="EG242">
        <v>1.55E-2</v>
      </c>
      <c r="EH242">
        <v>0.12759999899999999</v>
      </c>
      <c r="EI242">
        <v>-1.2999999999999999E-3</v>
      </c>
      <c r="EJ242">
        <v>1.1299999999999999E-2</v>
      </c>
      <c r="EK242">
        <v>2.9100000000000001E-2</v>
      </c>
      <c r="EM242">
        <v>1.7899999999999999E-2</v>
      </c>
      <c r="EN242">
        <v>6.8699999999999997E-2</v>
      </c>
      <c r="EP242">
        <v>2.1521998131234701E-2</v>
      </c>
      <c r="EQ242">
        <v>7.7014608561603E-3</v>
      </c>
      <c r="ER242">
        <v>1.65532232709922E-2</v>
      </c>
      <c r="ES242">
        <v>2.75E-2</v>
      </c>
      <c r="ET242">
        <v>4.1264004553106498E-2</v>
      </c>
      <c r="EW242">
        <v>1.3593155728027599E-2</v>
      </c>
      <c r="EY242">
        <v>-4.0000000000000001E-3</v>
      </c>
      <c r="EZ242">
        <v>2.90895125357735E-2</v>
      </c>
      <c r="FC242">
        <v>1.5699999999999999E-2</v>
      </c>
      <c r="FD242">
        <v>2.7E-2</v>
      </c>
      <c r="FE242">
        <v>1.6646960013870799E-2</v>
      </c>
      <c r="FF242">
        <v>5.9539642666666696E-3</v>
      </c>
      <c r="FG242">
        <v>2.3753760067114899E-2</v>
      </c>
      <c r="FH242">
        <v>3.6600000000000001E-2</v>
      </c>
      <c r="FI242">
        <v>1.9941563233465E-2</v>
      </c>
      <c r="FJ242">
        <v>3.04E-2</v>
      </c>
      <c r="FL242">
        <v>8.3000000000000001E-3</v>
      </c>
      <c r="FM242">
        <v>6.5163635692788893E-2</v>
      </c>
      <c r="FO242">
        <v>-5.5999999999999999E-3</v>
      </c>
      <c r="FQ242">
        <v>6.7999999999999996E-3</v>
      </c>
      <c r="FU242">
        <v>1.34E-2</v>
      </c>
      <c r="FV242">
        <v>1.03E-2</v>
      </c>
      <c r="FW242">
        <v>2.3800000000000002E-2</v>
      </c>
      <c r="FX242">
        <v>3.78E-2</v>
      </c>
      <c r="FY242">
        <v>4.1000000000000002E-2</v>
      </c>
      <c r="GA242">
        <v>2.7E-2</v>
      </c>
      <c r="GC242">
        <v>8.2100000000000006E-2</v>
      </c>
      <c r="GD242">
        <v>0.04</v>
      </c>
      <c r="GE242">
        <v>2.41E-2</v>
      </c>
    </row>
    <row r="243" spans="1:187" x14ac:dyDescent="0.25">
      <c r="A243" s="120">
        <v>41729</v>
      </c>
      <c r="B243">
        <v>-2.1827939600770299E-2</v>
      </c>
      <c r="C243">
        <v>2.2800000399999999E-2</v>
      </c>
      <c r="D243">
        <v>-6.8399999999999997E-3</v>
      </c>
      <c r="E243">
        <v>8.0000000000000004E-4</v>
      </c>
      <c r="F243">
        <v>-1.0699999999999999E-2</v>
      </c>
      <c r="G243">
        <v>-4.5099999799999999E-2</v>
      </c>
      <c r="M243">
        <v>-3.37762015373307E-2</v>
      </c>
      <c r="N243">
        <v>1.26155574153282E-2</v>
      </c>
      <c r="O243">
        <v>-5.3460000000000001E-3</v>
      </c>
      <c r="P243">
        <v>-1.86999999E-2</v>
      </c>
      <c r="Q243">
        <v>-1.8899999600000002E-2</v>
      </c>
      <c r="R243">
        <v>3.0200000899999999E-2</v>
      </c>
      <c r="S243">
        <v>3.0200000899999999E-2</v>
      </c>
      <c r="T243">
        <v>-6.9298999999999999E-2</v>
      </c>
      <c r="V243">
        <v>4.4999999999999998E-2</v>
      </c>
      <c r="X243">
        <v>2.0500000000000001E-2</v>
      </c>
      <c r="Y243">
        <v>-9.1000000000000004E-3</v>
      </c>
      <c r="Z243">
        <v>2.9847591202627499E-3</v>
      </c>
      <c r="AA243">
        <v>2.4500000000000001E-2</v>
      </c>
      <c r="AB243">
        <v>-2.4999999399999999E-3</v>
      </c>
      <c r="AC243">
        <v>-4.1999998500000003E-3</v>
      </c>
      <c r="AF243">
        <v>-5.287E-3</v>
      </c>
      <c r="AG243">
        <v>8.6562598746120507E-3</v>
      </c>
      <c r="AH243">
        <v>-3.5500001199999999E-2</v>
      </c>
      <c r="AI243">
        <v>-6.4000000000000003E-3</v>
      </c>
      <c r="AJ243">
        <v>-7.7999997899999996E-3</v>
      </c>
      <c r="AK243">
        <v>-2.6700000000000002E-2</v>
      </c>
      <c r="AL243">
        <v>-7.5990004955226204E-2</v>
      </c>
      <c r="AM243">
        <v>-7.1999999999999998E-3</v>
      </c>
      <c r="AO243">
        <v>-4.0000001900000002E-3</v>
      </c>
      <c r="AR243">
        <v>-4.6999999299999996E-3</v>
      </c>
      <c r="AU243">
        <v>3.0000000000000001E-3</v>
      </c>
      <c r="AV243">
        <v>3.0000000000000001E-3</v>
      </c>
      <c r="AW243">
        <v>1E-3</v>
      </c>
      <c r="AX243">
        <v>3.0000000000000001E-3</v>
      </c>
      <c r="AZ243">
        <v>-2.8899999999999999E-2</v>
      </c>
      <c r="BA243">
        <v>-9.1873568566138694E-2</v>
      </c>
      <c r="BD243">
        <v>8.7000001200000007E-3</v>
      </c>
      <c r="BF243">
        <v>-2.3E-2</v>
      </c>
      <c r="BH243">
        <v>1.6850309488580802E-2</v>
      </c>
      <c r="BI243">
        <v>-2.18612107461724E-3</v>
      </c>
      <c r="BJ243">
        <v>-1.28759696570013E-2</v>
      </c>
      <c r="BK243">
        <v>-1.28895601570628E-2</v>
      </c>
      <c r="BL243">
        <v>-1.29000004E-2</v>
      </c>
      <c r="BM243">
        <v>-1.5433237795197299E-2</v>
      </c>
      <c r="BN243">
        <v>2.5900000699999998E-2</v>
      </c>
      <c r="BO243">
        <v>1.6000000800000001E-2</v>
      </c>
      <c r="BQ243">
        <v>-2.2800000399999999E-2</v>
      </c>
      <c r="BR243">
        <v>-3.3300001199999998E-2</v>
      </c>
      <c r="BS243">
        <v>-8.5000004600000005E-3</v>
      </c>
      <c r="BT243">
        <v>-1.41000003E-2</v>
      </c>
      <c r="BU243">
        <v>-9.70000029E-3</v>
      </c>
      <c r="BV243">
        <v>1.1442071452507599E-3</v>
      </c>
      <c r="BZ243">
        <v>-1.0999999900000001E-3</v>
      </c>
      <c r="CA243">
        <v>-5.63726661422037E-3</v>
      </c>
      <c r="CB243">
        <v>7.4999998300000004E-3</v>
      </c>
      <c r="CC243">
        <v>2.03000009E-2</v>
      </c>
      <c r="CD243">
        <v>1.25000002E-2</v>
      </c>
      <c r="CE243">
        <v>-8.8829146028324103E-4</v>
      </c>
      <c r="CF243">
        <v>8.0000000000000002E-3</v>
      </c>
      <c r="CG243">
        <v>1.9E-2</v>
      </c>
      <c r="CH243">
        <v>7.2875076723146696E-3</v>
      </c>
      <c r="CI243">
        <v>7.8112673240862103E-3</v>
      </c>
      <c r="CK243">
        <v>-2.6555126970232799E-2</v>
      </c>
      <c r="CM243">
        <v>-6.1199999999999997E-2</v>
      </c>
      <c r="CO243">
        <v>-8.0000000000000002E-3</v>
      </c>
      <c r="CP243">
        <v>-4.3246563969655198E-2</v>
      </c>
      <c r="CQ243">
        <v>2.5170000000000001E-2</v>
      </c>
      <c r="CR243">
        <v>3.0791281239432901E-2</v>
      </c>
      <c r="CS243">
        <v>-1.52E-2</v>
      </c>
      <c r="CU243">
        <v>7.0000000000000001E-3</v>
      </c>
      <c r="CV243">
        <v>5.4999999999999997E-3</v>
      </c>
      <c r="CW243">
        <v>1.12E-2</v>
      </c>
      <c r="CY243">
        <v>-1.6400000000000001E-2</v>
      </c>
      <c r="CZ243">
        <v>-1.49E-2</v>
      </c>
      <c r="DA243">
        <v>-1.55E-2</v>
      </c>
      <c r="DC243">
        <v>3.0000000000000001E-3</v>
      </c>
      <c r="DE243">
        <v>-2.75E-2</v>
      </c>
      <c r="DF243">
        <v>-1.244187682826E-2</v>
      </c>
      <c r="DL243">
        <v>1.30827874026784E-3</v>
      </c>
      <c r="DM243">
        <v>5.3384342749984697E-3</v>
      </c>
      <c r="DN243">
        <v>-2.7000000699999999E-3</v>
      </c>
      <c r="DO243">
        <v>-8.99999961E-3</v>
      </c>
      <c r="DP243">
        <v>-8.5000004600000005E-3</v>
      </c>
      <c r="DQ243">
        <v>1.2130851528582299E-2</v>
      </c>
      <c r="DR243">
        <v>-1.9849999999999998E-3</v>
      </c>
      <c r="DS243">
        <v>-8.1081474749032899E-3</v>
      </c>
      <c r="DT243">
        <v>-1.8200000000000001E-2</v>
      </c>
      <c r="DU243">
        <v>-2.0500000000000001E-2</v>
      </c>
      <c r="DV243">
        <v>-2.0199999999999999E-2</v>
      </c>
      <c r="DW243">
        <v>-5.5811679486507098E-3</v>
      </c>
      <c r="EA243">
        <v>-3.19999992E-3</v>
      </c>
      <c r="EB243">
        <v>-4.9999998899999997E-3</v>
      </c>
      <c r="EC243">
        <v>5.4000001399999997E-3</v>
      </c>
      <c r="ED243">
        <v>-8.6400000000000005E-2</v>
      </c>
      <c r="EE243">
        <v>-0.2087</v>
      </c>
      <c r="EF243">
        <v>2.720049E-3</v>
      </c>
      <c r="EG243">
        <v>5.0000000000000001E-3</v>
      </c>
      <c r="EH243">
        <v>2.5900000699999998E-2</v>
      </c>
      <c r="EI243">
        <v>-3.2500000000000001E-2</v>
      </c>
      <c r="EJ243">
        <v>-3.1899999999999998E-2</v>
      </c>
      <c r="EK243">
        <v>2.01E-2</v>
      </c>
      <c r="EM243">
        <v>4.2000000000000003E-2</v>
      </c>
      <c r="EN243">
        <v>-2.3400000000000001E-2</v>
      </c>
      <c r="EP243">
        <v>-1.5595300841445101E-2</v>
      </c>
      <c r="EQ243">
        <v>-1.91887935785287E-2</v>
      </c>
      <c r="ER243">
        <v>4.5227385024371198E-3</v>
      </c>
      <c r="ES243">
        <v>5.1000000000000004E-3</v>
      </c>
      <c r="ET243">
        <v>1.23791363202645E-2</v>
      </c>
      <c r="EW243">
        <v>-3.5064249661262998E-3</v>
      </c>
      <c r="EY243">
        <v>-2.8899999999999999E-2</v>
      </c>
      <c r="EZ243">
        <v>-1.12394773179762E-2</v>
      </c>
      <c r="FC243">
        <v>1.7299999999999999E-2</v>
      </c>
      <c r="FD243">
        <v>-2.4E-2</v>
      </c>
      <c r="FE243">
        <v>-1.1557590145983201E-2</v>
      </c>
      <c r="FF243">
        <v>-9.0745513333333298E-3</v>
      </c>
      <c r="FG243">
        <v>1.4147010922358099E-3</v>
      </c>
      <c r="FH243">
        <v>-2.86E-2</v>
      </c>
      <c r="FI243">
        <v>-1.1991475868787901E-2</v>
      </c>
      <c r="FJ243">
        <v>1.12E-2</v>
      </c>
      <c r="FL243">
        <v>-2.8899999999999999E-2</v>
      </c>
      <c r="FM243">
        <v>-2.6858555843557799E-2</v>
      </c>
      <c r="FO243">
        <v>2E-3</v>
      </c>
      <c r="FQ243">
        <v>-1E-3</v>
      </c>
      <c r="FU243">
        <v>7.1000000000000004E-3</v>
      </c>
      <c r="FV243">
        <v>-1.6000000000000001E-3</v>
      </c>
      <c r="FW243">
        <v>-1.7600000000000001E-2</v>
      </c>
      <c r="FX243">
        <v>-9.1999999999999998E-3</v>
      </c>
      <c r="FY243">
        <v>-4.2999999999999997E-2</v>
      </c>
      <c r="GA243">
        <v>0.01</v>
      </c>
      <c r="GC243">
        <v>5.4600000000000003E-2</v>
      </c>
      <c r="GD243">
        <v>-7.3999999999999996E-2</v>
      </c>
      <c r="GE243">
        <v>-3.5999999999999999E-3</v>
      </c>
    </row>
    <row r="244" spans="1:187" x14ac:dyDescent="0.25">
      <c r="A244" s="120">
        <v>41759</v>
      </c>
      <c r="B244">
        <v>-3.4951636633384499E-2</v>
      </c>
      <c r="C244">
        <v>6.6999997900000002E-3</v>
      </c>
      <c r="D244">
        <v>-7.4799999999999997E-3</v>
      </c>
      <c r="E244">
        <v>0</v>
      </c>
      <c r="F244">
        <v>-3.0999999999999999E-3</v>
      </c>
      <c r="G244">
        <v>-5.3599998400000001E-2</v>
      </c>
      <c r="M244">
        <v>1.0293526487622299E-2</v>
      </c>
      <c r="N244">
        <v>-1.0990828622036201E-3</v>
      </c>
      <c r="O244">
        <v>-6.8380000000000003E-3</v>
      </c>
      <c r="P244">
        <v>-4.0000001900000002E-3</v>
      </c>
      <c r="Q244">
        <v>-4.1000000200000003E-3</v>
      </c>
      <c r="R244">
        <v>1.37E-2</v>
      </c>
      <c r="S244">
        <v>1.26999998E-2</v>
      </c>
      <c r="T244">
        <v>-9.7879999999999998E-3</v>
      </c>
      <c r="V244">
        <v>-1.2999999999999999E-2</v>
      </c>
      <c r="X244">
        <v>3.5000000000000001E-3</v>
      </c>
      <c r="Y244">
        <v>-3.3000000000000002E-2</v>
      </c>
      <c r="Z244">
        <v>-2.6487810613845301E-2</v>
      </c>
      <c r="AA244">
        <v>3.1399999999999997E-2</v>
      </c>
      <c r="AB244">
        <v>9.8999999500000001E-3</v>
      </c>
      <c r="AC244">
        <v>1.5300000100000001E-2</v>
      </c>
      <c r="AF244">
        <v>2.8018999999999999E-2</v>
      </c>
      <c r="AG244">
        <v>-5.4938022747215397E-2</v>
      </c>
      <c r="AH244">
        <v>1.59999996E-3</v>
      </c>
      <c r="AI244">
        <v>1.11E-2</v>
      </c>
      <c r="AJ244">
        <v>2.1999999900000002E-3</v>
      </c>
      <c r="AK244">
        <v>2.07E-2</v>
      </c>
      <c r="AL244">
        <v>-3.67568965760579E-2</v>
      </c>
      <c r="AM244">
        <v>-5.7000000000000002E-3</v>
      </c>
      <c r="AO244">
        <v>1.5900000899999999E-2</v>
      </c>
      <c r="AR244">
        <v>1.5200000300000001E-2</v>
      </c>
      <c r="AU244">
        <v>1.7000000000000001E-2</v>
      </c>
      <c r="AV244">
        <v>8.9999999999999993E-3</v>
      </c>
      <c r="AW244">
        <v>6.0000000000000001E-3</v>
      </c>
      <c r="AX244">
        <v>1.7999999999999999E-2</v>
      </c>
      <c r="AZ244">
        <v>-1.01E-2</v>
      </c>
      <c r="BA244">
        <v>-5.3909296914973703E-2</v>
      </c>
      <c r="BD244">
        <v>6.2000001799999999E-3</v>
      </c>
      <c r="BF244">
        <v>-3.4000000000000002E-2</v>
      </c>
      <c r="BH244">
        <v>-9.2839881319024507E-3</v>
      </c>
      <c r="BI244">
        <v>7.7776516718639499E-3</v>
      </c>
      <c r="BJ244">
        <v>1.11477121572192E-2</v>
      </c>
      <c r="BK244">
        <v>1.11445829641235E-2</v>
      </c>
      <c r="BL244">
        <v>1.10999998E-2</v>
      </c>
      <c r="BM244">
        <v>1.91211738084274E-3</v>
      </c>
      <c r="BN244">
        <v>3.4800000499999997E-2</v>
      </c>
      <c r="BO244">
        <v>8.0000003800000004E-3</v>
      </c>
      <c r="BQ244">
        <v>1.5399999899999999E-2</v>
      </c>
      <c r="BR244">
        <v>2.3099999900000001E-2</v>
      </c>
      <c r="BS244">
        <v>1.7200000600000001E-2</v>
      </c>
      <c r="BT244">
        <v>1.81000009E-2</v>
      </c>
      <c r="BU244">
        <v>-1.8500000199999998E-2</v>
      </c>
      <c r="BV244">
        <v>4.3518151970316103E-2</v>
      </c>
      <c r="BZ244">
        <v>3.6699999099999998E-2</v>
      </c>
      <c r="CA244">
        <v>3.6684486789173603E-5</v>
      </c>
      <c r="CB244">
        <v>3.5999999400000001E-3</v>
      </c>
      <c r="CC244">
        <v>8.8999997800000008E-3</v>
      </c>
      <c r="CD244">
        <v>6.0000000499999999E-3</v>
      </c>
      <c r="CE244">
        <v>-3.9122876533461998E-2</v>
      </c>
      <c r="CF244">
        <v>-1.6E-2</v>
      </c>
      <c r="CG244">
        <v>-1.0999999999999999E-2</v>
      </c>
      <c r="CH244">
        <v>-8.0000000000000106E-3</v>
      </c>
      <c r="CI244">
        <v>1.0461718194651101E-2</v>
      </c>
      <c r="CK244">
        <v>-5.47180785783224E-2</v>
      </c>
      <c r="CM244">
        <v>-4.6199999999999998E-2</v>
      </c>
      <c r="CO244">
        <v>1.0800000000000001E-2</v>
      </c>
      <c r="CP244">
        <v>-3.8018773294433698E-2</v>
      </c>
      <c r="CQ244">
        <v>4.7891000000000003E-2</v>
      </c>
      <c r="CR244">
        <v>8.0274257182280095E-3</v>
      </c>
      <c r="CS244">
        <v>-4.7000000000000002E-3</v>
      </c>
      <c r="CU244">
        <v>0.02</v>
      </c>
      <c r="CV244">
        <v>-1.23E-2</v>
      </c>
      <c r="CW244">
        <v>1.7500000000000002E-2</v>
      </c>
      <c r="CY244">
        <v>-1.8800000000000001E-2</v>
      </c>
      <c r="CZ244">
        <v>-1.2500000000000001E-2</v>
      </c>
      <c r="DA244">
        <v>-1.7000000000000001E-2</v>
      </c>
      <c r="DC244">
        <v>-7.0000000000000001E-3</v>
      </c>
      <c r="DE244">
        <v>-2.5999999999999999E-2</v>
      </c>
      <c r="DF244">
        <v>-2.92462394447617E-2</v>
      </c>
      <c r="DL244">
        <v>5.3055974337568E-3</v>
      </c>
      <c r="DM244">
        <v>-3.6238510330508498E-3</v>
      </c>
      <c r="DN244">
        <v>-8.2000000400000005E-3</v>
      </c>
      <c r="DO244">
        <v>-3.0000001400000003E-4</v>
      </c>
      <c r="DP244">
        <v>0</v>
      </c>
      <c r="DQ244">
        <v>1.13798541385028E-2</v>
      </c>
      <c r="DR244">
        <v>4.8700000000000002E-4</v>
      </c>
      <c r="DS244">
        <v>-5.2122442810727497E-2</v>
      </c>
      <c r="DT244">
        <v>-2.2800000000000001E-2</v>
      </c>
      <c r="DU244">
        <v>2.3699999999999999E-2</v>
      </c>
      <c r="DV244">
        <v>2.2800000000000001E-2</v>
      </c>
      <c r="DW244">
        <v>7.2665267354826896E-2</v>
      </c>
      <c r="EA244">
        <v>-9.9999997500000001E-5</v>
      </c>
      <c r="EB244">
        <v>1.7999999700000001E-3</v>
      </c>
      <c r="EC244">
        <v>9.9999997799999994E-3</v>
      </c>
      <c r="ED244">
        <v>4.4000000000000003E-3</v>
      </c>
      <c r="EE244">
        <v>1.2200000000000001E-2</v>
      </c>
      <c r="EF244">
        <v>-2.3052631000000001E-2</v>
      </c>
      <c r="EG244">
        <v>-6.1000000000000004E-3</v>
      </c>
      <c r="EH244">
        <v>6.0899999000000003E-2</v>
      </c>
      <c r="EI244">
        <v>-2.53E-2</v>
      </c>
      <c r="EJ244">
        <v>-1.9161501483663902E-2</v>
      </c>
      <c r="EK244">
        <v>-1.5E-3</v>
      </c>
      <c r="EM244">
        <v>-1.1000000000000001E-3</v>
      </c>
      <c r="EN244">
        <v>-2.9399999999999999E-2</v>
      </c>
      <c r="EP244">
        <v>-6.8421040355139996E-3</v>
      </c>
      <c r="EQ244">
        <v>-2.8154530410350299E-3</v>
      </c>
      <c r="ER244">
        <v>9.2316948476023298E-4</v>
      </c>
      <c r="ES244">
        <v>-1.4800000000000001E-2</v>
      </c>
      <c r="ET244">
        <v>-2.17246734262155E-4</v>
      </c>
      <c r="EW244">
        <v>-5.4749282814629003E-3</v>
      </c>
      <c r="EY244">
        <v>-1.01E-2</v>
      </c>
      <c r="EZ244">
        <v>2.15651619330397E-2</v>
      </c>
      <c r="FC244">
        <v>-7.3000000000000001E-3</v>
      </c>
      <c r="FD244">
        <v>9.5999999999999992E-3</v>
      </c>
      <c r="FE244">
        <v>1.8525194478132799E-2</v>
      </c>
      <c r="FF244">
        <v>1.53923445666667E-2</v>
      </c>
      <c r="FG244">
        <v>1.6924039851758901E-2</v>
      </c>
      <c r="FH244">
        <v>-2.64E-2</v>
      </c>
      <c r="FI244">
        <v>-9.4256102313318192E-3</v>
      </c>
      <c r="FJ244">
        <v>1.7299999999999999E-2</v>
      </c>
      <c r="FL244">
        <v>-1.0999999999999999E-2</v>
      </c>
      <c r="FM244">
        <v>-3.2900464617474602E-3</v>
      </c>
      <c r="FO244">
        <v>-2.2599999999999999E-2</v>
      </c>
      <c r="FQ244">
        <v>5.4000000000000003E-3</v>
      </c>
      <c r="FU244">
        <v>6.4999999999999997E-3</v>
      </c>
      <c r="FV244">
        <v>8.0999999999999996E-3</v>
      </c>
      <c r="FW244">
        <v>-7.3700000000000002E-2</v>
      </c>
      <c r="FX244">
        <v>-1.54E-2</v>
      </c>
      <c r="FY244">
        <v>4.0000000000000001E-3</v>
      </c>
      <c r="GA244">
        <v>8.9999999999999993E-3</v>
      </c>
      <c r="GC244">
        <v>0.14649999999999999</v>
      </c>
      <c r="GD244">
        <v>-3.9E-2</v>
      </c>
      <c r="GE244">
        <v>1.7000000000000001E-2</v>
      </c>
    </row>
    <row r="245" spans="1:187" x14ac:dyDescent="0.25">
      <c r="A245" s="120">
        <v>41790</v>
      </c>
      <c r="B245">
        <v>3.49963121687384E-2</v>
      </c>
      <c r="C245">
        <v>3.5999998499999998E-2</v>
      </c>
      <c r="D245">
        <v>1.976E-2</v>
      </c>
      <c r="E245">
        <v>-2.3E-3</v>
      </c>
      <c r="F245">
        <v>4.8999999999999998E-3</v>
      </c>
      <c r="G245">
        <v>3.20000015E-2</v>
      </c>
      <c r="M245">
        <v>2.0174206989635599E-2</v>
      </c>
      <c r="N245">
        <v>1.7734111318382199E-2</v>
      </c>
      <c r="O245">
        <v>1.5671999999999998E-2</v>
      </c>
      <c r="P245">
        <v>3.0000000299999999E-3</v>
      </c>
      <c r="Q245">
        <v>2.0000000900000001E-3</v>
      </c>
      <c r="R245">
        <v>1.25000002E-2</v>
      </c>
      <c r="S245">
        <v>1.25000002E-2</v>
      </c>
      <c r="T245">
        <v>3.3300999999999997E-2</v>
      </c>
      <c r="V245">
        <v>-2.7E-2</v>
      </c>
      <c r="X245">
        <v>3.6600000000000001E-2</v>
      </c>
      <c r="Y245">
        <v>1.2E-2</v>
      </c>
      <c r="Z245">
        <v>3.3402543353471298E-3</v>
      </c>
      <c r="AA245">
        <v>2.92E-2</v>
      </c>
      <c r="AB245">
        <v>1.40000004E-2</v>
      </c>
      <c r="AC245">
        <v>2.0700000199999999E-2</v>
      </c>
      <c r="AF245">
        <v>3.0328999999999998E-2</v>
      </c>
      <c r="AG245">
        <v>1.02189168404911E-2</v>
      </c>
      <c r="AH245">
        <v>2.5900000699999998E-2</v>
      </c>
      <c r="AI245">
        <v>6.1000000000000004E-3</v>
      </c>
      <c r="AJ245">
        <v>-5.2000000099999997E-3</v>
      </c>
      <c r="AK245">
        <v>-2.23E-2</v>
      </c>
      <c r="AL245">
        <v>5.1951745393001597E-2</v>
      </c>
      <c r="AM245">
        <v>-1.01E-2</v>
      </c>
      <c r="AO245">
        <v>1.86999999E-2</v>
      </c>
      <c r="AR245">
        <v>1.81000009E-2</v>
      </c>
      <c r="AU245">
        <v>2.5999999999999999E-2</v>
      </c>
      <c r="AV245">
        <v>1.2999999999999999E-2</v>
      </c>
      <c r="AW245">
        <v>2.9000000000000001E-2</v>
      </c>
      <c r="AX245">
        <v>3.2000000000000001E-2</v>
      </c>
      <c r="AZ245">
        <v>3.9800000000000002E-2</v>
      </c>
      <c r="BA245">
        <v>1.7574323090056701E-2</v>
      </c>
      <c r="BD245">
        <v>1.4499999600000001E-2</v>
      </c>
      <c r="BF245">
        <v>4.7E-2</v>
      </c>
      <c r="BH245">
        <v>1.2063377755414899E-2</v>
      </c>
      <c r="BI245">
        <v>3.0499705742067701E-2</v>
      </c>
      <c r="BJ245">
        <v>4.4110987645652001E-2</v>
      </c>
      <c r="BK245">
        <v>4.4107660683167002E-2</v>
      </c>
      <c r="BL245">
        <v>4.41000015E-2</v>
      </c>
      <c r="BM245">
        <v>2.2913848987303299E-2</v>
      </c>
      <c r="BN245">
        <v>-9.1000003699999998E-3</v>
      </c>
      <c r="BO245">
        <v>9.9999997799999994E-3</v>
      </c>
      <c r="BQ245">
        <v>2.62000002E-2</v>
      </c>
      <c r="BR245">
        <v>3.9299998400000001E-2</v>
      </c>
      <c r="BS245">
        <v>-1.6100000600000001E-2</v>
      </c>
      <c r="BT245">
        <v>1.6499999899999999E-2</v>
      </c>
      <c r="BU245">
        <v>3.19999992E-3</v>
      </c>
      <c r="BV245">
        <v>1.9464162530778099E-2</v>
      </c>
      <c r="BZ245">
        <v>1.43999998E-2</v>
      </c>
      <c r="CA245">
        <v>1.68964781375773E-2</v>
      </c>
      <c r="CB245">
        <v>5.0000002400000002E-4</v>
      </c>
      <c r="CC245">
        <v>-4.4999998100000004E-3</v>
      </c>
      <c r="CD245">
        <v>6.0000002800000005E-4</v>
      </c>
      <c r="CE245">
        <v>6.7143467147929804E-3</v>
      </c>
      <c r="CF245">
        <v>2.9000000000000001E-2</v>
      </c>
      <c r="CG245">
        <v>-4.0000000000000001E-3</v>
      </c>
      <c r="CH245">
        <v>4.8399999999999999E-2</v>
      </c>
      <c r="CI245">
        <v>1.32347700593336E-2</v>
      </c>
      <c r="CK245">
        <v>4.1396480904773998E-2</v>
      </c>
      <c r="CM245">
        <v>5.9900000000000002E-2</v>
      </c>
      <c r="CO245">
        <v>1.14E-2</v>
      </c>
      <c r="CP245">
        <v>4.48292883331292E-2</v>
      </c>
      <c r="CQ245">
        <v>3.6831999999999997E-2</v>
      </c>
      <c r="CR245">
        <v>1.07086041132085E-2</v>
      </c>
      <c r="CS245">
        <v>2.6800000000000001E-2</v>
      </c>
      <c r="CU245">
        <v>5.0000000000000001E-3</v>
      </c>
      <c r="CV245">
        <v>0.01</v>
      </c>
      <c r="CW245">
        <v>-4.0000000000000001E-3</v>
      </c>
      <c r="CY245">
        <v>1.7100000000000001E-2</v>
      </c>
      <c r="CZ245">
        <v>1.6799999999999999E-2</v>
      </c>
      <c r="DA245">
        <v>2.3E-3</v>
      </c>
      <c r="DC245">
        <v>5.1999999999999998E-3</v>
      </c>
      <c r="DE245">
        <v>3.4000000000000002E-2</v>
      </c>
      <c r="DF245">
        <v>1.5816883893435399E-2</v>
      </c>
      <c r="DL245">
        <v>1.0688671746193401E-2</v>
      </c>
      <c r="DM245">
        <v>3.2997954877813699E-3</v>
      </c>
      <c r="DN245">
        <v>-1.5200000300000001E-2</v>
      </c>
      <c r="DO245">
        <v>9.6000004600000008E-3</v>
      </c>
      <c r="DP245">
        <v>9.9999997799999994E-3</v>
      </c>
      <c r="DQ245">
        <v>1.46957738844777E-2</v>
      </c>
      <c r="DR245">
        <v>-9.8999999999999999E-4</v>
      </c>
      <c r="DS245">
        <v>5.5960842128172303E-2</v>
      </c>
      <c r="DT245">
        <v>2.3E-2</v>
      </c>
      <c r="DU245">
        <v>-5.1000000000000004E-3</v>
      </c>
      <c r="DV245">
        <v>-2.2000000000000001E-3</v>
      </c>
      <c r="DW245">
        <v>2.83414070705372E-2</v>
      </c>
      <c r="DX245">
        <v>-7.1000000500000002E-3</v>
      </c>
      <c r="DY245">
        <v>-6.8999999200000002E-3</v>
      </c>
      <c r="DZ245">
        <v>-7.4999998300000004E-3</v>
      </c>
      <c r="EA245">
        <v>1.4499999600000001E-2</v>
      </c>
      <c r="EB245">
        <v>2.3700000700000001E-2</v>
      </c>
      <c r="EC245">
        <v>1.26E-2</v>
      </c>
      <c r="ED245">
        <v>5.3499999999999999E-2</v>
      </c>
      <c r="EE245">
        <v>0.11459999999999999</v>
      </c>
      <c r="EF245">
        <v>1.829586E-3</v>
      </c>
      <c r="EG245">
        <v>-1.3100000000000001E-2</v>
      </c>
      <c r="EH245">
        <v>0.113399997</v>
      </c>
      <c r="EI245">
        <v>-1.09E-2</v>
      </c>
      <c r="EJ245">
        <v>-6.1674897244013496E-3</v>
      </c>
      <c r="EK245">
        <v>-3.0000000000000001E-3</v>
      </c>
      <c r="EM245">
        <v>9.7000000000000003E-3</v>
      </c>
      <c r="EN245">
        <v>3.5799999999999998E-2</v>
      </c>
      <c r="EP245">
        <v>1.6644015912592701E-2</v>
      </c>
      <c r="EQ245">
        <v>2.1323441302163501E-2</v>
      </c>
      <c r="ER245">
        <v>1.01654581900352E-2</v>
      </c>
      <c r="ES245">
        <v>2.3099999999999999E-2</v>
      </c>
      <c r="ET245">
        <v>1.8797928619007399E-2</v>
      </c>
      <c r="EW245">
        <v>1.24144033105076E-2</v>
      </c>
      <c r="EY245">
        <v>3.9800000000000002E-2</v>
      </c>
      <c r="EZ245">
        <v>4.3535346191032803E-2</v>
      </c>
      <c r="FC245">
        <v>6.8999999999999999E-3</v>
      </c>
      <c r="FD245">
        <v>6.3200000000000006E-2</v>
      </c>
      <c r="FE245">
        <v>2.7586797249254499E-2</v>
      </c>
      <c r="FF245">
        <v>3.3415105666666702E-2</v>
      </c>
      <c r="FG245">
        <v>5.3236824026825801E-2</v>
      </c>
      <c r="FH245">
        <v>-1.14E-2</v>
      </c>
      <c r="FI245">
        <v>3.9876924891404401E-3</v>
      </c>
      <c r="FJ245">
        <v>2.18E-2</v>
      </c>
      <c r="FL245">
        <v>6.9999999999999999E-4</v>
      </c>
      <c r="FM245">
        <v>7.9990288794609996E-2</v>
      </c>
      <c r="FO245">
        <v>-8.0999999999999996E-3</v>
      </c>
      <c r="FQ245">
        <v>1.34E-2</v>
      </c>
      <c r="FU245">
        <v>2.0500000000000001E-2</v>
      </c>
      <c r="FV245">
        <v>2.01E-2</v>
      </c>
      <c r="FW245">
        <v>4.3499999999999997E-2</v>
      </c>
      <c r="FX245">
        <v>2.4E-2</v>
      </c>
      <c r="FY245">
        <v>4.2999999999999997E-2</v>
      </c>
      <c r="GA245">
        <v>7.0000000000000001E-3</v>
      </c>
      <c r="GC245">
        <v>-3.5999999999999997E-2</v>
      </c>
      <c r="GD245">
        <v>2.6499999999999999E-2</v>
      </c>
      <c r="GE245">
        <v>1.9E-2</v>
      </c>
    </row>
    <row r="246" spans="1:187" x14ac:dyDescent="0.25">
      <c r="A246" s="120">
        <v>41820</v>
      </c>
      <c r="B246">
        <v>7.5842592872185796E-2</v>
      </c>
      <c r="C246">
        <v>-1.99999995E-4</v>
      </c>
      <c r="D246">
        <v>1.538E-2</v>
      </c>
      <c r="E246">
        <v>7.7000000000000002E-3</v>
      </c>
      <c r="F246">
        <v>1.6899999999999998E-2</v>
      </c>
      <c r="G246">
        <v>1.8899999600000002E-2</v>
      </c>
      <c r="M246">
        <v>2.95922078228881E-2</v>
      </c>
      <c r="N246">
        <v>1.66973796333105E-2</v>
      </c>
      <c r="O246">
        <v>1.2260999999999999E-2</v>
      </c>
      <c r="P246">
        <v>1.0099999599999999E-2</v>
      </c>
      <c r="Q246">
        <v>1.0200000399999999E-2</v>
      </c>
      <c r="R246">
        <v>-1.5200000300000001E-2</v>
      </c>
      <c r="S246">
        <v>-1.5200000300000001E-2</v>
      </c>
      <c r="T246">
        <v>2.4372999999999999E-2</v>
      </c>
      <c r="V246">
        <v>2.5000000000000001E-2</v>
      </c>
      <c r="X246">
        <v>1.43E-2</v>
      </c>
      <c r="Y246">
        <v>4.5999999999999999E-2</v>
      </c>
      <c r="Z246">
        <v>2.9075288323905199E-2</v>
      </c>
      <c r="AA246">
        <v>1.5299999999999999E-2</v>
      </c>
      <c r="AB246">
        <v>1.0700000499999999E-2</v>
      </c>
      <c r="AC246">
        <v>1.6200000400000001E-2</v>
      </c>
      <c r="AF246">
        <v>2.2935000000000001E-2</v>
      </c>
      <c r="AG246">
        <v>3.5961298240465601E-3</v>
      </c>
      <c r="AH246">
        <v>2.5399999699999998E-2</v>
      </c>
      <c r="AI246">
        <v>0</v>
      </c>
      <c r="AJ246">
        <v>1.0999999900000001E-3</v>
      </c>
      <c r="AK246">
        <v>-3.5000000000000001E-3</v>
      </c>
      <c r="AL246">
        <v>7.7808843181474997E-3</v>
      </c>
      <c r="AM246">
        <v>-1.14E-2</v>
      </c>
      <c r="AO246">
        <v>3.19999992E-3</v>
      </c>
      <c r="AR246">
        <v>2.4999999399999999E-3</v>
      </c>
      <c r="AU246">
        <v>3.0000000000000001E-3</v>
      </c>
      <c r="AV246">
        <v>4.0000000000000001E-3</v>
      </c>
      <c r="AW246">
        <v>-8.0000000000000002E-3</v>
      </c>
      <c r="AX246">
        <v>2.1000000000000001E-2</v>
      </c>
      <c r="AZ246">
        <v>1.6899999999999998E-2</v>
      </c>
      <c r="BA246">
        <v>8.5839145542439006E-3</v>
      </c>
      <c r="BD246">
        <v>1.21999998E-2</v>
      </c>
      <c r="BF246">
        <v>3.0000000000000001E-3</v>
      </c>
      <c r="BH246">
        <v>7.8926963691627904E-4</v>
      </c>
      <c r="BI246">
        <v>5.8790124036638396E-3</v>
      </c>
      <c r="BJ246">
        <v>7.5968130933672402E-3</v>
      </c>
      <c r="BK246">
        <v>7.6013519115287797E-3</v>
      </c>
      <c r="BL246">
        <v>7.6000001300000003E-3</v>
      </c>
      <c r="BM246">
        <v>4.4551642959980197E-3</v>
      </c>
      <c r="BN246">
        <v>2.4900000500000002E-2</v>
      </c>
      <c r="BO246">
        <v>-2.0000000900000001E-3</v>
      </c>
      <c r="BQ246">
        <v>1.65999997E-2</v>
      </c>
      <c r="BR246">
        <v>2.55999994E-2</v>
      </c>
      <c r="BS246">
        <v>-6.9999997499999998E-4</v>
      </c>
      <c r="BT246">
        <v>1.27999997E-2</v>
      </c>
      <c r="BU246">
        <v>-4.3000001500000003E-3</v>
      </c>
      <c r="BV246">
        <v>1.4956291754527199E-2</v>
      </c>
      <c r="BZ246">
        <v>2.6900000899999998E-2</v>
      </c>
      <c r="CA246">
        <v>5.20201752237546E-2</v>
      </c>
      <c r="CB246">
        <v>9.9999997500000001E-5</v>
      </c>
      <c r="CC246">
        <v>-4.9999998899999997E-3</v>
      </c>
      <c r="CD246">
        <v>-2.3000000500000002E-3</v>
      </c>
      <c r="CE246">
        <v>3.6408704087903102E-2</v>
      </c>
      <c r="CF246">
        <v>2.1000000000000001E-2</v>
      </c>
      <c r="CG246">
        <v>-8.9999999999999993E-3</v>
      </c>
      <c r="CH246">
        <v>1.46180593693475E-2</v>
      </c>
      <c r="CI246">
        <v>1.44234890557207E-2</v>
      </c>
      <c r="CK246">
        <v>2.3973192359035798E-2</v>
      </c>
      <c r="CM246">
        <v>2.4799999999999999E-2</v>
      </c>
      <c r="CO246">
        <v>1.44E-2</v>
      </c>
      <c r="CP246">
        <v>-2.6178119132580502E-4</v>
      </c>
      <c r="CQ246">
        <v>8.2690000000000003E-3</v>
      </c>
      <c r="CR246">
        <v>-1.37762539042813E-2</v>
      </c>
      <c r="CS246">
        <v>2.2000000000000001E-3</v>
      </c>
      <c r="CU246">
        <v>-3.5999999999999997E-2</v>
      </c>
      <c r="CV246">
        <v>2.0500000000000001E-2</v>
      </c>
      <c r="CW246">
        <v>-3.4799999999999998E-2</v>
      </c>
      <c r="CY246">
        <v>8.0999999999999996E-3</v>
      </c>
      <c r="CZ246">
        <v>-2.2000000000000001E-3</v>
      </c>
      <c r="DA246">
        <v>2.8E-3</v>
      </c>
      <c r="DC246">
        <v>1.8700000000000001E-2</v>
      </c>
      <c r="DE246">
        <v>3.1E-2</v>
      </c>
      <c r="DF246">
        <v>-3.2815175778216901E-3</v>
      </c>
      <c r="DL246">
        <v>-7.8466518955717691E-3</v>
      </c>
      <c r="DM246">
        <v>1.1408359620277199E-2</v>
      </c>
      <c r="DN246">
        <v>1.65999997E-2</v>
      </c>
      <c r="DO246">
        <v>1.0700000499999999E-2</v>
      </c>
      <c r="DP246">
        <v>1.10999998E-2</v>
      </c>
      <c r="DQ246">
        <v>2.7518215210674799E-2</v>
      </c>
      <c r="DR246">
        <v>-2.7375E-2</v>
      </c>
      <c r="DS246">
        <v>-3.1406579303767698E-3</v>
      </c>
      <c r="DT246">
        <v>-1.8499999999999999E-2</v>
      </c>
      <c r="DU246">
        <v>2.8899999999999999E-2</v>
      </c>
      <c r="DV246">
        <v>2.6100000000000002E-2</v>
      </c>
      <c r="DW246">
        <v>2.35160003609469E-2</v>
      </c>
      <c r="DX246">
        <v>-3.8000000600000002E-3</v>
      </c>
      <c r="DY246">
        <v>-2.7999998999999999E-3</v>
      </c>
      <c r="DZ246">
        <v>-3.7000000000000002E-3</v>
      </c>
      <c r="EA246">
        <v>4.0000001900000002E-3</v>
      </c>
      <c r="EB246">
        <v>4.4999998100000004E-3</v>
      </c>
      <c r="EC246">
        <v>8.2000000400000005E-3</v>
      </c>
      <c r="ED246">
        <v>1.3599999999999999E-2</v>
      </c>
      <c r="EE246">
        <v>1.37E-2</v>
      </c>
      <c r="EF246">
        <v>5.148644E-3</v>
      </c>
      <c r="EG246">
        <v>2.1000000000000001E-2</v>
      </c>
      <c r="EH246">
        <v>6.7100003399999997E-2</v>
      </c>
      <c r="EI246">
        <v>-1.1999999999999999E-3</v>
      </c>
      <c r="EJ246">
        <v>1.51360993067567E-2</v>
      </c>
      <c r="EK246">
        <v>-4.6600000000000003E-2</v>
      </c>
      <c r="EM246">
        <v>-3.3000000000000002E-2</v>
      </c>
      <c r="EN246">
        <v>4.5400000000000003E-2</v>
      </c>
      <c r="EP246">
        <v>2.2974852448858E-2</v>
      </c>
      <c r="EQ246">
        <v>-9.6550241670096994E-3</v>
      </c>
      <c r="ER246">
        <v>1.18799514764951E-2</v>
      </c>
      <c r="ES246">
        <v>7.0000000000000001E-3</v>
      </c>
      <c r="ET246">
        <v>1.4051116699625801E-2</v>
      </c>
      <c r="EW246">
        <v>-1.43273379217601E-4</v>
      </c>
      <c r="EY246">
        <v>1.6899999999999998E-2</v>
      </c>
      <c r="EZ246">
        <v>3.1666764473837199E-2</v>
      </c>
      <c r="FC246">
        <v>-3.7000000000000002E-3</v>
      </c>
      <c r="FD246">
        <v>2.7300000000000001E-2</v>
      </c>
      <c r="FE246">
        <v>1.6879153873080401E-2</v>
      </c>
      <c r="FF246">
        <v>3.0497420666666698E-2</v>
      </c>
      <c r="FG246">
        <v>7.2183873562208503E-3</v>
      </c>
      <c r="FH246">
        <v>3.0200000000000001E-2</v>
      </c>
      <c r="FI246">
        <v>1.48726445124152E-2</v>
      </c>
      <c r="FJ246">
        <v>1.5299999999999999E-2</v>
      </c>
      <c r="FL246">
        <v>3.0499999999999999E-2</v>
      </c>
      <c r="FM246">
        <v>6.2603558342185298E-2</v>
      </c>
      <c r="FO246">
        <v>-1.12E-2</v>
      </c>
      <c r="FQ246">
        <v>-4.7000000000000002E-3</v>
      </c>
      <c r="FU246">
        <v>4.4000000000000003E-3</v>
      </c>
      <c r="FV246">
        <v>-7.1999999999999998E-3</v>
      </c>
      <c r="FW246">
        <v>3.0200000000000001E-2</v>
      </c>
      <c r="FX246">
        <v>1.49E-2</v>
      </c>
      <c r="FY246">
        <v>1.0999999999999999E-2</v>
      </c>
      <c r="GA246">
        <v>1E-3</v>
      </c>
      <c r="GC246">
        <v>-5.3E-3</v>
      </c>
      <c r="GD246">
        <v>3.2899999999999999E-2</v>
      </c>
      <c r="GE246">
        <v>2.3999999999999998E-3</v>
      </c>
    </row>
    <row r="247" spans="1:187" x14ac:dyDescent="0.25">
      <c r="A247" s="120">
        <v>41851</v>
      </c>
      <c r="B247">
        <v>-3.6075233306630199E-2</v>
      </c>
      <c r="C247">
        <v>-1.47000002E-2</v>
      </c>
      <c r="D247">
        <v>-9.6399999999999993E-3</v>
      </c>
      <c r="E247">
        <v>-8.9999999999999998E-4</v>
      </c>
      <c r="F247">
        <v>7.7999999999999996E-3</v>
      </c>
      <c r="G247">
        <v>-2.2900000199999999E-2</v>
      </c>
      <c r="M247">
        <v>-1.09602059621657E-2</v>
      </c>
      <c r="N247">
        <v>-7.0900228647138297E-3</v>
      </c>
      <c r="O247">
        <v>-1.0628E-2</v>
      </c>
      <c r="P247">
        <v>-4.0000001900000002E-3</v>
      </c>
      <c r="Q247">
        <v>-4.0000001900000002E-3</v>
      </c>
      <c r="R247">
        <v>2.4700000900000001E-2</v>
      </c>
      <c r="S247">
        <v>2.4700000900000001E-2</v>
      </c>
      <c r="T247">
        <v>-4.9494000000000003E-2</v>
      </c>
      <c r="V247">
        <v>-5.8999999999999997E-2</v>
      </c>
      <c r="X247">
        <v>2.5600000000000001E-2</v>
      </c>
      <c r="Y247">
        <v>-3.0099999999999998E-2</v>
      </c>
      <c r="Z247">
        <v>-2.4336848491097001E-2</v>
      </c>
      <c r="AA247">
        <v>8.0999999999999996E-3</v>
      </c>
      <c r="AB247">
        <v>-1.93000007E-2</v>
      </c>
      <c r="AC247">
        <v>-2.9200000699999999E-2</v>
      </c>
      <c r="AF247">
        <v>-4.3797000000000003E-2</v>
      </c>
      <c r="AG247">
        <v>1.39794275044898E-2</v>
      </c>
      <c r="AH247">
        <v>-9.9999997500000001E-5</v>
      </c>
      <c r="AI247">
        <v>-7.7000000000000002E-3</v>
      </c>
      <c r="AJ247">
        <v>0</v>
      </c>
      <c r="AK247">
        <v>8.6E-3</v>
      </c>
      <c r="AL247">
        <v>-1.16016948761823E-2</v>
      </c>
      <c r="AM247">
        <v>-1.6000000000000001E-3</v>
      </c>
      <c r="AO247">
        <v>-2.39000004E-2</v>
      </c>
      <c r="AR247">
        <v>-2.45999992E-2</v>
      </c>
      <c r="AU247">
        <v>2E-3</v>
      </c>
      <c r="AV247">
        <v>0</v>
      </c>
      <c r="AW247">
        <v>1.2E-2</v>
      </c>
      <c r="AX247">
        <v>-1.0999999999999999E-2</v>
      </c>
      <c r="AZ247">
        <v>-1.37E-2</v>
      </c>
      <c r="BA247">
        <v>-1.2474383021306301E-2</v>
      </c>
      <c r="BD247">
        <v>9.4999996900000001E-3</v>
      </c>
      <c r="BF247">
        <v>-3.9399999999999998E-2</v>
      </c>
      <c r="BH247">
        <v>1.27855391092344E-2</v>
      </c>
      <c r="BI247">
        <v>-3.7917027386347199E-3</v>
      </c>
      <c r="BJ247">
        <v>-3.7451982265973602E-3</v>
      </c>
      <c r="BK247">
        <v>-3.7429121601078E-3</v>
      </c>
      <c r="BL247">
        <v>-3.7000000000000002E-3</v>
      </c>
      <c r="BM247">
        <v>-7.1843090767090799E-3</v>
      </c>
      <c r="BN247">
        <v>-4.0800001500000002E-2</v>
      </c>
      <c r="BO247">
        <v>6.0000000499999999E-3</v>
      </c>
      <c r="BQ247">
        <v>-2.7799999299999999E-2</v>
      </c>
      <c r="BR247">
        <v>-4.1299998800000001E-2</v>
      </c>
      <c r="BS247">
        <v>-3.0200000899999999E-2</v>
      </c>
      <c r="BT247">
        <v>-3.1399998800000002E-2</v>
      </c>
      <c r="BU247">
        <v>3.2999999800000001E-3</v>
      </c>
      <c r="BV247">
        <v>-2.8866437447160598E-2</v>
      </c>
      <c r="BZ247">
        <v>-1.0300000199999999E-2</v>
      </c>
      <c r="CA247">
        <v>-9.0462547223385301E-2</v>
      </c>
      <c r="CB247">
        <v>7.3000001700000003E-3</v>
      </c>
      <c r="CC247">
        <v>2.9100000899999999E-2</v>
      </c>
      <c r="CD247">
        <v>1.09000001E-2</v>
      </c>
      <c r="CE247">
        <v>-2.4165787909739299E-2</v>
      </c>
      <c r="CF247">
        <v>2.3E-2</v>
      </c>
      <c r="CG247">
        <v>-1.2999999999999999E-2</v>
      </c>
      <c r="CH247">
        <v>-1.78E-2</v>
      </c>
      <c r="CI247">
        <v>3.1811634160638902E-4</v>
      </c>
      <c r="CK247">
        <v>1.9941008306918299E-2</v>
      </c>
      <c r="CM247">
        <v>-1.89E-2</v>
      </c>
      <c r="CO247">
        <v>2.1899999999999999E-2</v>
      </c>
      <c r="CP247">
        <v>-2.6646071142120099E-3</v>
      </c>
      <c r="CQ247">
        <v>-7.9030000000000003E-3</v>
      </c>
      <c r="CR247">
        <v>-1.07510767047597E-2</v>
      </c>
      <c r="CS247">
        <v>-8.2000000000000007E-3</v>
      </c>
      <c r="CU247">
        <v>1.2999999999999999E-2</v>
      </c>
      <c r="CV247">
        <v>1.55E-2</v>
      </c>
      <c r="CW247">
        <v>6.1000000000000004E-3</v>
      </c>
      <c r="CY247">
        <v>-6.1000000000000004E-3</v>
      </c>
      <c r="CZ247">
        <v>-9.1999999999999998E-3</v>
      </c>
      <c r="DA247">
        <v>-1.37E-2</v>
      </c>
      <c r="DC247">
        <v>1.8200000000000001E-2</v>
      </c>
      <c r="DE247">
        <v>-1.37E-2</v>
      </c>
      <c r="DF247">
        <v>-3.5339178927633101E-2</v>
      </c>
      <c r="DL247">
        <v>-2.4383265339908999E-3</v>
      </c>
      <c r="DM247">
        <v>-1.99148976439746E-2</v>
      </c>
      <c r="DN247">
        <v>9.8999999500000001E-3</v>
      </c>
      <c r="DO247">
        <v>1.09999999E-2</v>
      </c>
      <c r="DP247">
        <v>1.19000003E-2</v>
      </c>
      <c r="DQ247">
        <v>-8.2266610221796207E-3</v>
      </c>
      <c r="DR247">
        <v>3.5855999999999999E-2</v>
      </c>
      <c r="DS247">
        <v>1.34824276674306E-2</v>
      </c>
      <c r="DT247">
        <v>-3.7600000000000001E-2</v>
      </c>
      <c r="DU247">
        <v>2.2000000000000001E-3</v>
      </c>
      <c r="DV247">
        <v>7.0000000000000001E-3</v>
      </c>
      <c r="DW247">
        <v>6.2020307936847497E-3</v>
      </c>
      <c r="DX247">
        <v>3.40000005E-3</v>
      </c>
      <c r="DY247">
        <v>3.40000005E-3</v>
      </c>
      <c r="DZ247">
        <v>2.7999998999999999E-3</v>
      </c>
      <c r="EA247">
        <v>6.8000000900000001E-3</v>
      </c>
      <c r="EB247">
        <v>1.0499999899999999E-2</v>
      </c>
      <c r="EC247">
        <v>1.36000002E-2</v>
      </c>
      <c r="ED247">
        <v>1.9599999999999999E-2</v>
      </c>
      <c r="EE247">
        <v>5.5399999999999998E-2</v>
      </c>
      <c r="EF247">
        <v>1.4839652E-2</v>
      </c>
      <c r="EG247">
        <v>2.8999999999999998E-3</v>
      </c>
      <c r="EH247">
        <v>-6.7599996900000001E-2</v>
      </c>
      <c r="EI247">
        <v>-5.2299999999999999E-2</v>
      </c>
      <c r="EJ247">
        <v>-2.3524801992570398E-3</v>
      </c>
      <c r="EK247">
        <v>-1.9699999999999999E-2</v>
      </c>
      <c r="EM247">
        <v>-8.0000000000000004E-4</v>
      </c>
      <c r="EN247">
        <v>-1.43E-2</v>
      </c>
      <c r="EP247">
        <v>-1.3824345256670201E-2</v>
      </c>
      <c r="EQ247">
        <v>-2.4864343763256701E-2</v>
      </c>
      <c r="ER247">
        <v>2.09355728015503E-3</v>
      </c>
      <c r="ES247">
        <v>-1.2200000000000001E-2</v>
      </c>
      <c r="ET247">
        <v>-3.2259711932117702E-3</v>
      </c>
      <c r="EW247">
        <v>-9.7640359511358393E-3</v>
      </c>
      <c r="EY247">
        <v>-1.37E-2</v>
      </c>
      <c r="EZ247">
        <v>-1.8444175065043301E-2</v>
      </c>
      <c r="FC247">
        <v>1.49E-2</v>
      </c>
      <c r="FD247">
        <v>-2.1100000000000001E-2</v>
      </c>
      <c r="FE247">
        <v>-2.1576786548719602E-2</v>
      </c>
      <c r="FF247">
        <v>-4.0677593333333303E-3</v>
      </c>
      <c r="FG247">
        <v>-1.19644818469722E-2</v>
      </c>
      <c r="FH247">
        <v>-6.1999999999999998E-3</v>
      </c>
      <c r="FI247">
        <v>-1.37470430432574E-2</v>
      </c>
      <c r="FJ247">
        <v>-2.1700000000000001E-2</v>
      </c>
      <c r="FL247">
        <v>1.7100000000000001E-2</v>
      </c>
      <c r="FM247">
        <v>2.7749983589622201E-3</v>
      </c>
      <c r="FO247">
        <v>7.9000000000000008E-3</v>
      </c>
      <c r="FQ247">
        <v>1.18E-2</v>
      </c>
      <c r="FR247">
        <v>-5.5999999999999999E-3</v>
      </c>
      <c r="FU247">
        <v>1.4800000000000001E-2</v>
      </c>
      <c r="FV247">
        <v>1.7600000000000001E-2</v>
      </c>
      <c r="FW247">
        <v>-4.4699999999999997E-2</v>
      </c>
      <c r="FX247">
        <v>-2.58E-2</v>
      </c>
      <c r="FY247">
        <v>-1.7999999999999999E-2</v>
      </c>
      <c r="GA247">
        <v>-1.7000000000000001E-2</v>
      </c>
      <c r="GC247">
        <v>7.2400000000000006E-2</v>
      </c>
      <c r="GD247">
        <v>-1.84E-2</v>
      </c>
      <c r="GE247">
        <v>-2.3400000000000001E-2</v>
      </c>
    </row>
    <row r="248" spans="1:187" x14ac:dyDescent="0.25">
      <c r="A248" s="120">
        <v>41882</v>
      </c>
      <c r="B248">
        <v>6.2233174422448703E-2</v>
      </c>
      <c r="C248">
        <v>4.7699999100000001E-2</v>
      </c>
      <c r="D248">
        <v>1.3299999999999999E-2</v>
      </c>
      <c r="E248">
        <v>1.17E-2</v>
      </c>
      <c r="F248">
        <v>1E-3</v>
      </c>
      <c r="G248">
        <v>5.8299999700000001E-2</v>
      </c>
      <c r="M248">
        <v>1.2919833072002E-2</v>
      </c>
      <c r="N248">
        <v>7.5248605086182304E-3</v>
      </c>
      <c r="O248">
        <v>3.8240000000000001E-3</v>
      </c>
      <c r="P248">
        <v>2.3E-2</v>
      </c>
      <c r="Q248">
        <v>2.2199999500000001E-2</v>
      </c>
      <c r="R248">
        <v>-4.8000002300000004E-3</v>
      </c>
      <c r="S248">
        <v>-4.8000002300000004E-3</v>
      </c>
      <c r="T248">
        <v>2.2540999999999999E-2</v>
      </c>
      <c r="V248">
        <v>-1.4E-2</v>
      </c>
      <c r="X248">
        <v>1.1000000000000001E-3</v>
      </c>
      <c r="Y248">
        <v>5.5999999999999999E-3</v>
      </c>
      <c r="Z248">
        <v>9.5686450081502398E-3</v>
      </c>
      <c r="AA248">
        <v>1.8800000000000001E-2</v>
      </c>
      <c r="AB248">
        <v>1.8899999600000002E-2</v>
      </c>
      <c r="AC248">
        <v>2.8400000200000001E-2</v>
      </c>
      <c r="AF248">
        <v>2.102E-2</v>
      </c>
      <c r="AG248">
        <v>1.9527861413952501E-2</v>
      </c>
      <c r="AH248">
        <v>6.6900000000000001E-2</v>
      </c>
      <c r="AI248">
        <v>-1.9800000000000002E-2</v>
      </c>
      <c r="AJ248">
        <v>-5.4999999699999998E-3</v>
      </c>
      <c r="AK248">
        <v>2.9000000000000001E-2</v>
      </c>
      <c r="AL248">
        <v>2.1893802042489301E-2</v>
      </c>
      <c r="AM248">
        <v>-7.7999999999999996E-3</v>
      </c>
      <c r="AN248">
        <v>1.9368173714285699E-2</v>
      </c>
      <c r="AO248">
        <v>3.9400000099999999E-2</v>
      </c>
      <c r="AR248">
        <v>3.8699999499999999E-2</v>
      </c>
      <c r="AU248">
        <v>8.9999999999999993E-3</v>
      </c>
      <c r="AV248">
        <v>-3.0000000000000001E-3</v>
      </c>
      <c r="AW248">
        <v>2.5000000000000001E-2</v>
      </c>
      <c r="AX248">
        <v>3.5000000000000003E-2</v>
      </c>
      <c r="AZ248">
        <v>4.7800000000000002E-2</v>
      </c>
      <c r="BA248">
        <v>3.05167053233846E-3</v>
      </c>
      <c r="BD248">
        <v>-7.9999998000000001E-4</v>
      </c>
      <c r="BF248">
        <v>7.7000000000000002E-3</v>
      </c>
      <c r="BH248">
        <v>9.4838049711500894E-3</v>
      </c>
      <c r="BI248">
        <v>3.1859094012800099E-2</v>
      </c>
      <c r="BJ248">
        <v>3.7234205070962402E-2</v>
      </c>
      <c r="BK248">
        <v>3.6601214009008003E-2</v>
      </c>
      <c r="BL248">
        <v>3.6600001200000003E-2</v>
      </c>
      <c r="BM248">
        <v>2.9311659549769799E-2</v>
      </c>
      <c r="BN248">
        <v>-4.1999998500000003E-3</v>
      </c>
      <c r="BO248">
        <v>-7.0000002200000001E-3</v>
      </c>
      <c r="BQ248">
        <v>2.9500000200000001E-2</v>
      </c>
      <c r="BR248">
        <v>4.5200001400000002E-2</v>
      </c>
      <c r="BS248">
        <v>4.2100001099999999E-2</v>
      </c>
      <c r="BT248">
        <v>4.3000001500000003E-2</v>
      </c>
      <c r="BU248">
        <v>-8.5000004600000005E-3</v>
      </c>
      <c r="BV248">
        <v>2.4544035720766E-3</v>
      </c>
      <c r="BZ248">
        <v>4.5699998700000001E-2</v>
      </c>
      <c r="CA248">
        <v>3.0375050492674701E-3</v>
      </c>
      <c r="CB248">
        <v>6.0000000499999999E-3</v>
      </c>
      <c r="CC248">
        <v>2.2399999199999999E-2</v>
      </c>
      <c r="CD248">
        <v>5.2999998399999998E-3</v>
      </c>
      <c r="CE248">
        <v>1.34080642252743E-2</v>
      </c>
      <c r="CF248">
        <v>-0.01</v>
      </c>
      <c r="CG248">
        <v>-0.02</v>
      </c>
      <c r="CH248">
        <v>2.5899999999999999E-2</v>
      </c>
      <c r="CI248">
        <v>-1.7598376373371099E-3</v>
      </c>
      <c r="CK248">
        <v>-2.3325912914232698E-3</v>
      </c>
      <c r="CM248">
        <v>2.1000000000000001E-2</v>
      </c>
      <c r="CO248">
        <v>-1.7399999999999999E-2</v>
      </c>
      <c r="CP248">
        <v>1.6224216387273699E-2</v>
      </c>
      <c r="CQ248">
        <v>2.409E-2</v>
      </c>
      <c r="CR248">
        <v>2.1947278114714801E-2</v>
      </c>
      <c r="CS248">
        <v>1.8100000000000002E-2</v>
      </c>
      <c r="CU248">
        <v>8.9999999999999993E-3</v>
      </c>
      <c r="CV248">
        <v>2.5100000000000001E-2</v>
      </c>
      <c r="CW248">
        <v>-6.1999999999999998E-3</v>
      </c>
      <c r="CY248">
        <v>8.6E-3</v>
      </c>
      <c r="CZ248">
        <v>2.0899999999999998E-2</v>
      </c>
      <c r="DA248">
        <v>7.3000000000000001E-3</v>
      </c>
      <c r="DC248">
        <v>1.0200000000000001E-2</v>
      </c>
      <c r="DE248">
        <v>5.3E-3</v>
      </c>
      <c r="DF248">
        <v>4.77593293463641E-3</v>
      </c>
      <c r="DL248">
        <v>9.5383307394529809E-3</v>
      </c>
      <c r="DM248">
        <v>6.2692836118696197E-3</v>
      </c>
      <c r="DN248">
        <v>4.4999998100000004E-3</v>
      </c>
      <c r="DO248">
        <v>7.1999998800000003E-3</v>
      </c>
      <c r="DP248">
        <v>7.4000000000000003E-3</v>
      </c>
      <c r="DQ248">
        <v>5.2575030416117698E-3</v>
      </c>
      <c r="DR248">
        <v>9.1470000000000006E-3</v>
      </c>
      <c r="DS248">
        <v>-1.20310209347695E-2</v>
      </c>
      <c r="DT248">
        <v>6.7999999999999996E-3</v>
      </c>
      <c r="DU248">
        <v>1.43E-2</v>
      </c>
      <c r="DV248">
        <v>1.2800000000000001E-2</v>
      </c>
      <c r="DW248">
        <v>3.1124149887398599E-2</v>
      </c>
      <c r="DX248">
        <v>-8.9999998500000004E-4</v>
      </c>
      <c r="DY248">
        <v>-6.9999997499999998E-4</v>
      </c>
      <c r="DZ248">
        <v>-1.39999995E-3</v>
      </c>
      <c r="EA248">
        <v>6.30000001E-3</v>
      </c>
      <c r="EB248">
        <v>1.1300000399999999E-2</v>
      </c>
      <c r="EC248">
        <v>1.36000002E-2</v>
      </c>
      <c r="ED248">
        <v>-3.5499999999999997E-2</v>
      </c>
      <c r="EE248">
        <v>-0.1825</v>
      </c>
      <c r="EF248">
        <v>1.7643321999999999E-2</v>
      </c>
      <c r="EG248">
        <v>0.03</v>
      </c>
      <c r="EH248">
        <v>0.11689999700000001</v>
      </c>
      <c r="EI248">
        <v>5.0900000000000001E-2</v>
      </c>
      <c r="EJ248">
        <v>1.22148598710509E-2</v>
      </c>
      <c r="EK248">
        <v>2.3800000000000002E-2</v>
      </c>
      <c r="EM248">
        <v>1.6799999999999999E-2</v>
      </c>
      <c r="EN248">
        <v>8.7499999999999994E-2</v>
      </c>
      <c r="EP248">
        <v>3.11815336435253E-2</v>
      </c>
      <c r="EQ248">
        <v>-3.7194573241928798E-3</v>
      </c>
      <c r="ER248">
        <v>-1.0427111703737999E-3</v>
      </c>
      <c r="ES248">
        <v>1.9599999999999999E-2</v>
      </c>
      <c r="ET248">
        <v>4.1980901265747904E-3</v>
      </c>
      <c r="EW248">
        <v>1.8340151334739398E-2</v>
      </c>
      <c r="EY248">
        <v>4.7800000000000002E-2</v>
      </c>
      <c r="EZ248">
        <v>1.9280235266921901E-2</v>
      </c>
      <c r="FC248">
        <v>6.7000000000000002E-3</v>
      </c>
      <c r="FD248">
        <v>4.8899999999999999E-2</v>
      </c>
      <c r="FE248">
        <v>-1.2102275471921701E-2</v>
      </c>
      <c r="FF248">
        <v>4.01680367666667E-2</v>
      </c>
      <c r="FG248">
        <v>2.05367447666784E-2</v>
      </c>
      <c r="FH248">
        <v>-2.75E-2</v>
      </c>
      <c r="FI248">
        <v>2.84574045377173E-2</v>
      </c>
      <c r="FJ248">
        <v>1.89E-2</v>
      </c>
      <c r="FL248">
        <v>3.3399999999999999E-2</v>
      </c>
      <c r="FM248">
        <v>3.2605530616418799E-2</v>
      </c>
      <c r="FO248">
        <v>-1.0699999999999999E-2</v>
      </c>
      <c r="FP248">
        <v>1.9738120000000001E-2</v>
      </c>
      <c r="FQ248">
        <v>6.8999999999999999E-3</v>
      </c>
      <c r="FR248">
        <v>9.4999999999999998E-3</v>
      </c>
      <c r="FU248">
        <v>9.1000000000000004E-3</v>
      </c>
      <c r="FV248">
        <v>1.04E-2</v>
      </c>
      <c r="FW248">
        <v>4.7199999999999999E-2</v>
      </c>
      <c r="FX248">
        <v>2.1499999999999998E-2</v>
      </c>
      <c r="FY248">
        <v>3.1E-2</v>
      </c>
      <c r="GA248">
        <v>-3.3000000000000002E-2</v>
      </c>
      <c r="GC248">
        <v>3.0300000000000001E-2</v>
      </c>
      <c r="GD248">
        <v>4.8099999999999997E-2</v>
      </c>
      <c r="GE248">
        <v>3.9600000000000003E-2</v>
      </c>
    </row>
    <row r="249" spans="1:187" x14ac:dyDescent="0.25">
      <c r="A249" s="120">
        <v>41912</v>
      </c>
      <c r="B249">
        <v>-2.0077338418084598E-2</v>
      </c>
      <c r="C249">
        <v>-7.1000000500000002E-3</v>
      </c>
      <c r="D249">
        <v>-4.2199999999999998E-3</v>
      </c>
      <c r="E249">
        <v>-3.2800000000000003E-2</v>
      </c>
      <c r="F249">
        <v>2.4500000000000001E-2</v>
      </c>
      <c r="G249">
        <v>3.20000015E-2</v>
      </c>
      <c r="H249">
        <v>1.3799999800000001E-2</v>
      </c>
      <c r="I249">
        <v>1.29000004E-2</v>
      </c>
      <c r="J249">
        <v>1.3799999800000001E-2</v>
      </c>
      <c r="K249">
        <v>1.3799999800000001E-2</v>
      </c>
      <c r="L249">
        <v>1.3799999800000001E-2</v>
      </c>
      <c r="M249">
        <v>-8.3687969212868901E-3</v>
      </c>
      <c r="N249">
        <v>1.6243605905930101E-3</v>
      </c>
      <c r="O249">
        <v>2.1786E-2</v>
      </c>
      <c r="P249">
        <v>3.42000015E-2</v>
      </c>
      <c r="Q249">
        <v>3.4600000800000003E-2</v>
      </c>
      <c r="R249">
        <v>0</v>
      </c>
      <c r="S249">
        <v>-1.00000005E-3</v>
      </c>
      <c r="T249">
        <v>-6.4469999999999996E-3</v>
      </c>
      <c r="V249">
        <v>0.03</v>
      </c>
      <c r="X249">
        <v>-5.3E-3</v>
      </c>
      <c r="Y249">
        <v>-1.9400000000000001E-2</v>
      </c>
      <c r="Z249">
        <v>-3.3885956074364003E-2</v>
      </c>
      <c r="AA249">
        <v>3.2000000000000002E-3</v>
      </c>
      <c r="AB249">
        <v>-2.9600000000000001E-2</v>
      </c>
      <c r="AC249">
        <v>-4.4199999400000002E-2</v>
      </c>
      <c r="AF249">
        <v>-1.3771E-2</v>
      </c>
      <c r="AG249">
        <v>7.6019007678513398E-2</v>
      </c>
      <c r="AH249">
        <v>5.6899998299999997E-2</v>
      </c>
      <c r="AI249">
        <v>-7.7999999999999996E-3</v>
      </c>
      <c r="AJ249">
        <v>6.9999997499999998E-4</v>
      </c>
      <c r="AK249">
        <v>8.8999999999999999E-3</v>
      </c>
      <c r="AL249">
        <v>-1.9836496841519301E-2</v>
      </c>
      <c r="AM249">
        <v>2.5000000000000001E-3</v>
      </c>
      <c r="AN249">
        <v>1.9862946992177801E-2</v>
      </c>
      <c r="AO249">
        <v>-7.3000001700000003E-3</v>
      </c>
      <c r="AR249">
        <v>-7.8999996200000006E-3</v>
      </c>
      <c r="AU249">
        <v>1.7999999999999999E-2</v>
      </c>
      <c r="AV249">
        <v>1.2E-2</v>
      </c>
      <c r="AW249">
        <v>1.2999999999999999E-2</v>
      </c>
      <c r="AX249">
        <v>-3.4000000000000002E-2</v>
      </c>
      <c r="AZ249">
        <v>3.32E-2</v>
      </c>
      <c r="BA249">
        <v>4.2020111809984599E-2</v>
      </c>
      <c r="BD249">
        <v>-1.9400000600000002E-2</v>
      </c>
      <c r="BF249">
        <v>3.6999999999999998E-2</v>
      </c>
      <c r="BH249">
        <v>3.1503273440725E-4</v>
      </c>
      <c r="BI249">
        <v>-1.6529465872163199E-2</v>
      </c>
      <c r="BJ249">
        <v>2.5976163506362701E-3</v>
      </c>
      <c r="BK249">
        <v>2.8677522936786399E-3</v>
      </c>
      <c r="BL249">
        <v>2.89999996E-3</v>
      </c>
      <c r="BM249">
        <v>1.7467721056519701E-2</v>
      </c>
      <c r="BN249">
        <v>-7.3899999300000005E-2</v>
      </c>
      <c r="BO249">
        <v>0</v>
      </c>
      <c r="BQ249">
        <v>4.8000000399999999E-2</v>
      </c>
      <c r="BR249">
        <v>7.1900002700000007E-2</v>
      </c>
      <c r="BS249">
        <v>4.43000011E-2</v>
      </c>
      <c r="BT249">
        <v>4.9499999699999998E-2</v>
      </c>
      <c r="BU249">
        <v>1.9500000399999998E-2</v>
      </c>
      <c r="BV249">
        <v>-1.15395051788603E-2</v>
      </c>
      <c r="BZ249">
        <v>7.5400002300000005E-2</v>
      </c>
      <c r="CA249">
        <v>-6.8433662859383196E-2</v>
      </c>
      <c r="CB249">
        <v>7.4000000000000003E-3</v>
      </c>
      <c r="CC249">
        <v>3.5199999799999999E-2</v>
      </c>
      <c r="CD249">
        <v>2.1700000399999999E-2</v>
      </c>
      <c r="CE249">
        <v>-1.06266740424443E-3</v>
      </c>
      <c r="CF249">
        <v>0.124</v>
      </c>
      <c r="CG249">
        <v>0.04</v>
      </c>
      <c r="CH249">
        <v>1.4389924448787301E-2</v>
      </c>
      <c r="CI249">
        <v>4.2408307387509198E-4</v>
      </c>
      <c r="CK249">
        <v>-9.0384263445410003E-3</v>
      </c>
      <c r="CM249">
        <v>-3.8600000000000002E-2</v>
      </c>
      <c r="CO249">
        <v>5.0000000000000001E-4</v>
      </c>
      <c r="CP249">
        <v>-2.3433350967595498E-3</v>
      </c>
      <c r="CQ249">
        <v>1.0988E-2</v>
      </c>
      <c r="CR249">
        <v>-6.4497991760538199E-3</v>
      </c>
      <c r="CS249">
        <v>2.5999999999999999E-3</v>
      </c>
      <c r="CU249">
        <v>3.3000000000000002E-2</v>
      </c>
      <c r="CV249">
        <v>-5.1999999999999998E-3</v>
      </c>
      <c r="CW249">
        <v>2.8899999999999999E-2</v>
      </c>
      <c r="CY249">
        <v>2.6200000000000001E-2</v>
      </c>
      <c r="CZ249">
        <v>2.3199999999999998E-2</v>
      </c>
      <c r="DA249">
        <v>1.4200000000000001E-2</v>
      </c>
      <c r="DC249">
        <v>7.6300000000000007E-2</v>
      </c>
      <c r="DE249">
        <v>-6.4999999999999997E-3</v>
      </c>
      <c r="DF249">
        <v>-2.45892933337193E-2</v>
      </c>
      <c r="DL249">
        <v>2.10803930390946E-3</v>
      </c>
      <c r="DM249">
        <v>-1.0469944625633601E-2</v>
      </c>
      <c r="DN249">
        <v>3.19999992E-3</v>
      </c>
      <c r="DO249">
        <v>-8.1000002099999996E-3</v>
      </c>
      <c r="DP249">
        <v>-7.6999999600000004E-3</v>
      </c>
      <c r="DQ249">
        <v>-1.9157997193979599E-2</v>
      </c>
      <c r="DR249">
        <v>3.5460999999999999E-2</v>
      </c>
      <c r="DS249">
        <v>-1.69788791076209E-3</v>
      </c>
      <c r="DT249">
        <v>-4.7999999999999996E-3</v>
      </c>
      <c r="DU249">
        <v>-8.0000000000000004E-4</v>
      </c>
      <c r="DV249">
        <v>1.46E-2</v>
      </c>
      <c r="DW249">
        <v>1.38660250332456E-2</v>
      </c>
      <c r="DX249">
        <v>8.1000002099999996E-3</v>
      </c>
      <c r="DY249">
        <v>8.1000002099999996E-3</v>
      </c>
      <c r="DZ249">
        <v>7.6000001300000003E-3</v>
      </c>
      <c r="EA249">
        <v>9.8999999500000001E-3</v>
      </c>
      <c r="EB249">
        <v>1.6499999899999999E-2</v>
      </c>
      <c r="EC249">
        <v>1.6100000600000001E-2</v>
      </c>
      <c r="ED249">
        <v>-3.04E-2</v>
      </c>
      <c r="EE249">
        <v>-0.1012</v>
      </c>
      <c r="EF249">
        <v>-5.8251989999999997E-3</v>
      </c>
      <c r="EG249">
        <v>3.9399999999999998E-2</v>
      </c>
      <c r="EH249">
        <v>-0.15160000300000001</v>
      </c>
      <c r="EI249">
        <v>-3.4599999999999999E-2</v>
      </c>
      <c r="EJ249">
        <v>-1.2363118862218501E-2</v>
      </c>
      <c r="EK249">
        <v>5.9900000000000002E-2</v>
      </c>
      <c r="EM249">
        <v>3.0099999999999998E-2</v>
      </c>
      <c r="EN249">
        <v>-7.1999999999999998E-3</v>
      </c>
      <c r="EP249">
        <v>-1.1382574395937199E-2</v>
      </c>
      <c r="EQ249">
        <v>1.8063753045946401E-2</v>
      </c>
      <c r="ER249">
        <v>-3.7523845960547599E-3</v>
      </c>
      <c r="ES249">
        <v>-4.0000000000000002E-4</v>
      </c>
      <c r="ET249">
        <v>-1.5708152184132799E-2</v>
      </c>
      <c r="EW249">
        <v>2.59832854351436E-2</v>
      </c>
      <c r="EY249">
        <v>3.32E-2</v>
      </c>
      <c r="EZ249">
        <v>-3.1157031303479699E-3</v>
      </c>
      <c r="FC249">
        <v>2.8500000000000001E-2</v>
      </c>
      <c r="FD249">
        <v>-2.7300000000000001E-2</v>
      </c>
      <c r="FE249">
        <v>-5.6791680656455004E-3</v>
      </c>
      <c r="FF249">
        <v>4.1587739066666699E-2</v>
      </c>
      <c r="FG249">
        <v>5.38876050429257E-4</v>
      </c>
      <c r="FH249">
        <v>-1.3899999999999999E-2</v>
      </c>
      <c r="FI249">
        <v>-1.43019320222214E-2</v>
      </c>
      <c r="FJ249">
        <v>-1.84E-2</v>
      </c>
      <c r="FL249">
        <v>5.45E-2</v>
      </c>
      <c r="FM249">
        <v>-7.1403861441210595E-2</v>
      </c>
      <c r="FO249">
        <v>5.6300000000000003E-2</v>
      </c>
      <c r="FP249">
        <v>5.6150102538090598E-3</v>
      </c>
      <c r="FQ249">
        <v>3.3999999999999998E-3</v>
      </c>
      <c r="FR249">
        <v>4.3E-3</v>
      </c>
      <c r="FU249">
        <v>1.17E-2</v>
      </c>
      <c r="FV249">
        <v>5.1000000000000004E-3</v>
      </c>
      <c r="FW249">
        <v>5.1999999999999998E-3</v>
      </c>
      <c r="FX249">
        <v>9.5999999999999992E-3</v>
      </c>
      <c r="FY249">
        <v>2.5000000000000001E-2</v>
      </c>
      <c r="GA249">
        <v>1.7999999999999999E-2</v>
      </c>
      <c r="GC249">
        <v>4.41E-2</v>
      </c>
      <c r="GD249">
        <v>-6.1499999999999999E-2</v>
      </c>
      <c r="GE249">
        <v>-7.1999999999999998E-3</v>
      </c>
    </row>
    <row r="250" spans="1:187" x14ac:dyDescent="0.25">
      <c r="A250" s="120">
        <v>41943</v>
      </c>
      <c r="B250">
        <v>4.6149887829546501E-2</v>
      </c>
      <c r="C250">
        <v>7.1999998800000003E-3</v>
      </c>
      <c r="D250">
        <v>-3.82E-3</v>
      </c>
      <c r="E250">
        <v>-5.7000000000000002E-3</v>
      </c>
      <c r="F250">
        <v>2.5399999999999999E-2</v>
      </c>
      <c r="G250">
        <v>3.7500001499999998E-2</v>
      </c>
      <c r="H250">
        <v>1.4600000300000001E-2</v>
      </c>
      <c r="I250">
        <v>1.37E-2</v>
      </c>
      <c r="J250">
        <v>1.5599999599999999E-2</v>
      </c>
      <c r="K250">
        <v>1.4600000300000001E-2</v>
      </c>
      <c r="L250">
        <v>1.5599999599999999E-2</v>
      </c>
      <c r="M250">
        <v>-1.00848899850611E-2</v>
      </c>
      <c r="N250">
        <v>-7.0825425978004999E-3</v>
      </c>
      <c r="O250">
        <v>-6.3436999999999993E-2</v>
      </c>
      <c r="P250">
        <v>-1.04E-2</v>
      </c>
      <c r="Q250">
        <v>-1.0499999899999999E-2</v>
      </c>
      <c r="R250">
        <v>3.08999997E-2</v>
      </c>
      <c r="S250">
        <v>3.08999997E-2</v>
      </c>
      <c r="T250">
        <v>3.3782E-2</v>
      </c>
      <c r="V250">
        <v>5.6000000000000001E-2</v>
      </c>
      <c r="X250">
        <v>5.3E-3</v>
      </c>
      <c r="Y250">
        <v>8.3000000000000001E-3</v>
      </c>
      <c r="Z250">
        <v>2.90221614135764E-2</v>
      </c>
      <c r="AA250">
        <v>2.2499999999999999E-2</v>
      </c>
      <c r="AB250">
        <v>-6.6999997900000002E-3</v>
      </c>
      <c r="AC250">
        <v>-1.0200000399999999E-2</v>
      </c>
      <c r="AF250">
        <v>-1.3601E-2</v>
      </c>
      <c r="AG250">
        <v>4.6335244169801698E-2</v>
      </c>
      <c r="AH250">
        <v>1.6400000099999999E-2</v>
      </c>
      <c r="AI250">
        <v>-1.3100000000000001E-2</v>
      </c>
      <c r="AJ250">
        <v>-5.2999998399999998E-3</v>
      </c>
      <c r="AK250">
        <v>-6.3799999999999996E-2</v>
      </c>
      <c r="AL250">
        <v>5.8435103962528601E-3</v>
      </c>
      <c r="AM250">
        <v>-5.4999999999999997E-3</v>
      </c>
      <c r="AN250">
        <v>2.5149040191990699E-2</v>
      </c>
      <c r="AO250">
        <v>3.3100001499999997E-2</v>
      </c>
      <c r="AR250">
        <v>3.2299999099999997E-2</v>
      </c>
      <c r="AU250">
        <v>-0.02</v>
      </c>
      <c r="AV250">
        <v>-0.01</v>
      </c>
      <c r="AW250">
        <v>-2.9000000000000001E-2</v>
      </c>
      <c r="AX250">
        <v>1.9E-2</v>
      </c>
      <c r="AZ250">
        <v>7.9000000000000008E-3</v>
      </c>
      <c r="BA250">
        <v>-5.3312332204230303E-2</v>
      </c>
      <c r="BD250">
        <v>-2.4999999399999999E-3</v>
      </c>
      <c r="BF250">
        <v>-8.6999999999999994E-3</v>
      </c>
      <c r="BH250">
        <v>1.81679378461088E-2</v>
      </c>
      <c r="BI250">
        <v>2.3298348750773901E-2</v>
      </c>
      <c r="BJ250">
        <v>1.56260641076305E-2</v>
      </c>
      <c r="BK250">
        <v>8.4183407839322193E-3</v>
      </c>
      <c r="BL250">
        <v>8.3999997000000007E-3</v>
      </c>
      <c r="BM250">
        <v>1.41016542502914E-2</v>
      </c>
      <c r="BN250">
        <v>1.70000002E-3</v>
      </c>
      <c r="BO250">
        <v>-1.30000003E-2</v>
      </c>
      <c r="BQ250">
        <v>3.8800001100000002E-2</v>
      </c>
      <c r="BR250">
        <v>5.7199999699999997E-2</v>
      </c>
      <c r="BS250">
        <v>6.6100001300000003E-2</v>
      </c>
      <c r="BT250">
        <v>4.3699998400000002E-2</v>
      </c>
      <c r="BU250">
        <v>-1.10999998E-2</v>
      </c>
      <c r="BV250">
        <v>2.2238673610920599E-2</v>
      </c>
      <c r="BZ250">
        <v>5.7000000999999998E-3</v>
      </c>
      <c r="CA250">
        <v>4.7838164423257903E-2</v>
      </c>
      <c r="CB250">
        <v>-1.8999999399999998E-2</v>
      </c>
      <c r="CC250">
        <v>-4.8300001799999999E-2</v>
      </c>
      <c r="CD250">
        <v>-2.8200000499999999E-2</v>
      </c>
      <c r="CE250">
        <v>2.4253599330252201E-2</v>
      </c>
      <c r="CF250">
        <v>3.0000000000000001E-3</v>
      </c>
      <c r="CG250">
        <v>0.02</v>
      </c>
      <c r="CH250">
        <v>1.2599999999999899E-2</v>
      </c>
      <c r="CI250">
        <v>-6.3721430068528501E-3</v>
      </c>
      <c r="CK250">
        <v>9.9239695881412297E-3</v>
      </c>
      <c r="CM250">
        <v>2.3999999999999998E-3</v>
      </c>
      <c r="CO250">
        <v>-8.9999999999999998E-4</v>
      </c>
      <c r="CP250">
        <v>3.0869405620994599E-2</v>
      </c>
      <c r="CQ250">
        <v>1.2520999999999999E-2</v>
      </c>
      <c r="CR250">
        <v>-3.3918585375200497E-2</v>
      </c>
      <c r="CS250">
        <v>-1.24E-2</v>
      </c>
      <c r="CU250">
        <v>1.7000000000000001E-2</v>
      </c>
      <c r="CV250">
        <v>1.17E-2</v>
      </c>
      <c r="CW250">
        <v>5.6500000000000002E-2</v>
      </c>
      <c r="CY250">
        <v>7.4999999999999997E-3</v>
      </c>
      <c r="CZ250">
        <v>2.3300000000000001E-2</v>
      </c>
      <c r="DA250">
        <v>1.7399999999999999E-2</v>
      </c>
      <c r="DC250">
        <v>3.1699999999999999E-2</v>
      </c>
      <c r="DE250">
        <v>-1.41E-2</v>
      </c>
      <c r="DF250">
        <v>-3.7106970942830102E-2</v>
      </c>
      <c r="DL250">
        <v>-1.2430381312242901E-2</v>
      </c>
      <c r="DM250">
        <v>-1.8324291470859198E-2</v>
      </c>
      <c r="DN250">
        <v>-8.2900002599999995E-2</v>
      </c>
      <c r="DO250">
        <v>-9.2000002000000008E-3</v>
      </c>
      <c r="DP250">
        <v>-9.1000003699999998E-3</v>
      </c>
      <c r="DQ250">
        <v>-2.1177341767034698E-2</v>
      </c>
      <c r="DR250">
        <v>2.5999999999999998E-5</v>
      </c>
      <c r="DS250">
        <v>2.9239717593723099E-3</v>
      </c>
      <c r="DT250">
        <v>4.0000000000000002E-4</v>
      </c>
      <c r="DU250">
        <v>-5.2900000000000003E-2</v>
      </c>
      <c r="DV250">
        <v>-4.7399999999999998E-2</v>
      </c>
      <c r="DW250">
        <v>7.6037207673209702E-3</v>
      </c>
      <c r="DX250">
        <v>1.9000000300000001E-3</v>
      </c>
      <c r="DY250">
        <v>1.9000000300000001E-3</v>
      </c>
      <c r="DZ250">
        <v>1.50000001E-3</v>
      </c>
      <c r="EA250">
        <v>3.0000000299999999E-3</v>
      </c>
      <c r="EB250">
        <v>6.6999997900000002E-3</v>
      </c>
      <c r="EC250">
        <v>1.50000001E-3</v>
      </c>
      <c r="ED250">
        <v>3.85E-2</v>
      </c>
      <c r="EE250">
        <v>5.1999999999999998E-2</v>
      </c>
      <c r="EF250">
        <v>1.2536967E-2</v>
      </c>
      <c r="EG250">
        <v>-1.67E-2</v>
      </c>
      <c r="EH250">
        <v>2.8699999699999999E-2</v>
      </c>
      <c r="EI250">
        <v>3.4299999999999997E-2</v>
      </c>
      <c r="EJ250">
        <v>1.37337098172576E-2</v>
      </c>
      <c r="EK250">
        <v>4.6300000000000001E-2</v>
      </c>
      <c r="EM250">
        <v>6.3799999999999996E-2</v>
      </c>
      <c r="EN250">
        <v>5.9200000000000003E-2</v>
      </c>
      <c r="EP250">
        <v>6.2287285177127201E-3</v>
      </c>
      <c r="EQ250">
        <v>-1.0562750790278901E-2</v>
      </c>
      <c r="ER250">
        <v>-1.26651947420183E-2</v>
      </c>
      <c r="ES250">
        <v>2.0000000000000001E-4</v>
      </c>
      <c r="ET250">
        <v>-2.26258350632885E-2</v>
      </c>
      <c r="EW250">
        <v>3.6633407390111603E-2</v>
      </c>
      <c r="EY250">
        <v>7.9000000000000008E-3</v>
      </c>
      <c r="EZ250">
        <v>2.0056083726066001E-2</v>
      </c>
      <c r="FC250">
        <v>-2.8E-3</v>
      </c>
      <c r="FD250">
        <v>2.1899999999999999E-2</v>
      </c>
      <c r="FE250">
        <v>1.32882102855907E-2</v>
      </c>
      <c r="FF250">
        <v>2.5146996666666699E-2</v>
      </c>
      <c r="FG250">
        <v>2.2326595222954201E-2</v>
      </c>
      <c r="FH250">
        <v>6.8500000000000005E-2</v>
      </c>
      <c r="FI250">
        <v>3.1285148261923398E-2</v>
      </c>
      <c r="FJ250">
        <v>1.9800000000000002E-2</v>
      </c>
      <c r="FL250">
        <v>1.8800000000000001E-2</v>
      </c>
      <c r="FM250">
        <v>4.40269725784685E-2</v>
      </c>
      <c r="FO250">
        <v>-2.4299999999999999E-2</v>
      </c>
      <c r="FP250">
        <v>3.2187055058733302E-2</v>
      </c>
      <c r="FQ250">
        <v>5.1000000000000004E-3</v>
      </c>
      <c r="FR250">
        <v>3.6799999999999999E-2</v>
      </c>
      <c r="FU250">
        <v>-1.5E-3</v>
      </c>
      <c r="FV250">
        <v>7.6E-3</v>
      </c>
      <c r="FW250">
        <v>1.8800000000000001E-2</v>
      </c>
      <c r="FX250">
        <v>1.6899999999999998E-2</v>
      </c>
      <c r="FY250">
        <v>1.2E-2</v>
      </c>
      <c r="GA250">
        <v>5.8000000000000003E-2</v>
      </c>
      <c r="GC250">
        <v>-6.2700000000000006E-2</v>
      </c>
      <c r="GD250">
        <v>6.3399999999999998E-2</v>
      </c>
      <c r="GE250">
        <v>3.3799999999999997E-2</v>
      </c>
    </row>
    <row r="251" spans="1:187" x14ac:dyDescent="0.25">
      <c r="A251" s="120">
        <v>41973</v>
      </c>
      <c r="B251">
        <v>-8.1647414974239697E-3</v>
      </c>
      <c r="C251">
        <v>5.3199998999999998E-2</v>
      </c>
      <c r="D251">
        <v>1.6400000000000001E-2</v>
      </c>
      <c r="E251">
        <v>-1.7399999999999999E-2</v>
      </c>
      <c r="F251">
        <v>1.6799999999999999E-2</v>
      </c>
      <c r="G251">
        <v>5.2400000400000001E-2</v>
      </c>
      <c r="H251">
        <v>5.4800000000000001E-2</v>
      </c>
      <c r="I251">
        <v>5.4900001699999999E-2</v>
      </c>
      <c r="J251">
        <v>5.5700000399999998E-2</v>
      </c>
      <c r="K251">
        <v>5.4800000000000001E-2</v>
      </c>
      <c r="L251">
        <v>5.4699998299999997E-2</v>
      </c>
      <c r="M251">
        <v>4.4975204214028099E-2</v>
      </c>
      <c r="N251">
        <v>-4.6938301446390902E-3</v>
      </c>
      <c r="O251">
        <v>4.3744999999999999E-2</v>
      </c>
      <c r="P251">
        <v>7.6399996900000003E-2</v>
      </c>
      <c r="Q251">
        <v>7.6200000899999995E-2</v>
      </c>
      <c r="R251">
        <v>4.1200000799999997E-2</v>
      </c>
      <c r="S251">
        <v>4.1200000799999997E-2</v>
      </c>
      <c r="T251">
        <v>1.5121000000000001E-2</v>
      </c>
      <c r="V251">
        <v>3.5000000000000003E-2</v>
      </c>
      <c r="X251">
        <v>-8.3000000000000001E-3</v>
      </c>
      <c r="Y251">
        <v>1.23E-2</v>
      </c>
      <c r="Z251">
        <v>2.43428163058295E-2</v>
      </c>
      <c r="AA251">
        <v>2.41E-2</v>
      </c>
      <c r="AB251">
        <v>1.15999999E-2</v>
      </c>
      <c r="AC251">
        <v>1.6899999200000002E-2</v>
      </c>
      <c r="AF251">
        <v>2.0313000000000001E-2</v>
      </c>
      <c r="AG251">
        <v>7.2906363237806401E-2</v>
      </c>
      <c r="AH251">
        <v>6.4000003E-2</v>
      </c>
      <c r="AI251">
        <v>-8.5000000000000006E-3</v>
      </c>
      <c r="AJ251">
        <v>6.0000002800000005E-4</v>
      </c>
      <c r="AK251">
        <v>9.1000000000000004E-3</v>
      </c>
      <c r="AL251">
        <v>2.6691584244830799E-2</v>
      </c>
      <c r="AM251">
        <v>1E-4</v>
      </c>
      <c r="AN251">
        <v>4.0721644713595198E-2</v>
      </c>
      <c r="AO251">
        <v>5.6200001399999998E-2</v>
      </c>
      <c r="AP251">
        <v>5.6400000999999998E-2</v>
      </c>
      <c r="AR251">
        <v>5.55999987E-2</v>
      </c>
      <c r="AS251">
        <v>5.57999983E-2</v>
      </c>
      <c r="AT251">
        <v>5.6400000999999998E-2</v>
      </c>
      <c r="AU251">
        <v>1.9E-2</v>
      </c>
      <c r="AV251">
        <v>8.9999999999999993E-3</v>
      </c>
      <c r="AW251">
        <v>6.0000000000000001E-3</v>
      </c>
      <c r="AX251">
        <v>1.7999999999999999E-2</v>
      </c>
      <c r="AZ251">
        <v>9.4200000000000006E-2</v>
      </c>
      <c r="BA251">
        <v>7.3000407225640496E-2</v>
      </c>
      <c r="BD251">
        <v>1.2999999999999999E-3</v>
      </c>
      <c r="BF251">
        <v>7.7999999999999996E-3</v>
      </c>
      <c r="BH251">
        <v>2.2220367622592899E-2</v>
      </c>
      <c r="BI251">
        <v>2.5893405687580098E-2</v>
      </c>
      <c r="BJ251">
        <v>4.02782952957976E-2</v>
      </c>
      <c r="BK251">
        <v>4.2046925359578102E-2</v>
      </c>
      <c r="BL251">
        <v>4.1999999400000002E-2</v>
      </c>
      <c r="BM251">
        <v>3.5102591876677199E-2</v>
      </c>
      <c r="BN251">
        <v>-2.8200000499999999E-2</v>
      </c>
      <c r="BO251">
        <v>1.7999999199999998E-2</v>
      </c>
      <c r="BQ251">
        <v>7.6899997900000003E-2</v>
      </c>
      <c r="BR251">
        <v>0.11900000299999999</v>
      </c>
      <c r="BS251">
        <v>5.9700001000000003E-2</v>
      </c>
      <c r="BT251">
        <v>8.0700002600000001E-2</v>
      </c>
      <c r="BU251">
        <v>2.08000001E-2</v>
      </c>
      <c r="BV251">
        <v>5.2717003856502999E-2</v>
      </c>
      <c r="BZ251">
        <v>8.5299998500000002E-2</v>
      </c>
      <c r="CA251">
        <v>2.9647950586894501E-2</v>
      </c>
      <c r="CB251">
        <v>4.3000001500000003E-3</v>
      </c>
      <c r="CC251">
        <v>1.32999998E-2</v>
      </c>
      <c r="CD251">
        <v>1.09999999E-2</v>
      </c>
      <c r="CE251">
        <v>8.8801330270167293E-3</v>
      </c>
      <c r="CF251">
        <v>3.5999999999999997E-2</v>
      </c>
      <c r="CG251">
        <v>5.7000000000000002E-2</v>
      </c>
      <c r="CH251">
        <v>4.2599999999999999E-2</v>
      </c>
      <c r="CI251">
        <v>5.41107982285238E-3</v>
      </c>
      <c r="CK251">
        <v>-2.1276663019737199E-2</v>
      </c>
      <c r="CM251">
        <v>-1.46E-2</v>
      </c>
      <c r="CO251">
        <v>-8.0000000000000004E-4</v>
      </c>
      <c r="CP251">
        <v>1.73880923535112E-2</v>
      </c>
      <c r="CQ251">
        <v>-5.44E-4</v>
      </c>
      <c r="CR251">
        <v>-6.1475144927085603E-3</v>
      </c>
      <c r="CS251">
        <v>1.2E-2</v>
      </c>
      <c r="CU251">
        <v>2.3E-2</v>
      </c>
      <c r="CV251">
        <v>-1.6299999999999999E-2</v>
      </c>
      <c r="CW251">
        <v>6.7000000000000002E-3</v>
      </c>
      <c r="CY251">
        <v>3.0700000000000002E-2</v>
      </c>
      <c r="CZ251">
        <v>8.3999999999999995E-3</v>
      </c>
      <c r="DA251">
        <v>2.86E-2</v>
      </c>
      <c r="DC251">
        <v>3.2300000000000002E-2</v>
      </c>
      <c r="DE251">
        <v>3.3E-3</v>
      </c>
      <c r="DF251">
        <v>2.31196443975152E-2</v>
      </c>
      <c r="DL251">
        <v>2.3512865729353499E-2</v>
      </c>
      <c r="DM251">
        <v>-5.7625483649511597E-3</v>
      </c>
      <c r="DN251">
        <v>2.5499999499999999E-2</v>
      </c>
      <c r="DO251">
        <v>1.3799999800000001E-2</v>
      </c>
      <c r="DP251">
        <v>1.42000001E-2</v>
      </c>
      <c r="DQ251">
        <v>-4.0937341434256203E-3</v>
      </c>
      <c r="DR251">
        <v>2.0056000000000001E-2</v>
      </c>
      <c r="DS251">
        <v>-1.8226792721300501E-2</v>
      </c>
      <c r="DT251">
        <v>3.6900000000000002E-2</v>
      </c>
      <c r="DU251">
        <v>3.9100000000000003E-2</v>
      </c>
      <c r="DV251">
        <v>3.3500000000000002E-2</v>
      </c>
      <c r="DW251">
        <v>4.0040786846174299E-2</v>
      </c>
      <c r="DX251">
        <v>4.9999998899999997E-3</v>
      </c>
      <c r="DY251">
        <v>5.2999998399999998E-3</v>
      </c>
      <c r="DZ251">
        <v>4.9000000599999996E-3</v>
      </c>
      <c r="EA251">
        <v>9.6000004600000008E-3</v>
      </c>
      <c r="EB251">
        <v>1.4499999600000001E-2</v>
      </c>
      <c r="EC251">
        <v>-8.9999998500000004E-4</v>
      </c>
      <c r="ED251">
        <v>2.8199999999999999E-2</v>
      </c>
      <c r="EE251">
        <v>7.2599999999999998E-2</v>
      </c>
      <c r="EF251">
        <v>2.7887960000000001E-3</v>
      </c>
      <c r="EG251">
        <v>1.0800000000000001E-2</v>
      </c>
      <c r="EH251">
        <v>3.1899999800000002E-2</v>
      </c>
      <c r="EI251">
        <v>3.2599999999999997E-2</v>
      </c>
      <c r="EJ251">
        <v>1.18403300620031E-2</v>
      </c>
      <c r="EK251">
        <v>4.1700000000000001E-2</v>
      </c>
      <c r="EM251">
        <v>3.5400000000000001E-2</v>
      </c>
      <c r="EN251">
        <v>0.04</v>
      </c>
      <c r="EP251">
        <v>3.1967459896064199E-2</v>
      </c>
      <c r="EQ251">
        <v>1.8687319374267201E-2</v>
      </c>
      <c r="ER251">
        <v>1.6594099753655101E-3</v>
      </c>
      <c r="ES251">
        <v>2.75E-2</v>
      </c>
      <c r="ET251">
        <v>-3.52292481001182E-3</v>
      </c>
      <c r="EW251">
        <v>4.6522720120391499E-2</v>
      </c>
      <c r="EY251">
        <v>9.4200000000000006E-2</v>
      </c>
      <c r="EZ251">
        <v>5.3640639792244101E-2</v>
      </c>
      <c r="FC251">
        <v>2.4799999999999999E-2</v>
      </c>
      <c r="FD251">
        <v>4.9500000000000002E-2</v>
      </c>
      <c r="FE251">
        <v>-1.4814832727038801E-2</v>
      </c>
      <c r="FF251">
        <v>8.2050525166666693E-2</v>
      </c>
      <c r="FG251">
        <v>2.4242320509120001E-2</v>
      </c>
      <c r="FH251">
        <v>4.2700000000000002E-2</v>
      </c>
      <c r="FI251">
        <v>4.2404424051231099E-2</v>
      </c>
      <c r="FJ251">
        <v>2.9000000000000001E-2</v>
      </c>
      <c r="FL251">
        <v>3.78E-2</v>
      </c>
      <c r="FM251">
        <v>4.2545093786227499E-2</v>
      </c>
      <c r="FO251">
        <v>4.9599999999999998E-2</v>
      </c>
      <c r="FP251">
        <v>1.1985587233965599E-2</v>
      </c>
      <c r="FQ251">
        <v>1.7600000000000001E-2</v>
      </c>
      <c r="FR251">
        <v>6.83E-2</v>
      </c>
      <c r="FU251">
        <v>1.7100000000000001E-2</v>
      </c>
      <c r="FV251">
        <v>2.6499999999999999E-2</v>
      </c>
      <c r="FW251">
        <v>4.0000000000000001E-3</v>
      </c>
      <c r="FX251">
        <v>3.3000000000000002E-2</v>
      </c>
      <c r="FY251">
        <v>8.0000000000000002E-3</v>
      </c>
      <c r="GA251">
        <v>-1E-3</v>
      </c>
      <c r="GC251">
        <v>5.2200000000000003E-2</v>
      </c>
      <c r="GD251">
        <v>1.55E-2</v>
      </c>
      <c r="GE251">
        <v>4.99E-2</v>
      </c>
    </row>
    <row r="252" spans="1:187" x14ac:dyDescent="0.25">
      <c r="A252" s="120">
        <v>42004</v>
      </c>
      <c r="B252">
        <v>1.9855986899897499E-2</v>
      </c>
      <c r="C252">
        <v>-8.6000002899999997E-3</v>
      </c>
      <c r="D252">
        <v>-2.7200000000000002E-3</v>
      </c>
      <c r="E252">
        <v>4.1000000000000003E-3</v>
      </c>
      <c r="F252">
        <v>-4.5999999999999999E-3</v>
      </c>
      <c r="G252">
        <v>3.2299999099999997E-2</v>
      </c>
      <c r="H252">
        <v>3.2200001200000002E-2</v>
      </c>
      <c r="I252">
        <v>3.1399998800000002E-2</v>
      </c>
      <c r="J252">
        <v>3.2200001200000002E-2</v>
      </c>
      <c r="K252">
        <v>3.2200001200000002E-2</v>
      </c>
      <c r="L252">
        <v>3.2200001200000002E-2</v>
      </c>
      <c r="M252">
        <v>7.90137382694844E-3</v>
      </c>
      <c r="N252">
        <v>1.32876922408409E-2</v>
      </c>
      <c r="O252">
        <v>2.2430000000000002E-3</v>
      </c>
      <c r="P252">
        <v>3.0700000000000002E-2</v>
      </c>
      <c r="Q252">
        <v>2.9699999800000002E-2</v>
      </c>
      <c r="R252">
        <v>1.99999995E-4</v>
      </c>
      <c r="S252">
        <v>0</v>
      </c>
      <c r="T252">
        <v>1.5100000000000001E-4</v>
      </c>
      <c r="V252">
        <v>0.02</v>
      </c>
      <c r="X252">
        <v>-4.7500000000000001E-2</v>
      </c>
      <c r="Y252">
        <v>-2.5000000000000001E-3</v>
      </c>
      <c r="Z252">
        <v>1.3151671135829301E-3</v>
      </c>
      <c r="AA252">
        <v>1.3100000000000001E-2</v>
      </c>
      <c r="AB252">
        <v>3.9999999E-4</v>
      </c>
      <c r="AC252">
        <v>9.9999997500000001E-5</v>
      </c>
      <c r="AF252">
        <v>-8.1969999999999994E-3</v>
      </c>
      <c r="AG252">
        <v>3.1706567784902703E-2</v>
      </c>
      <c r="AH252">
        <v>3.6800000800000003E-2</v>
      </c>
      <c r="AI252">
        <v>-1.12E-2</v>
      </c>
      <c r="AJ252">
        <v>7.6999999600000004E-3</v>
      </c>
      <c r="AK252">
        <v>-8.6E-3</v>
      </c>
      <c r="AL252">
        <v>-4.2056612935141803E-3</v>
      </c>
      <c r="AM252">
        <v>-1.5E-3</v>
      </c>
      <c r="AN252">
        <v>-6.9128204187969304E-3</v>
      </c>
      <c r="AO252">
        <v>8.3999997000000007E-3</v>
      </c>
      <c r="AP252">
        <v>8.5000004600000005E-3</v>
      </c>
      <c r="AR252">
        <v>7.6999999600000004E-3</v>
      </c>
      <c r="AS252">
        <v>7.7999997899999996E-3</v>
      </c>
      <c r="AT252">
        <v>8.5000004600000005E-3</v>
      </c>
      <c r="AU252">
        <v>2.8000000000000001E-2</v>
      </c>
      <c r="AV252">
        <v>7.0000000000000001E-3</v>
      </c>
      <c r="AW252">
        <v>1.2E-2</v>
      </c>
      <c r="AX252">
        <v>-1.2E-2</v>
      </c>
      <c r="AZ252">
        <v>1.4500000000000001E-2</v>
      </c>
      <c r="BA252">
        <v>2.2921503354729599E-2</v>
      </c>
      <c r="BD252">
        <v>-8.7000001200000007E-3</v>
      </c>
      <c r="BF252">
        <v>-1.21E-2</v>
      </c>
      <c r="BH252">
        <v>-1.05267343205383E-2</v>
      </c>
      <c r="BI252">
        <v>-2.3955841141562999E-3</v>
      </c>
      <c r="BJ252">
        <v>2.4260551755068702E-3</v>
      </c>
      <c r="BK252">
        <v>1.2624364685319699E-2</v>
      </c>
      <c r="BL252">
        <v>1.26E-2</v>
      </c>
      <c r="BM252">
        <v>2.0120736460125199E-2</v>
      </c>
      <c r="BN252">
        <v>-7.1800001000000002E-2</v>
      </c>
      <c r="BO252">
        <v>1.00000005E-3</v>
      </c>
      <c r="BQ252">
        <v>2.2900000199999999E-2</v>
      </c>
      <c r="BR252">
        <v>3.5199999799999999E-2</v>
      </c>
      <c r="BS252">
        <v>2.6399999899999999E-2</v>
      </c>
      <c r="BT252">
        <v>1.6699999600000001E-2</v>
      </c>
      <c r="BU252">
        <v>2.0899999900000001E-2</v>
      </c>
      <c r="BV252">
        <v>-1.97506704521756E-2</v>
      </c>
      <c r="BZ252">
        <v>4.5600000799999998E-2</v>
      </c>
      <c r="CA252">
        <v>1.20591752655466E-2</v>
      </c>
      <c r="CB252">
        <v>6.0000002800000005E-4</v>
      </c>
      <c r="CC252">
        <v>1.26999998E-2</v>
      </c>
      <c r="CD252">
        <v>3.0000001400000003E-4</v>
      </c>
      <c r="CE252">
        <v>2.5743666064788101E-3</v>
      </c>
      <c r="CF252">
        <v>6.8000000000000005E-2</v>
      </c>
      <c r="CG252">
        <v>5.7000000000000002E-2</v>
      </c>
      <c r="CH252">
        <v>9.0321132909254604E-3</v>
      </c>
      <c r="CI252">
        <v>-2.61012701842367E-3</v>
      </c>
      <c r="CK252">
        <v>-2.86351836298817E-2</v>
      </c>
      <c r="CM252">
        <v>-5.0799999999999998E-2</v>
      </c>
      <c r="CO252">
        <v>-1.2E-2</v>
      </c>
      <c r="CP252">
        <v>-2.5684114208673801E-2</v>
      </c>
      <c r="CQ252">
        <v>-1.3389999999999999E-3</v>
      </c>
      <c r="CR252">
        <v>-6.1789288325758501E-2</v>
      </c>
      <c r="CS252">
        <v>5.7000000000000002E-3</v>
      </c>
      <c r="CU252">
        <v>8.0000000000000002E-3</v>
      </c>
      <c r="CV252">
        <v>1.1299999999999999E-2</v>
      </c>
      <c r="CW252">
        <v>1.5800000000000002E-2</v>
      </c>
      <c r="CY252">
        <v>1.6400000000000001E-2</v>
      </c>
      <c r="CZ252">
        <v>6.0000000000000001E-3</v>
      </c>
      <c r="DA252">
        <v>1.6E-2</v>
      </c>
      <c r="DC252">
        <v>9.2999999999999992E-3</v>
      </c>
      <c r="DE252">
        <v>-9.9000000000000008E-3</v>
      </c>
      <c r="DF252">
        <v>-9.7013395187435202E-3</v>
      </c>
      <c r="DL252">
        <v>-5.0798534873102196E-3</v>
      </c>
      <c r="DM252">
        <v>-2.4006452564381098E-2</v>
      </c>
      <c r="DN252">
        <v>6.09999988E-3</v>
      </c>
      <c r="DO252">
        <v>2.4000001099999998E-3</v>
      </c>
      <c r="DP252">
        <v>3.40000005E-3</v>
      </c>
      <c r="DQ252">
        <v>-5.9247174069927402E-3</v>
      </c>
      <c r="DR252">
        <v>2.6835999999999999E-2</v>
      </c>
      <c r="DS252">
        <v>1.22992638561363E-2</v>
      </c>
      <c r="DT252">
        <v>1.7999999999999999E-2</v>
      </c>
      <c r="DU252">
        <v>1.7100000000000001E-2</v>
      </c>
      <c r="DV252">
        <v>2.8299999999999999E-2</v>
      </c>
      <c r="DW252">
        <v>-6.0899067420217001E-3</v>
      </c>
      <c r="DX252">
        <v>4.8000002300000004E-3</v>
      </c>
      <c r="DY252">
        <v>4.9000000599999996E-3</v>
      </c>
      <c r="DZ252">
        <v>4.4999998100000004E-3</v>
      </c>
      <c r="EA252">
        <v>-5.7000000999999998E-3</v>
      </c>
      <c r="EB252">
        <v>-4.3000001500000003E-3</v>
      </c>
      <c r="EC252">
        <v>-4.6999999299999996E-3</v>
      </c>
      <c r="ED252">
        <v>4.6999999999999997E-5</v>
      </c>
      <c r="EE252">
        <v>-0.1145</v>
      </c>
      <c r="EF252">
        <v>-3.6859850000000001E-3</v>
      </c>
      <c r="EG252">
        <v>1.0200000000000001E-2</v>
      </c>
      <c r="EH252">
        <v>-5.2099999000000001E-2</v>
      </c>
      <c r="EI252">
        <v>2.47E-2</v>
      </c>
      <c r="EJ252">
        <v>1.4374439318437999E-2</v>
      </c>
      <c r="EK252">
        <v>-7.3000000000000001E-3</v>
      </c>
      <c r="EM252">
        <v>1.09E-2</v>
      </c>
      <c r="EN252">
        <v>1.4800000000000001E-2</v>
      </c>
      <c r="EP252">
        <v>-2.5333421239442898E-3</v>
      </c>
      <c r="EQ252">
        <v>2.7007399907871502E-2</v>
      </c>
      <c r="ER252">
        <v>-3.2136318822636499E-3</v>
      </c>
      <c r="ES252">
        <v>-4.3E-3</v>
      </c>
      <c r="ET252">
        <v>-5.3702028458711602E-2</v>
      </c>
      <c r="EW252">
        <v>9.76279771724613E-2</v>
      </c>
      <c r="EY252">
        <v>1.4500000000000001E-2</v>
      </c>
      <c r="EZ252">
        <v>-1.7738740921618999E-2</v>
      </c>
      <c r="FC252">
        <v>-1.6999999999999999E-3</v>
      </c>
      <c r="FD252">
        <v>-8.9999999999999993E-3</v>
      </c>
      <c r="FE252">
        <v>-2.6631382994883799E-2</v>
      </c>
      <c r="FF252">
        <v>4.3363294966666702E-2</v>
      </c>
      <c r="FG252">
        <v>-4.8343333921415004E-3</v>
      </c>
      <c r="FH252">
        <v>5.2999999999999999E-2</v>
      </c>
      <c r="FI252">
        <v>4.0601138482187597E-2</v>
      </c>
      <c r="FJ252">
        <v>-0.03</v>
      </c>
      <c r="FL252">
        <v>1.8E-3</v>
      </c>
      <c r="FM252">
        <v>-3.2905859554591799E-2</v>
      </c>
      <c r="FO252">
        <v>7.7999999999999996E-3</v>
      </c>
      <c r="FP252">
        <v>4.5511980571450996E-3</v>
      </c>
      <c r="FQ252">
        <v>1.34E-2</v>
      </c>
      <c r="FR252">
        <v>3.1300000000000001E-2</v>
      </c>
      <c r="FU252">
        <v>2.3300000000000001E-2</v>
      </c>
      <c r="FV252">
        <v>2.0199999999999999E-2</v>
      </c>
      <c r="FW252">
        <v>6.0000000000000001E-3</v>
      </c>
      <c r="FX252">
        <v>-8.0000000000000004E-4</v>
      </c>
      <c r="FY252">
        <v>2E-3</v>
      </c>
      <c r="GA252">
        <v>1.2999999999999999E-2</v>
      </c>
      <c r="GC252">
        <v>-2.1399999999999999E-2</v>
      </c>
      <c r="GD252">
        <v>-1.03E-2</v>
      </c>
      <c r="GE252">
        <v>5.3E-3</v>
      </c>
    </row>
    <row r="253" spans="1:187" x14ac:dyDescent="0.25">
      <c r="A253" s="120">
        <v>42035</v>
      </c>
      <c r="B253">
        <v>1.36826729391908E-2</v>
      </c>
      <c r="C253">
        <v>4.7899998700000002E-2</v>
      </c>
      <c r="D253">
        <v>-5.7800000000000004E-3</v>
      </c>
      <c r="E253">
        <v>-5.4999999999999997E-3</v>
      </c>
      <c r="F253">
        <v>7.4999999999999997E-3</v>
      </c>
      <c r="G253">
        <v>7.9700000600000001E-2</v>
      </c>
      <c r="H253">
        <v>4.3000001500000003E-2</v>
      </c>
      <c r="I253">
        <v>4.2199999100000003E-2</v>
      </c>
      <c r="J253">
        <v>4.2899999799999998E-2</v>
      </c>
      <c r="K253">
        <v>4.2100001099999999E-2</v>
      </c>
      <c r="L253">
        <v>4.3000001500000003E-2</v>
      </c>
      <c r="M253">
        <v>5.5343735190023002E-2</v>
      </c>
      <c r="N253">
        <v>-8.1011704188224103E-3</v>
      </c>
      <c r="O253">
        <v>4.0728E-2</v>
      </c>
      <c r="P253">
        <v>4.8000000399999999E-2</v>
      </c>
      <c r="Q253">
        <v>4.8399999700000002E-2</v>
      </c>
      <c r="R253">
        <v>-1.11999996E-2</v>
      </c>
      <c r="S253">
        <v>-1.21999998E-2</v>
      </c>
      <c r="T253">
        <v>3.6130000000000002E-2</v>
      </c>
      <c r="V253">
        <v>-7.3999999999999996E-2</v>
      </c>
      <c r="X253">
        <v>2.4400000000000002E-2</v>
      </c>
      <c r="Y253">
        <v>1E-3</v>
      </c>
      <c r="Z253">
        <v>-3.1839770220330799E-2</v>
      </c>
      <c r="AA253">
        <v>1.7500000000000002E-2</v>
      </c>
      <c r="AB253">
        <v>5.4900001699999999E-2</v>
      </c>
      <c r="AC253">
        <v>8.3200000199999999E-2</v>
      </c>
      <c r="AF253">
        <v>0.122585</v>
      </c>
      <c r="AG253">
        <v>-9.5449180919789794E-2</v>
      </c>
      <c r="AH253">
        <v>5.2499998399999998E-2</v>
      </c>
      <c r="AI253">
        <v>-1.6999999999999999E-3</v>
      </c>
      <c r="AJ253">
        <v>1.6100000600000001E-2</v>
      </c>
      <c r="AK253">
        <v>2.1399999999999999E-2</v>
      </c>
      <c r="AL253">
        <v>1.4370895696034201E-2</v>
      </c>
      <c r="AM253">
        <v>7.7000000000000002E-3</v>
      </c>
      <c r="AN253">
        <v>-3.4304078274689002E-2</v>
      </c>
      <c r="AO253">
        <v>2.0600000399999999E-2</v>
      </c>
      <c r="AP253">
        <v>2.0700000199999999E-2</v>
      </c>
      <c r="AR253">
        <v>1.9999999599999999E-2</v>
      </c>
      <c r="AS253">
        <v>2.0099999399999999E-2</v>
      </c>
      <c r="AT253">
        <v>2.0700000199999999E-2</v>
      </c>
      <c r="AU253">
        <v>5.0000000000000001E-3</v>
      </c>
      <c r="AV253">
        <v>-7.0000000000000001E-3</v>
      </c>
      <c r="AW253">
        <v>3.4000000000000002E-2</v>
      </c>
      <c r="AX253">
        <v>0.03</v>
      </c>
      <c r="AZ253">
        <v>0.11119999999999999</v>
      </c>
      <c r="BA253">
        <v>-1.12906886336231E-2</v>
      </c>
      <c r="BD253">
        <v>6.0000000499999999E-3</v>
      </c>
      <c r="BE253">
        <v>1.46E-2</v>
      </c>
      <c r="BF253">
        <v>-2.5899999999999999E-2</v>
      </c>
      <c r="BH253">
        <v>2.9988812783844101E-2</v>
      </c>
      <c r="BI253">
        <v>2.6441448450241802E-2</v>
      </c>
      <c r="BJ253">
        <v>4.85541716097544E-2</v>
      </c>
      <c r="BK253">
        <v>4.7504551578598099E-2</v>
      </c>
      <c r="BL253">
        <v>4.7499999399999999E-2</v>
      </c>
      <c r="BM253">
        <v>4.4341139611901101E-2</v>
      </c>
      <c r="BN253">
        <v>-4.9899999100000002E-2</v>
      </c>
      <c r="BO253">
        <v>3.9999999100000003E-2</v>
      </c>
      <c r="BQ253">
        <v>5.4400000699999999E-2</v>
      </c>
      <c r="BR253">
        <v>8.2999996800000003E-2</v>
      </c>
      <c r="BS253">
        <v>8.65999982E-2</v>
      </c>
      <c r="BT253">
        <v>7.4000000999999996E-2</v>
      </c>
      <c r="BU253">
        <v>1.86000001E-2</v>
      </c>
      <c r="BV253">
        <v>-2.25795974062576E-2</v>
      </c>
      <c r="BZ253">
        <v>0.12240000099999999</v>
      </c>
      <c r="CA253">
        <v>-6.2793992257812502E-3</v>
      </c>
      <c r="CB253">
        <v>4.8000002300000004E-3</v>
      </c>
      <c r="CC253">
        <v>3.2499998799999999E-2</v>
      </c>
      <c r="CD253">
        <v>3.0799999799999998E-2</v>
      </c>
      <c r="CE253">
        <v>1.04944281021979E-2</v>
      </c>
      <c r="CF253">
        <v>-5.0000000000000001E-3</v>
      </c>
      <c r="CG253">
        <v>7.0000000000000001E-3</v>
      </c>
      <c r="CH253">
        <v>-4.0399999999999998E-2</v>
      </c>
      <c r="CI253">
        <v>-2.3880955102626401E-3</v>
      </c>
      <c r="CK253">
        <v>4.0674977879015597E-2</v>
      </c>
      <c r="CM253">
        <v>2.23E-2</v>
      </c>
      <c r="CO253">
        <v>7.4000000000000003E-3</v>
      </c>
      <c r="CP253">
        <v>-4.0948565644920399E-3</v>
      </c>
      <c r="CQ253">
        <v>5.7600000000000004E-3</v>
      </c>
      <c r="CR253">
        <v>-4.9364497103044899E-2</v>
      </c>
      <c r="CS253">
        <v>-2.6200000000000001E-2</v>
      </c>
      <c r="CU253">
        <v>2.8000000000000001E-2</v>
      </c>
      <c r="CV253">
        <v>-3.78E-2</v>
      </c>
      <c r="CW253">
        <v>1.9E-3</v>
      </c>
      <c r="CY253">
        <v>2.12E-2</v>
      </c>
      <c r="CZ253">
        <v>2.8000000000000001E-2</v>
      </c>
      <c r="DA253">
        <v>3.1E-2</v>
      </c>
      <c r="DC253">
        <v>7.3000000000000001E-3</v>
      </c>
      <c r="DE253">
        <v>2.3300000000000001E-2</v>
      </c>
      <c r="DF253">
        <v>-2.7715721612623499E-2</v>
      </c>
      <c r="DL253">
        <v>3.0983865903920101E-2</v>
      </c>
      <c r="DM253">
        <v>-3.3060204645982201E-2</v>
      </c>
      <c r="DN253">
        <v>1.29000004E-2</v>
      </c>
      <c r="DO253">
        <v>3.0000001400000003E-4</v>
      </c>
      <c r="DP253">
        <v>6.0000002800000005E-4</v>
      </c>
      <c r="DQ253">
        <v>-2.57845604176382E-2</v>
      </c>
      <c r="DR253">
        <v>1.5449999999999999E-3</v>
      </c>
      <c r="DS253">
        <v>0.17743624133678801</v>
      </c>
      <c r="DT253">
        <v>7.1000000000000004E-3</v>
      </c>
      <c r="DU253">
        <v>1.9E-3</v>
      </c>
      <c r="DV253">
        <v>5.4999999999999997E-3</v>
      </c>
      <c r="DW253">
        <v>5.9493930637759497E-3</v>
      </c>
      <c r="DX253">
        <v>1.10999998E-2</v>
      </c>
      <c r="DY253">
        <v>1.1300000399999999E-2</v>
      </c>
      <c r="DZ253">
        <v>1.0700000499999999E-2</v>
      </c>
      <c r="EA253">
        <v>1.31999999E-2</v>
      </c>
      <c r="EB253">
        <v>2.33999994E-2</v>
      </c>
      <c r="EC253">
        <v>3.40000005E-3</v>
      </c>
      <c r="ED253">
        <v>2.0899999999999998E-2</v>
      </c>
      <c r="EE253">
        <v>9.7000000000000003E-3</v>
      </c>
      <c r="EF253">
        <v>9.1180789999999994E-3</v>
      </c>
      <c r="EG253">
        <v>-2.3199999999999998E-2</v>
      </c>
      <c r="EH253">
        <v>9.6199996800000007E-2</v>
      </c>
      <c r="EI253">
        <v>7.8399999999999997E-2</v>
      </c>
      <c r="EJ253">
        <v>-3.59250141775544E-2</v>
      </c>
      <c r="EK253">
        <v>2.29E-2</v>
      </c>
      <c r="EM253">
        <v>1.9900000000000001E-2</v>
      </c>
      <c r="EN253">
        <v>5.1900000000000002E-2</v>
      </c>
      <c r="EP253">
        <v>-7.4706611794875801E-3</v>
      </c>
      <c r="EQ253">
        <v>-2.0502461967230701E-2</v>
      </c>
      <c r="ER253">
        <v>-2.0847802080807699E-2</v>
      </c>
      <c r="ES253">
        <v>-1.4E-3</v>
      </c>
      <c r="ET253">
        <v>7.8742455099787296E-3</v>
      </c>
      <c r="EW253">
        <v>8.6669061606772201E-3</v>
      </c>
      <c r="EY253">
        <v>0.11119999999999999</v>
      </c>
      <c r="EZ253">
        <v>9.1258002239744701E-2</v>
      </c>
      <c r="FC253">
        <v>1.7600000000000001E-2</v>
      </c>
      <c r="FD253">
        <v>9.5299999999999996E-2</v>
      </c>
      <c r="FE253">
        <v>-1.3449879097521E-2</v>
      </c>
      <c r="FF253">
        <v>9.9411163766666699E-2</v>
      </c>
      <c r="FG253">
        <v>4.6678408037119902E-2</v>
      </c>
      <c r="FH253">
        <v>-1.8499999999999999E-2</v>
      </c>
      <c r="FI253">
        <v>3.4931751975761302E-2</v>
      </c>
      <c r="FJ253">
        <v>6.1000000000000004E-3</v>
      </c>
      <c r="FL253">
        <v>4.1999999999999997E-3</v>
      </c>
      <c r="FM253">
        <v>-5.81653044524367E-2</v>
      </c>
      <c r="FO253">
        <v>1.38E-2</v>
      </c>
      <c r="FP253">
        <v>1.02495572858852E-2</v>
      </c>
      <c r="FQ253">
        <v>-9.4000000000000004E-3</v>
      </c>
      <c r="FR253">
        <v>-0.1273</v>
      </c>
      <c r="FU253">
        <v>5.0000000000000001E-4</v>
      </c>
      <c r="FV253">
        <v>-1.4200000000000001E-2</v>
      </c>
      <c r="FW253">
        <v>4.7699999999999999E-2</v>
      </c>
      <c r="FX253">
        <v>-1.77E-2</v>
      </c>
      <c r="FY253">
        <v>1.2E-2</v>
      </c>
      <c r="GA253">
        <v>5.1999999999999998E-2</v>
      </c>
      <c r="GC253">
        <v>7.3200000000000001E-2</v>
      </c>
      <c r="GD253">
        <v>2.5700000000000001E-2</v>
      </c>
      <c r="GE253">
        <v>2.7900000000000001E-2</v>
      </c>
    </row>
    <row r="254" spans="1:187" x14ac:dyDescent="0.25">
      <c r="A254" s="120">
        <v>42063</v>
      </c>
      <c r="B254">
        <v>3.0604984668686198E-2</v>
      </c>
      <c r="C254">
        <v>-1.1300000399999999E-2</v>
      </c>
      <c r="D254">
        <v>3.0280000000000001E-2</v>
      </c>
      <c r="E254">
        <v>7.1000000000000004E-3</v>
      </c>
      <c r="F254">
        <v>1.2200000000000001E-2</v>
      </c>
      <c r="G254">
        <v>-6.8000000900000001E-3</v>
      </c>
      <c r="H254">
        <v>-6.09999988E-3</v>
      </c>
      <c r="I254">
        <v>-7.0000002200000001E-3</v>
      </c>
      <c r="J254">
        <v>-6.09999988E-3</v>
      </c>
      <c r="K254">
        <v>-5.2999998399999998E-3</v>
      </c>
      <c r="L254">
        <v>-5.2999998399999998E-3</v>
      </c>
      <c r="M254">
        <v>2.62458260515595E-2</v>
      </c>
      <c r="N254">
        <v>1.05432897530255E-2</v>
      </c>
      <c r="O254">
        <v>5.6690999999999998E-2</v>
      </c>
      <c r="P254">
        <v>-8.1000002099999996E-3</v>
      </c>
      <c r="Q254">
        <v>-8.1000002099999996E-3</v>
      </c>
      <c r="R254">
        <v>-3.9000000799999997E-2</v>
      </c>
      <c r="S254">
        <v>-3.9000000799999997E-2</v>
      </c>
      <c r="T254">
        <v>4.8882000000000002E-2</v>
      </c>
      <c r="V254">
        <v>4.2999999999999997E-2</v>
      </c>
      <c r="X254">
        <v>-1.6E-2</v>
      </c>
      <c r="Y254">
        <v>5.5E-2</v>
      </c>
      <c r="Z254">
        <v>6.4804979965144005E-2</v>
      </c>
      <c r="AA254">
        <v>-1.18E-2</v>
      </c>
      <c r="AB254">
        <v>1.7999999199999998E-2</v>
      </c>
      <c r="AC254">
        <v>2.6900000899999998E-2</v>
      </c>
      <c r="AF254">
        <v>4.3539000000000001E-2</v>
      </c>
      <c r="AG254">
        <v>6.50501927675948E-2</v>
      </c>
      <c r="AH254">
        <v>-2.7000000699999999E-3</v>
      </c>
      <c r="AI254">
        <v>1.46E-2</v>
      </c>
      <c r="AJ254">
        <v>-1.20999999E-2</v>
      </c>
      <c r="AK254">
        <v>3.8199999999999998E-2</v>
      </c>
      <c r="AL254">
        <v>3.6221495792514401E-2</v>
      </c>
      <c r="AM254">
        <v>-9.2999999999999992E-3</v>
      </c>
      <c r="AN254">
        <v>7.2870451536683999E-3</v>
      </c>
      <c r="AO254">
        <v>2.4000001099999998E-3</v>
      </c>
      <c r="AP254">
        <v>2.6000000099999998E-3</v>
      </c>
      <c r="AR254">
        <v>1.7999999700000001E-3</v>
      </c>
      <c r="AS254">
        <v>1.9000000300000001E-3</v>
      </c>
      <c r="AT254">
        <v>2.4999999399999999E-3</v>
      </c>
      <c r="AU254">
        <v>4.5999999999999999E-2</v>
      </c>
      <c r="AV254">
        <v>2.4E-2</v>
      </c>
      <c r="AW254">
        <v>5.5E-2</v>
      </c>
      <c r="AX254">
        <v>1.4999999999999999E-2</v>
      </c>
      <c r="AZ254">
        <v>4.0000000000000001E-3</v>
      </c>
      <c r="BA254">
        <v>-3.2409730340799303E-2</v>
      </c>
      <c r="BD254">
        <v>-3.0000001400000003E-4</v>
      </c>
      <c r="BE254">
        <v>0.02</v>
      </c>
      <c r="BF254">
        <v>1.11E-2</v>
      </c>
      <c r="BH254">
        <v>3.5185004312364702E-2</v>
      </c>
      <c r="BI254">
        <v>-1.6264147256596099E-3</v>
      </c>
      <c r="BJ254">
        <v>5.5713889494302105E-4</v>
      </c>
      <c r="BK254">
        <v>-2.6921645205398002E-2</v>
      </c>
      <c r="BL254">
        <v>-2.6900000899999998E-2</v>
      </c>
      <c r="BM254">
        <v>-2.74438086755107E-2</v>
      </c>
      <c r="BN254">
        <v>8.8999997800000008E-3</v>
      </c>
      <c r="BO254">
        <v>5.4000001399999997E-2</v>
      </c>
      <c r="BQ254">
        <v>1.50000001E-3</v>
      </c>
      <c r="BR254">
        <v>2.89999996E-3</v>
      </c>
      <c r="BS254">
        <v>-1.5200000300000001E-2</v>
      </c>
      <c r="BT254">
        <v>9.9999997799999994E-3</v>
      </c>
      <c r="BU254">
        <v>2.1500000700000001E-2</v>
      </c>
      <c r="BV254">
        <v>3.2118081321349301E-2</v>
      </c>
      <c r="BZ254">
        <v>2.0000000900000001E-3</v>
      </c>
      <c r="CA254">
        <v>5.3651796658388498E-2</v>
      </c>
      <c r="CB254">
        <v>2.63E-2</v>
      </c>
      <c r="CC254">
        <v>8.9699998500000003E-2</v>
      </c>
      <c r="CD254">
        <v>4.8700001100000001E-2</v>
      </c>
      <c r="CE254">
        <v>4.6397472084909602E-2</v>
      </c>
      <c r="CF254">
        <v>-2.5999999999999999E-2</v>
      </c>
      <c r="CG254">
        <v>7.0000000000000001E-3</v>
      </c>
      <c r="CH254">
        <v>4.65E-2</v>
      </c>
      <c r="CI254">
        <v>1.5864181155535999E-3</v>
      </c>
      <c r="CK254">
        <v>2.5141891165807201E-2</v>
      </c>
      <c r="CM254">
        <v>2.1899999999999999E-2</v>
      </c>
      <c r="CO254">
        <v>-6.8999999999999999E-3</v>
      </c>
      <c r="CP254">
        <v>4.7584580215152703E-2</v>
      </c>
      <c r="CQ254">
        <v>2.4757000000000001E-2</v>
      </c>
      <c r="CR254">
        <v>4.0091392847967797E-2</v>
      </c>
      <c r="CS254">
        <v>3.8600000000000002E-2</v>
      </c>
      <c r="CU254">
        <v>-2.5999999999999999E-2</v>
      </c>
      <c r="CV254">
        <v>6.1699999999999998E-2</v>
      </c>
      <c r="CW254">
        <v>-3.2000000000000002E-3</v>
      </c>
      <c r="CY254">
        <v>8.5000000000000006E-3</v>
      </c>
      <c r="CZ254">
        <v>-2.8199999999999999E-2</v>
      </c>
      <c r="DA254">
        <v>-5.4999999999999997E-3</v>
      </c>
      <c r="DC254">
        <v>1.018E-2</v>
      </c>
      <c r="DE254">
        <v>3.4599999999999999E-2</v>
      </c>
      <c r="DF254">
        <v>6.0176975138269903E-2</v>
      </c>
      <c r="DL254">
        <v>-1.65405247393191E-3</v>
      </c>
      <c r="DM254">
        <v>1.6862370791336501E-2</v>
      </c>
      <c r="DN254">
        <v>4.06000018E-2</v>
      </c>
      <c r="DO254">
        <v>7.1000000500000002E-3</v>
      </c>
      <c r="DP254">
        <v>7.4000000000000003E-3</v>
      </c>
      <c r="DQ254">
        <v>-1.1625676523467901E-3</v>
      </c>
      <c r="DR254">
        <v>5.3983000000000003E-2</v>
      </c>
      <c r="DS254">
        <v>-5.8976800663683798E-2</v>
      </c>
      <c r="DT254">
        <v>7.1599999999999997E-2</v>
      </c>
      <c r="DU254">
        <v>4.4400000000000002E-2</v>
      </c>
      <c r="DV254">
        <v>3.5900000000000001E-2</v>
      </c>
      <c r="DW254">
        <v>5.8230247363358502E-2</v>
      </c>
      <c r="DX254">
        <v>3.7000000000000002E-3</v>
      </c>
      <c r="DY254">
        <v>3.8999998899999998E-3</v>
      </c>
      <c r="DZ254">
        <v>3.2999999800000001E-3</v>
      </c>
      <c r="EA254">
        <v>1.5300000100000001E-2</v>
      </c>
      <c r="EB254">
        <v>1.20999999E-2</v>
      </c>
      <c r="EC254">
        <v>1.40000004E-2</v>
      </c>
      <c r="ED254">
        <v>6.0100000000000001E-2</v>
      </c>
      <c r="EE254">
        <v>0.2326</v>
      </c>
      <c r="EF254">
        <v>1.1221180000000001E-3</v>
      </c>
      <c r="EG254">
        <v>1.0699999999999999E-2</v>
      </c>
      <c r="EH254">
        <v>2.1900000100000001E-2</v>
      </c>
      <c r="EI254">
        <v>-2.7E-2</v>
      </c>
      <c r="EJ254">
        <v>3.60765953920286E-2</v>
      </c>
      <c r="EK254">
        <v>1.46E-2</v>
      </c>
      <c r="EM254">
        <v>-5.5999999999999999E-3</v>
      </c>
      <c r="EN254">
        <v>6.7799999999999999E-2</v>
      </c>
      <c r="EP254">
        <v>4.0273575340372202E-2</v>
      </c>
      <c r="EQ254">
        <v>4.0334051794934898E-2</v>
      </c>
      <c r="ER254">
        <v>5.4693440729067797E-3</v>
      </c>
      <c r="ES254">
        <v>6.08E-2</v>
      </c>
      <c r="ET254">
        <v>3.5778881754937202E-2</v>
      </c>
      <c r="EW254">
        <v>1.5836721657885001E-2</v>
      </c>
      <c r="EY254">
        <v>4.0000000000000001E-3</v>
      </c>
      <c r="EZ254">
        <v>4.9019790870977499E-3</v>
      </c>
      <c r="FC254">
        <v>1E-4</v>
      </c>
      <c r="FD254">
        <v>1E-3</v>
      </c>
      <c r="FE254">
        <v>-1.33739039634443E-2</v>
      </c>
      <c r="FF254">
        <v>-1.37668608333333E-2</v>
      </c>
      <c r="FG254">
        <v>-2.0230327972576699E-2</v>
      </c>
      <c r="FH254">
        <v>2.1299999999999999E-2</v>
      </c>
      <c r="FI254">
        <v>3.2250074542608198E-2</v>
      </c>
      <c r="FJ254">
        <v>8.8300000000000003E-2</v>
      </c>
      <c r="FL254">
        <v>-4.1200000000000001E-2</v>
      </c>
      <c r="FM254">
        <v>3.2601575671654198E-2</v>
      </c>
      <c r="FO254">
        <v>3.9399999999999998E-2</v>
      </c>
      <c r="FP254">
        <v>2.7735799227872799E-2</v>
      </c>
      <c r="FQ254">
        <v>1.1299999999999999E-2</v>
      </c>
      <c r="FR254">
        <v>8.2000000000000003E-2</v>
      </c>
      <c r="FU254">
        <v>1.0699999999999999E-2</v>
      </c>
      <c r="FV254">
        <v>1.6899999999999998E-2</v>
      </c>
      <c r="FW254">
        <v>4.65E-2</v>
      </c>
      <c r="FX254">
        <v>8.8499999999999995E-2</v>
      </c>
      <c r="FY254">
        <v>0.03</v>
      </c>
      <c r="GA254">
        <v>7.0999999999999994E-2</v>
      </c>
      <c r="GC254">
        <v>-2.24E-2</v>
      </c>
      <c r="GD254">
        <v>-1.2800000000000001E-2</v>
      </c>
      <c r="GE254">
        <v>2.0000000000000001E-4</v>
      </c>
    </row>
    <row r="255" spans="1:187" x14ac:dyDescent="0.25">
      <c r="A255" s="120">
        <v>42094</v>
      </c>
      <c r="B255">
        <v>2.4514208247729201E-2</v>
      </c>
      <c r="C255">
        <v>3.8800001100000002E-2</v>
      </c>
      <c r="D255">
        <v>6.0000000000000001E-3</v>
      </c>
      <c r="E255">
        <v>2.4899999999999999E-2</v>
      </c>
      <c r="F255">
        <v>1.83E-2</v>
      </c>
      <c r="G255">
        <v>2.8999999200000001E-2</v>
      </c>
      <c r="H255">
        <v>1.41000003E-2</v>
      </c>
      <c r="I255">
        <v>1.32999998E-2</v>
      </c>
      <c r="J255">
        <v>1.4999999700000001E-2</v>
      </c>
      <c r="K255">
        <v>1.41000003E-2</v>
      </c>
      <c r="L255">
        <v>1.41000003E-2</v>
      </c>
      <c r="M255">
        <v>1.6210135824836502E-2</v>
      </c>
      <c r="N255">
        <v>9.9194024852711192E-3</v>
      </c>
      <c r="O255">
        <v>2.2155999999999999E-2</v>
      </c>
      <c r="P255">
        <v>4.43000011E-2</v>
      </c>
      <c r="Q255">
        <v>4.38000001E-2</v>
      </c>
      <c r="R255">
        <v>2.55999994E-2</v>
      </c>
      <c r="S255">
        <v>2.55999994E-2</v>
      </c>
      <c r="T255">
        <v>3.2731999999999997E-2</v>
      </c>
      <c r="V255">
        <v>3.2000000000000001E-2</v>
      </c>
      <c r="X255">
        <v>-2.5000000000000001E-2</v>
      </c>
      <c r="Y255">
        <v>6.6E-3</v>
      </c>
      <c r="Z255">
        <v>1.90527558770448E-3</v>
      </c>
      <c r="AA255">
        <v>1.18E-2</v>
      </c>
      <c r="AB255">
        <v>1.9500000399999998E-2</v>
      </c>
      <c r="AC255">
        <v>2.98999995E-2</v>
      </c>
      <c r="AF255">
        <v>4.3984000000000002E-2</v>
      </c>
      <c r="AG255">
        <v>5.3041959268802499E-3</v>
      </c>
      <c r="AH255">
        <v>2.8000000899999999E-2</v>
      </c>
      <c r="AI255">
        <v>2.8E-3</v>
      </c>
      <c r="AJ255">
        <v>5.1000001799999996E-3</v>
      </c>
      <c r="AK255">
        <v>-3.6200000000000003E-2</v>
      </c>
      <c r="AL255">
        <v>-1.7063586867018801E-3</v>
      </c>
      <c r="AM255">
        <v>-5.1000000000000004E-3</v>
      </c>
      <c r="AN255">
        <v>2.3203908264335198E-2</v>
      </c>
      <c r="AO255">
        <v>2.1299999199999999E-2</v>
      </c>
      <c r="AP255">
        <v>2.14000009E-2</v>
      </c>
      <c r="AR255">
        <v>2.0600000399999999E-2</v>
      </c>
      <c r="AS255">
        <v>2.08000001E-2</v>
      </c>
      <c r="AT255">
        <v>2.1299999199999999E-2</v>
      </c>
      <c r="AU255">
        <v>1.4E-2</v>
      </c>
      <c r="AV255">
        <v>8.0000000000000002E-3</v>
      </c>
      <c r="AW255">
        <v>1.4999999999999999E-2</v>
      </c>
      <c r="AX255">
        <v>8.9999999999999993E-3</v>
      </c>
      <c r="AZ255">
        <v>1.4500000000000001E-2</v>
      </c>
      <c r="BA255">
        <v>1.7854883702650399E-4</v>
      </c>
      <c r="BD255">
        <v>-5.2000000099999997E-3</v>
      </c>
      <c r="BE255">
        <v>2.8000000000000001E-2</v>
      </c>
      <c r="BF255">
        <v>-1.4E-2</v>
      </c>
      <c r="BH255">
        <v>1.4731889523078599E-2</v>
      </c>
      <c r="BI255">
        <v>7.0099749094052503E-3</v>
      </c>
      <c r="BJ255">
        <v>1.32189423358071E-2</v>
      </c>
      <c r="BK255">
        <v>6.7408246581739401E-3</v>
      </c>
      <c r="BL255">
        <v>6.6999997900000002E-3</v>
      </c>
      <c r="BM255">
        <v>-7.3579776731791402E-4</v>
      </c>
      <c r="BN255">
        <v>-4.1000001100000003E-2</v>
      </c>
      <c r="BO255">
        <v>4.0000001900000002E-3</v>
      </c>
      <c r="BQ255">
        <v>1.2000000600000001E-3</v>
      </c>
      <c r="BR255">
        <v>2.0000000900000001E-3</v>
      </c>
      <c r="BS255">
        <v>3.3900000200000002E-2</v>
      </c>
      <c r="BT255">
        <v>8.99999961E-3</v>
      </c>
      <c r="BU255">
        <v>1.7899999400000002E-2</v>
      </c>
      <c r="BV255">
        <v>-2.5982287425630999E-2</v>
      </c>
      <c r="BZ255">
        <v>3.1800001899999999E-2</v>
      </c>
      <c r="CA255">
        <v>3.6642057645661898E-2</v>
      </c>
      <c r="CB255">
        <v>-1.7999999700000001E-3</v>
      </c>
      <c r="CC255">
        <v>-7.0000002200000001E-3</v>
      </c>
      <c r="CD255">
        <v>3.10000009E-3</v>
      </c>
      <c r="CE255">
        <v>6.0469151875883302E-2</v>
      </c>
      <c r="CF255">
        <v>3.2000000000000001E-2</v>
      </c>
      <c r="CG255">
        <v>-0.01</v>
      </c>
      <c r="CH255">
        <v>-1.6770709080121099E-2</v>
      </c>
      <c r="CI255">
        <v>-3.2474167159296501E-3</v>
      </c>
      <c r="CK255">
        <v>5.2739977682867901E-2</v>
      </c>
      <c r="CM255">
        <v>-2.1899999999999999E-2</v>
      </c>
      <c r="CO255">
        <v>1.6299999999999999E-2</v>
      </c>
      <c r="CP255">
        <v>7.2983671449777798E-3</v>
      </c>
      <c r="CQ255">
        <v>4.4759E-2</v>
      </c>
      <c r="CR255">
        <v>-9.0786721635497392E-3</v>
      </c>
      <c r="CS255">
        <v>-8.6999999999999994E-3</v>
      </c>
      <c r="CU255">
        <v>0.01</v>
      </c>
      <c r="CV255">
        <v>-3.0999999999999999E-3</v>
      </c>
      <c r="CW255">
        <v>-1.2999999999999999E-3</v>
      </c>
      <c r="CX255">
        <v>-2.6166192666666799E-2</v>
      </c>
      <c r="CY255">
        <v>1.9900000000000001E-2</v>
      </c>
      <c r="CZ255">
        <v>-1.4E-3</v>
      </c>
      <c r="DA255">
        <v>1.2699999999999999E-2</v>
      </c>
      <c r="DC255">
        <v>6.4900000000000001E-3</v>
      </c>
      <c r="DE255">
        <v>7.7999999999999996E-3</v>
      </c>
      <c r="DF255">
        <v>1.7110581113398499E-2</v>
      </c>
      <c r="DL255">
        <v>1.7192324192336201E-2</v>
      </c>
      <c r="DM255">
        <v>-1.2169729919090801E-2</v>
      </c>
      <c r="DN255">
        <v>2.4700000900000001E-2</v>
      </c>
      <c r="DO255">
        <v>2.5399999699999998E-2</v>
      </c>
      <c r="DP255">
        <v>2.56999992E-2</v>
      </c>
      <c r="DQ255">
        <v>1.29346850495888E-2</v>
      </c>
      <c r="DR255">
        <v>5.4800000000000001E-2</v>
      </c>
      <c r="DS255">
        <v>8.4584648898394094E-2</v>
      </c>
      <c r="DT255">
        <v>2.06E-2</v>
      </c>
      <c r="DU255">
        <v>1.1299999999999999E-2</v>
      </c>
      <c r="DV255">
        <v>6.1000000000000004E-3</v>
      </c>
      <c r="DW255">
        <v>-2.91259736551732E-2</v>
      </c>
      <c r="DX255">
        <v>1.5200000300000001E-2</v>
      </c>
      <c r="DY255">
        <v>1.5399999899999999E-2</v>
      </c>
      <c r="DZ255">
        <v>1.4899999800000001E-2</v>
      </c>
      <c r="EA255">
        <v>7.6000001300000003E-3</v>
      </c>
      <c r="EB255">
        <v>1.19000003E-2</v>
      </c>
      <c r="EC255">
        <v>5.5999997999999999E-3</v>
      </c>
      <c r="ED255">
        <v>4.0000000000000002E-4</v>
      </c>
      <c r="EE255">
        <v>-1.18E-2</v>
      </c>
      <c r="EF255">
        <v>6.2703409999999996E-3</v>
      </c>
      <c r="EG255">
        <v>1.43E-2</v>
      </c>
      <c r="EH255">
        <v>1.09999999E-2</v>
      </c>
      <c r="EI255">
        <v>1.5100000000000001E-2</v>
      </c>
      <c r="EJ255">
        <v>-1.3685720059115799E-2</v>
      </c>
      <c r="EK255">
        <v>-2.9999999999999997E-4</v>
      </c>
      <c r="EM255">
        <v>7.0000000000000001E-3</v>
      </c>
      <c r="EN255">
        <v>3.5099999999999999E-2</v>
      </c>
      <c r="EP255">
        <v>1.56339971536368E-3</v>
      </c>
      <c r="EQ255">
        <v>-7.60058565688293E-3</v>
      </c>
      <c r="ER255">
        <v>1.3192602217129401E-2</v>
      </c>
      <c r="ES255">
        <v>8.9999999999999993E-3</v>
      </c>
      <c r="ET255">
        <v>2.2419497008783198E-3</v>
      </c>
      <c r="EW255">
        <v>-6.75492195866267E-5</v>
      </c>
      <c r="EY255">
        <v>1.4500000000000001E-2</v>
      </c>
      <c r="EZ255">
        <v>1.46005750270915E-2</v>
      </c>
      <c r="FC255">
        <v>2.3400000000000001E-2</v>
      </c>
      <c r="FD255">
        <v>1.8800000000000001E-2</v>
      </c>
      <c r="FE255">
        <v>-1.4784748596833401E-2</v>
      </c>
      <c r="FF255">
        <v>3.5971568666666703E-2</v>
      </c>
      <c r="FG255">
        <v>5.4114409343677203E-3</v>
      </c>
      <c r="FH255">
        <v>2.64E-2</v>
      </c>
      <c r="FI255">
        <v>-2.9802593574201902E-4</v>
      </c>
      <c r="FJ255">
        <v>2.9499999999999998E-2</v>
      </c>
      <c r="FL255">
        <v>2.5899999999999999E-2</v>
      </c>
      <c r="FM255">
        <v>-2.9194454601187501E-2</v>
      </c>
      <c r="FO255">
        <v>1.2E-2</v>
      </c>
      <c r="FP255">
        <v>-6.0745174254123197E-3</v>
      </c>
      <c r="FQ255">
        <v>7.7999999999999996E-3</v>
      </c>
      <c r="FR255">
        <v>3.8999999999999998E-3</v>
      </c>
      <c r="FU255">
        <v>2.8E-3</v>
      </c>
      <c r="FV255">
        <v>1.17E-2</v>
      </c>
      <c r="FW255">
        <v>2.0400000000000001E-2</v>
      </c>
      <c r="FX255">
        <v>-6.8999999999999999E-3</v>
      </c>
      <c r="FY255">
        <v>0.01</v>
      </c>
      <c r="GA255">
        <v>3.6999999999999998E-2</v>
      </c>
      <c r="GC255">
        <v>9.4700000000000006E-2</v>
      </c>
      <c r="GD255">
        <v>2.1299999999999999E-2</v>
      </c>
      <c r="GE255">
        <v>1.9099999999999999E-2</v>
      </c>
    </row>
    <row r="256" spans="1:187" x14ac:dyDescent="0.25">
      <c r="A256" s="120">
        <v>42124</v>
      </c>
      <c r="B256">
        <v>-1.3966310063637799E-3</v>
      </c>
      <c r="C256">
        <v>-1.7999999700000001E-3</v>
      </c>
      <c r="D256">
        <v>2.3800000000000002E-3</v>
      </c>
      <c r="E256">
        <v>5.3E-3</v>
      </c>
      <c r="F256">
        <v>-7.7999999999999996E-3</v>
      </c>
      <c r="G256">
        <v>3.2999999800000001E-3</v>
      </c>
      <c r="H256">
        <v>-1.5699999400000001E-2</v>
      </c>
      <c r="I256">
        <v>-1.5699999400000001E-2</v>
      </c>
      <c r="J256">
        <v>-1.5599999599999999E-2</v>
      </c>
      <c r="K256">
        <v>-1.5699999400000001E-2</v>
      </c>
      <c r="L256">
        <v>-1.4800000000000001E-2</v>
      </c>
      <c r="M256">
        <v>-2.0635755799475498E-2</v>
      </c>
      <c r="N256">
        <v>1.45837864476399E-2</v>
      </c>
      <c r="O256">
        <v>-6.1199999999999996E-3</v>
      </c>
      <c r="P256">
        <v>-3.2099999499999997E-2</v>
      </c>
      <c r="Q256">
        <v>-3.2299999099999997E-2</v>
      </c>
      <c r="R256">
        <v>-1.4600000300000001E-2</v>
      </c>
      <c r="S256">
        <v>-1.4600000300000001E-2</v>
      </c>
      <c r="T256">
        <v>-6.3027E-2</v>
      </c>
      <c r="V256">
        <v>1.0999999999999999E-2</v>
      </c>
      <c r="X256">
        <v>2.7900000000000001E-2</v>
      </c>
      <c r="Y256">
        <v>1.2500000000000001E-2</v>
      </c>
      <c r="Z256">
        <v>1.8117478450066199E-2</v>
      </c>
      <c r="AA256">
        <v>6.6E-3</v>
      </c>
      <c r="AB256">
        <v>-8.3999997000000007E-3</v>
      </c>
      <c r="AC256">
        <v>-1.35000004E-2</v>
      </c>
      <c r="AF256">
        <v>-4.5699999999999998E-2</v>
      </c>
      <c r="AG256">
        <v>-7.9029583640493097E-3</v>
      </c>
      <c r="AH256">
        <v>-4.0300000500000002E-2</v>
      </c>
      <c r="AI256">
        <v>1.29E-2</v>
      </c>
      <c r="AJ256">
        <v>-1.19000003E-2</v>
      </c>
      <c r="AK256">
        <v>1.1299999999999999E-2</v>
      </c>
      <c r="AL256">
        <v>-3.8740149757007597E-2</v>
      </c>
      <c r="AM256">
        <v>-4.4999999999999997E-3</v>
      </c>
      <c r="AN256">
        <v>-5.0903004211723203E-2</v>
      </c>
      <c r="AO256">
        <v>-4.2800001800000001E-2</v>
      </c>
      <c r="AP256">
        <v>-4.2700000100000003E-2</v>
      </c>
      <c r="AR256">
        <v>-4.3400000799999998E-2</v>
      </c>
      <c r="AS256">
        <v>-4.32999991E-2</v>
      </c>
      <c r="AT256">
        <v>-4.2700000100000003E-2</v>
      </c>
      <c r="AU256">
        <v>8.0000000000000002E-3</v>
      </c>
      <c r="AV256">
        <v>1.0999999999999999E-2</v>
      </c>
      <c r="AW256">
        <v>-2.3E-2</v>
      </c>
      <c r="AX256">
        <v>7.0000000000000001E-3</v>
      </c>
      <c r="AZ256">
        <v>-6.9800000000000001E-2</v>
      </c>
      <c r="BA256">
        <v>-2.99385226384659E-2</v>
      </c>
      <c r="BD256">
        <v>1.0200000399999999E-2</v>
      </c>
      <c r="BE256">
        <v>0.02</v>
      </c>
      <c r="BF256">
        <v>-4.1999999999999997E-3</v>
      </c>
      <c r="BH256">
        <v>-2.8947844387125301E-2</v>
      </c>
      <c r="BI256">
        <v>-1.9800176119891301E-2</v>
      </c>
      <c r="BJ256">
        <v>-3.35001509333765E-2</v>
      </c>
      <c r="BK256">
        <v>-2.08810015165256E-2</v>
      </c>
      <c r="BL256">
        <v>-2.0899999900000001E-2</v>
      </c>
      <c r="BM256">
        <v>-1.2804429992414599E-2</v>
      </c>
      <c r="BN256">
        <v>5.6899998299999997E-2</v>
      </c>
      <c r="BO256">
        <v>2.7000000699999999E-2</v>
      </c>
      <c r="BQ256">
        <v>-1.0700000499999999E-2</v>
      </c>
      <c r="BR256">
        <v>-1.42000001E-2</v>
      </c>
      <c r="BS256">
        <v>-1.26E-2</v>
      </c>
      <c r="BT256">
        <v>-8.1000002099999996E-3</v>
      </c>
      <c r="BU256">
        <v>-2.89999996E-3</v>
      </c>
      <c r="BV256">
        <v>-2.4951502868482099E-3</v>
      </c>
      <c r="BZ256">
        <v>-5.1300000399999997E-2</v>
      </c>
      <c r="CA256">
        <v>-5.1212459233417303E-3</v>
      </c>
      <c r="CB256">
        <v>-4.1000000200000003E-3</v>
      </c>
      <c r="CC256">
        <v>-1.27999997E-2</v>
      </c>
      <c r="CD256">
        <v>-1.7999999700000001E-3</v>
      </c>
      <c r="CE256">
        <v>-9.5505948539833501E-3</v>
      </c>
      <c r="CF256">
        <v>3.5999999999999997E-2</v>
      </c>
      <c r="CG256">
        <v>-1.6E-2</v>
      </c>
      <c r="CH256">
        <v>2.29999999999997E-3</v>
      </c>
      <c r="CI256">
        <v>4.73349311009708E-3</v>
      </c>
      <c r="CK256">
        <v>-3.4942260081404202E-3</v>
      </c>
      <c r="CM256">
        <v>-3.0300000000000001E-2</v>
      </c>
      <c r="CN256">
        <v>2.70260899999997E-3</v>
      </c>
      <c r="CO256">
        <v>4.7999999999999996E-3</v>
      </c>
      <c r="CP256">
        <v>2.1043158166353898E-3</v>
      </c>
      <c r="CQ256">
        <v>-4.6439999999999997E-3</v>
      </c>
      <c r="CR256">
        <v>9.5629753125963095E-3</v>
      </c>
      <c r="CS256">
        <v>2.2000000000000001E-3</v>
      </c>
      <c r="CU256">
        <v>-3.1E-2</v>
      </c>
      <c r="CV256">
        <v>2.8E-3</v>
      </c>
      <c r="CW256">
        <v>-4.5900000000000003E-2</v>
      </c>
      <c r="CX256">
        <v>9.2455128710870992E-3</v>
      </c>
      <c r="CY256">
        <v>8.9999999999999998E-4</v>
      </c>
      <c r="CZ256">
        <v>-4.8000000000000001E-2</v>
      </c>
      <c r="DA256">
        <v>2.3E-3</v>
      </c>
      <c r="DC256">
        <v>2.6145000000000002E-2</v>
      </c>
      <c r="DE256">
        <v>-9.4000000000000004E-3</v>
      </c>
      <c r="DF256">
        <v>4.8384245376777999E-3</v>
      </c>
      <c r="DL256">
        <v>1.2064518329456301E-2</v>
      </c>
      <c r="DM256">
        <v>7.3444873383181602E-3</v>
      </c>
      <c r="DN256">
        <v>1.04E-2</v>
      </c>
      <c r="DO256">
        <v>6.3999998400000001E-3</v>
      </c>
      <c r="DP256">
        <v>6.5999999600000001E-3</v>
      </c>
      <c r="DQ256">
        <v>-5.1306067253564798E-5</v>
      </c>
      <c r="DR256">
        <v>1.0500000000000001E-2</v>
      </c>
      <c r="DS256">
        <v>-2.9631600305322098E-3</v>
      </c>
      <c r="DT256">
        <v>2.1899999999999999E-2</v>
      </c>
      <c r="DU256">
        <v>2.1499999999999998E-2</v>
      </c>
      <c r="DV256">
        <v>1.46E-2</v>
      </c>
      <c r="DW256">
        <v>2.5895267769227698E-2</v>
      </c>
      <c r="DX256">
        <v>1.29000004E-2</v>
      </c>
      <c r="DY256">
        <v>1.30000003E-2</v>
      </c>
      <c r="DZ256">
        <v>1.22999996E-2</v>
      </c>
      <c r="EA256">
        <v>9.1000003699999998E-3</v>
      </c>
      <c r="EB256">
        <v>1.10999998E-2</v>
      </c>
      <c r="EC256">
        <v>9.8999999500000001E-3</v>
      </c>
      <c r="ED256">
        <v>2.4899999999999999E-2</v>
      </c>
      <c r="EE256">
        <v>5.5199999999999999E-2</v>
      </c>
      <c r="EF256">
        <v>-8.2360090000000007E-3</v>
      </c>
      <c r="EG256">
        <v>-5.9999999999999995E-4</v>
      </c>
      <c r="EH256">
        <v>1.5300000100000001E-2</v>
      </c>
      <c r="EI256">
        <v>-2.12E-2</v>
      </c>
      <c r="EJ256">
        <v>1.5564793532935901E-2</v>
      </c>
      <c r="EK256">
        <v>-1.1599999999999999E-2</v>
      </c>
      <c r="EM256">
        <v>-1.4E-2</v>
      </c>
      <c r="EN256">
        <v>-4.41E-2</v>
      </c>
      <c r="EP256">
        <v>1.36460073653688E-3</v>
      </c>
      <c r="EQ256">
        <v>2.7940157719386099E-2</v>
      </c>
      <c r="ER256">
        <v>4.2939348215129697E-3</v>
      </c>
      <c r="ES256">
        <v>-7.4000000000000003E-3</v>
      </c>
      <c r="ET256">
        <v>1.4150695823281099E-2</v>
      </c>
      <c r="EW256">
        <v>-2.8853021351393698E-2</v>
      </c>
      <c r="EY256">
        <v>-6.9800000000000001E-2</v>
      </c>
      <c r="EZ256">
        <v>-1.9476564875406301E-2</v>
      </c>
      <c r="FC256">
        <v>-5.3199999999999997E-2</v>
      </c>
      <c r="FD256">
        <v>-3.1600000000000003E-2</v>
      </c>
      <c r="FE256">
        <v>8.0525102290556205E-3</v>
      </c>
      <c r="FF256">
        <v>-5.4476850533333301E-2</v>
      </c>
      <c r="FG256">
        <v>-4.0318083823638197E-2</v>
      </c>
      <c r="FH256">
        <v>-2.3699999999999999E-2</v>
      </c>
      <c r="FI256">
        <v>-5.0478618715670602E-2</v>
      </c>
      <c r="FJ256">
        <v>6.4999999999999997E-3</v>
      </c>
      <c r="FL256">
        <v>-4.99E-2</v>
      </c>
      <c r="FM256">
        <v>3.2489705305692299E-2</v>
      </c>
      <c r="FO256">
        <v>-3.3999999999999998E-3</v>
      </c>
      <c r="FP256">
        <v>-3.79720360973064E-2</v>
      </c>
      <c r="FQ256">
        <v>-1.14E-2</v>
      </c>
      <c r="FR256">
        <v>-2.81E-2</v>
      </c>
      <c r="FU256">
        <v>1.6000000000000001E-3</v>
      </c>
      <c r="FV256">
        <v>-1.7000000000000001E-2</v>
      </c>
      <c r="FW256">
        <v>-1.18E-2</v>
      </c>
      <c r="FX256">
        <v>4.3499999999999997E-2</v>
      </c>
      <c r="FY256">
        <v>-1.6E-2</v>
      </c>
      <c r="GA256">
        <v>-4.4999999999999998E-2</v>
      </c>
      <c r="GC256">
        <v>-9.2799999999999994E-2</v>
      </c>
      <c r="GD256">
        <v>-1.34E-2</v>
      </c>
      <c r="GE256">
        <v>-3.2899999999999999E-2</v>
      </c>
    </row>
    <row r="257" spans="1:187" x14ac:dyDescent="0.25">
      <c r="A257" s="120">
        <v>42155</v>
      </c>
      <c r="B257">
        <v>1.3548340888406099E-2</v>
      </c>
      <c r="C257">
        <v>1.43999998E-2</v>
      </c>
      <c r="D257">
        <v>1.7399999999999999E-2</v>
      </c>
      <c r="E257">
        <v>2.4500000000000001E-2</v>
      </c>
      <c r="F257">
        <v>7.0000000000000001E-3</v>
      </c>
      <c r="G257">
        <v>-1.6499999899999999E-2</v>
      </c>
      <c r="H257">
        <v>-1.32999998E-2</v>
      </c>
      <c r="I257">
        <v>-1.42000001E-2</v>
      </c>
      <c r="J257">
        <v>-1.31999999E-2</v>
      </c>
      <c r="K257">
        <v>-1.32999998E-2</v>
      </c>
      <c r="L257">
        <v>-1.31999999E-2</v>
      </c>
      <c r="M257">
        <v>2.4944927609423101E-2</v>
      </c>
      <c r="N257">
        <v>1.0586170954952E-2</v>
      </c>
      <c r="O257">
        <v>2.7570999999999998E-2</v>
      </c>
      <c r="P257">
        <v>-1.7999999700000001E-3</v>
      </c>
      <c r="Q257">
        <v>-2.7000000699999999E-3</v>
      </c>
      <c r="R257">
        <v>3.2699998500000001E-2</v>
      </c>
      <c r="S257">
        <v>3.2699998500000001E-2</v>
      </c>
      <c r="T257">
        <v>3.8899000000000003E-2</v>
      </c>
      <c r="V257">
        <v>-4.2000000000000003E-2</v>
      </c>
      <c r="X257">
        <v>3.39E-2</v>
      </c>
      <c r="Y257">
        <v>1.5699999999999999E-2</v>
      </c>
      <c r="Z257">
        <v>-1.8333790539052E-2</v>
      </c>
      <c r="AA257">
        <v>-4.0000000000000001E-3</v>
      </c>
      <c r="AB257">
        <v>1.20000001E-2</v>
      </c>
      <c r="AC257">
        <v>1.8300000600000001E-2</v>
      </c>
      <c r="AF257">
        <v>2.3487000000000001E-2</v>
      </c>
      <c r="AG257">
        <v>2.3545555939716401E-2</v>
      </c>
      <c r="AH257">
        <v>-8.99999961E-3</v>
      </c>
      <c r="AI257">
        <v>7.9000000000000008E-3</v>
      </c>
      <c r="AJ257">
        <v>2.7000000699999999E-3</v>
      </c>
      <c r="AK257">
        <v>3.2399999999999998E-2</v>
      </c>
      <c r="AL257">
        <v>1.33469065892955E-2</v>
      </c>
      <c r="AM257">
        <v>-4.1000000000000003E-3</v>
      </c>
      <c r="AN257">
        <v>6.7826152389010002E-3</v>
      </c>
      <c r="AO257">
        <v>4.3999999800000003E-3</v>
      </c>
      <c r="AP257">
        <v>4.4999998100000004E-3</v>
      </c>
      <c r="AR257">
        <v>3.7000000000000002E-3</v>
      </c>
      <c r="AS257">
        <v>3.8999998899999998E-3</v>
      </c>
      <c r="AT257">
        <v>4.3999999800000003E-3</v>
      </c>
      <c r="AU257">
        <v>1.7000000000000001E-2</v>
      </c>
      <c r="AV257">
        <v>0.01</v>
      </c>
      <c r="AW257">
        <v>1.4999999999999999E-2</v>
      </c>
      <c r="AX257">
        <v>-1E-3</v>
      </c>
      <c r="AZ257">
        <v>4.5999999999999999E-3</v>
      </c>
      <c r="BA257">
        <v>2.88564605165995E-2</v>
      </c>
      <c r="BD257">
        <v>-8.2000000400000005E-3</v>
      </c>
      <c r="BE257">
        <v>1.0200000000000001E-2</v>
      </c>
      <c r="BF257">
        <v>2.3E-3</v>
      </c>
      <c r="BH257">
        <v>1.8095745352548799E-3</v>
      </c>
      <c r="BI257">
        <v>1.3006237078269501E-2</v>
      </c>
      <c r="BJ257">
        <v>-1.36969743223925E-3</v>
      </c>
      <c r="BK257">
        <v>-4.5778358690208298E-3</v>
      </c>
      <c r="BL257">
        <v>-4.6000001000000004E-3</v>
      </c>
      <c r="BM257">
        <v>-1.8481517067965299E-2</v>
      </c>
      <c r="BN257">
        <v>-3.2400000800000002E-2</v>
      </c>
      <c r="BO257">
        <v>3.2999999799999999E-2</v>
      </c>
      <c r="BQ257">
        <v>4.9000000599999996E-3</v>
      </c>
      <c r="BR257">
        <v>7.6999999600000004E-3</v>
      </c>
      <c r="BS257">
        <v>1.93000007E-2</v>
      </c>
      <c r="BT257">
        <v>1.32999998E-2</v>
      </c>
      <c r="BU257">
        <v>1.4600000300000001E-2</v>
      </c>
      <c r="BV257">
        <v>3.3030089138914601E-2</v>
      </c>
      <c r="BZ257">
        <v>1.97000001E-2</v>
      </c>
      <c r="CA257">
        <v>2.4659515620815101E-2</v>
      </c>
      <c r="CB257">
        <v>-2.3000000500000002E-3</v>
      </c>
      <c r="CC257">
        <v>-1.19000003E-2</v>
      </c>
      <c r="CD257">
        <v>-6.0000002800000005E-4</v>
      </c>
      <c r="CE257">
        <v>1.5369202515197701E-2</v>
      </c>
      <c r="CF257">
        <v>0.01</v>
      </c>
      <c r="CG257">
        <v>1.0999999999999999E-2</v>
      </c>
      <c r="CH257">
        <v>3.5900000000000001E-2</v>
      </c>
      <c r="CI257">
        <v>1.09867305404299E-4</v>
      </c>
      <c r="CK257">
        <v>7.7092820673387904E-3</v>
      </c>
      <c r="CM257">
        <v>-8.0999999999999996E-3</v>
      </c>
      <c r="CN257">
        <v>1.73511566079898E-3</v>
      </c>
      <c r="CO257">
        <v>3.1199999999999999E-2</v>
      </c>
      <c r="CP257">
        <v>2.50185362649726E-2</v>
      </c>
      <c r="CQ257">
        <v>9.5479999999999992E-3</v>
      </c>
      <c r="CR257">
        <v>2.16181811427738E-2</v>
      </c>
      <c r="CS257">
        <v>1.24E-2</v>
      </c>
      <c r="CU257">
        <v>0.01</v>
      </c>
      <c r="CV257">
        <v>3.4700000000000002E-2</v>
      </c>
      <c r="CW257">
        <v>-1.15E-2</v>
      </c>
      <c r="CX257">
        <v>-2.6096825705487402E-2</v>
      </c>
      <c r="CY257">
        <v>3.8100000000000002E-2</v>
      </c>
      <c r="CZ257">
        <v>2.9100000000000001E-2</v>
      </c>
      <c r="DA257">
        <v>1.24E-2</v>
      </c>
      <c r="DC257">
        <v>2.8226000000000001E-2</v>
      </c>
      <c r="DE257">
        <v>1.2999999999999999E-2</v>
      </c>
      <c r="DF257">
        <v>2.4452815068034098E-2</v>
      </c>
      <c r="DL257">
        <v>1.2623549939450701E-2</v>
      </c>
      <c r="DM257">
        <v>-5.9018914083794902E-3</v>
      </c>
      <c r="DN257">
        <v>2.1900000100000001E-2</v>
      </c>
      <c r="DO257">
        <v>2.2600000700000001E-2</v>
      </c>
      <c r="DP257">
        <v>2.2399999199999999E-2</v>
      </c>
      <c r="DQ257">
        <v>-5.8462402393614204E-3</v>
      </c>
      <c r="DR257">
        <v>3.61E-2</v>
      </c>
      <c r="DS257">
        <v>4.49456581828886E-2</v>
      </c>
      <c r="DT257">
        <v>3.7400000000000003E-2</v>
      </c>
      <c r="DU257">
        <v>3.7900000000000003E-2</v>
      </c>
      <c r="DV257">
        <v>3.9899999999999998E-2</v>
      </c>
      <c r="DW257">
        <v>5.4758221007002996E-3</v>
      </c>
      <c r="DX257">
        <v>5.0000002400000002E-4</v>
      </c>
      <c r="DY257">
        <v>6.9999997499999998E-4</v>
      </c>
      <c r="DZ257">
        <v>9.9999997500000001E-5</v>
      </c>
      <c r="EA257">
        <v>4.0000001900000002E-3</v>
      </c>
      <c r="EB257">
        <v>8.6000002899999997E-3</v>
      </c>
      <c r="EC257">
        <v>1.5599999599999999E-2</v>
      </c>
      <c r="ED257">
        <v>3.0999999999999999E-3</v>
      </c>
      <c r="EE257">
        <v>-3.6400000000000002E-2</v>
      </c>
      <c r="EF257">
        <v>9.1984149999999997E-3</v>
      </c>
      <c r="EG257">
        <v>4.5999999999999999E-3</v>
      </c>
      <c r="EH257">
        <v>-4.6000000100000001E-2</v>
      </c>
      <c r="EI257">
        <v>-7.4000000000000003E-3</v>
      </c>
      <c r="EJ257">
        <v>3.7753737208341199E-4</v>
      </c>
      <c r="EK257">
        <v>-2.3900000000000001E-2</v>
      </c>
      <c r="EM257">
        <v>-2.0899999999999998E-2</v>
      </c>
      <c r="EN257">
        <v>9.4700000000000006E-2</v>
      </c>
      <c r="EP257">
        <v>1.3130190270208101E-2</v>
      </c>
      <c r="EQ257">
        <v>2.08008317843251E-2</v>
      </c>
      <c r="ER257">
        <v>1.5447392538472399E-3</v>
      </c>
      <c r="ES257">
        <v>3.04E-2</v>
      </c>
      <c r="ET257">
        <v>-9.5170150959479304E-3</v>
      </c>
      <c r="EW257">
        <v>2.9151674993255199E-3</v>
      </c>
      <c r="EY257">
        <v>4.5999999999999999E-3</v>
      </c>
      <c r="EZ257">
        <v>-8.4114499109903193E-3</v>
      </c>
      <c r="FC257">
        <v>2.1399999999999999E-2</v>
      </c>
      <c r="FD257">
        <v>-2.1299999999999999E-2</v>
      </c>
      <c r="FE257">
        <v>4.1493447642647403E-2</v>
      </c>
      <c r="FF257">
        <v>-3.20899233333333E-3</v>
      </c>
      <c r="FG257">
        <v>4.1506989077167702E-3</v>
      </c>
      <c r="FH257">
        <v>1.9400000000000001E-2</v>
      </c>
      <c r="FI257">
        <v>-1.3003049675871499E-3</v>
      </c>
      <c r="FJ257">
        <v>4.7100000000000003E-2</v>
      </c>
      <c r="FL257">
        <v>5.1299999999999998E-2</v>
      </c>
      <c r="FM257">
        <v>3.31940394097099E-2</v>
      </c>
      <c r="FO257">
        <v>4.1399999999999999E-2</v>
      </c>
      <c r="FP257">
        <v>2.7417475364467599E-2</v>
      </c>
      <c r="FQ257">
        <v>1.06E-2</v>
      </c>
      <c r="FR257">
        <v>-1.84E-2</v>
      </c>
      <c r="FU257">
        <v>5.0000000000000001E-4</v>
      </c>
      <c r="FV257">
        <v>1.6E-2</v>
      </c>
      <c r="FW257">
        <v>0.03</v>
      </c>
      <c r="FX257">
        <v>5.1000000000000004E-3</v>
      </c>
      <c r="FY257">
        <v>2.1000000000000001E-2</v>
      </c>
      <c r="GA257">
        <v>-1.9E-2</v>
      </c>
      <c r="GC257">
        <v>3.6600000000000001E-2</v>
      </c>
      <c r="GD257">
        <v>5.0700000000000002E-2</v>
      </c>
      <c r="GE257">
        <v>-2.0000000000000001E-4</v>
      </c>
    </row>
    <row r="258" spans="1:187" x14ac:dyDescent="0.25">
      <c r="A258" s="120">
        <v>42185</v>
      </c>
      <c r="B258">
        <v>-8.2689291793379693E-3</v>
      </c>
      <c r="C258">
        <v>-3.9000000799999997E-2</v>
      </c>
      <c r="D258">
        <v>-1.1639999999999999E-2</v>
      </c>
      <c r="E258">
        <v>0.03</v>
      </c>
      <c r="F258">
        <v>7.3000000000000001E-3</v>
      </c>
      <c r="G258">
        <v>-0.107000001</v>
      </c>
      <c r="H258">
        <v>-3.5799998800000003E-2</v>
      </c>
      <c r="I258">
        <v>-3.6100000100000001E-2</v>
      </c>
      <c r="J258">
        <v>-3.5700000799999999E-2</v>
      </c>
      <c r="K258">
        <v>-3.5799998800000003E-2</v>
      </c>
      <c r="L258">
        <v>-3.6600001200000003E-2</v>
      </c>
      <c r="M258">
        <v>-2.1816678898706299E-2</v>
      </c>
      <c r="N258">
        <v>-2.0037834774783202E-3</v>
      </c>
      <c r="O258">
        <v>-4.9589999999999999E-3</v>
      </c>
      <c r="P258">
        <v>-5.1100000700000002E-2</v>
      </c>
      <c r="Q258">
        <v>-5.07000014E-2</v>
      </c>
      <c r="R258">
        <v>-6.09999988E-3</v>
      </c>
      <c r="S258">
        <v>-7.1999998800000003E-3</v>
      </c>
      <c r="T258">
        <v>3.1830000000000001E-3</v>
      </c>
      <c r="V258">
        <v>0.09</v>
      </c>
      <c r="X258">
        <v>-2.0899999999999998E-2</v>
      </c>
      <c r="Y258">
        <v>1.38E-2</v>
      </c>
      <c r="Z258">
        <v>-1.8458945304209599E-2</v>
      </c>
      <c r="AA258">
        <v>1.21E-2</v>
      </c>
      <c r="AB258">
        <v>-2.6499999699999999E-2</v>
      </c>
      <c r="AC258">
        <v>-4.0100000800000001E-2</v>
      </c>
      <c r="AF258">
        <v>-6.1388999999999999E-2</v>
      </c>
      <c r="AG258">
        <v>-7.9141920071901198E-2</v>
      </c>
      <c r="AH258">
        <v>-9.2699997100000001E-2</v>
      </c>
      <c r="AI258">
        <v>-1.15E-2</v>
      </c>
      <c r="AJ258">
        <v>2.6000000099999998E-3</v>
      </c>
      <c r="AK258">
        <v>1.18E-2</v>
      </c>
      <c r="AL258">
        <v>-8.3251303919914497E-3</v>
      </c>
      <c r="AM258">
        <v>4.0000000000000002E-4</v>
      </c>
      <c r="AN258">
        <v>3.5473099492748801E-2</v>
      </c>
      <c r="AO258">
        <v>-3.5300001499999997E-2</v>
      </c>
      <c r="AP258">
        <v>-3.5300001499999997E-2</v>
      </c>
      <c r="AR258">
        <v>-3.5999998499999998E-2</v>
      </c>
      <c r="AS258">
        <v>-3.5799998800000003E-2</v>
      </c>
      <c r="AT258">
        <v>-3.5300001499999997E-2</v>
      </c>
      <c r="AU258">
        <v>-0.01</v>
      </c>
      <c r="AV258">
        <v>-1E-3</v>
      </c>
      <c r="AW258">
        <v>-1.7999999999999999E-2</v>
      </c>
      <c r="AX258">
        <v>-3.5999999999999997E-2</v>
      </c>
      <c r="AZ258">
        <v>-5.6599999999999998E-2</v>
      </c>
      <c r="BA258">
        <v>1.4707556348372299E-3</v>
      </c>
      <c r="BD258">
        <v>-2.94000003E-2</v>
      </c>
      <c r="BE258">
        <v>6.0000000000000001E-3</v>
      </c>
      <c r="BF258">
        <v>-4.1000000000000002E-2</v>
      </c>
      <c r="BH258">
        <v>-1.46546446334525E-2</v>
      </c>
      <c r="BI258">
        <v>-2.3576245755634599E-2</v>
      </c>
      <c r="BJ258">
        <v>-3.5294402592245699E-2</v>
      </c>
      <c r="BK258">
        <v>-3.8292219649222699E-2</v>
      </c>
      <c r="BL258">
        <v>-3.8300000100000002E-2</v>
      </c>
      <c r="BM258">
        <v>-2.6065515889485601E-2</v>
      </c>
      <c r="BN258">
        <v>-4.4999998100000004E-3</v>
      </c>
      <c r="BO258">
        <v>-1.6000000800000001E-2</v>
      </c>
      <c r="BQ258">
        <v>-3.3700000500000001E-2</v>
      </c>
      <c r="BR258">
        <v>-4.3900001799999998E-2</v>
      </c>
      <c r="BS258">
        <v>-2.99999993E-2</v>
      </c>
      <c r="BT258">
        <v>-3.8499999799999997E-2</v>
      </c>
      <c r="BU258">
        <v>-3.4400001200000002E-2</v>
      </c>
      <c r="BV258">
        <v>-4.5458202465838399E-2</v>
      </c>
      <c r="BZ258">
        <v>-3.9599999800000001E-2</v>
      </c>
      <c r="CA258">
        <v>-1.4403028694649199E-2</v>
      </c>
      <c r="CB258">
        <v>-2.94000003E-2</v>
      </c>
      <c r="CC258">
        <v>-7.1199998299999998E-2</v>
      </c>
      <c r="CD258">
        <v>-2.5299999900000002E-2</v>
      </c>
      <c r="CE258">
        <v>4.2334628889027601E-2</v>
      </c>
      <c r="CF258">
        <v>7.0000000000000001E-3</v>
      </c>
      <c r="CG258">
        <v>-2.5999999999999999E-2</v>
      </c>
      <c r="CH258">
        <v>-1.9235742510057999E-2</v>
      </c>
      <c r="CI258">
        <v>-5.2589644059379799E-3</v>
      </c>
      <c r="CK258">
        <v>3.2682633976885297E-2</v>
      </c>
      <c r="CM258">
        <v>2.1700000000000001E-2</v>
      </c>
      <c r="CN258">
        <v>-7.1472429876900901E-3</v>
      </c>
      <c r="CO258">
        <v>-8.2000000000000007E-3</v>
      </c>
      <c r="CP258">
        <v>6.8754036510059197E-3</v>
      </c>
      <c r="CQ258">
        <v>-6.4999999999999997E-4</v>
      </c>
      <c r="CR258">
        <v>6.82937640443848E-3</v>
      </c>
      <c r="CS258">
        <v>4.4000000000000003E-3</v>
      </c>
      <c r="CU258">
        <v>1.2999999999999999E-2</v>
      </c>
      <c r="CV258">
        <v>-1.18E-2</v>
      </c>
      <c r="CW258">
        <v>-8.8999999999999999E-3</v>
      </c>
      <c r="CX258">
        <v>-3.3295759959486297E-2</v>
      </c>
      <c r="CY258">
        <v>-6.3E-3</v>
      </c>
      <c r="CZ258">
        <v>-2.9999999999999997E-4</v>
      </c>
      <c r="DA258">
        <v>-1.4E-3</v>
      </c>
      <c r="DC258">
        <v>-3.0030000000000001E-2</v>
      </c>
      <c r="DE258">
        <v>2.9999999999999997E-4</v>
      </c>
      <c r="DF258">
        <v>-3.8114370863107899E-2</v>
      </c>
      <c r="DL258">
        <v>-2.9253226073249299E-2</v>
      </c>
      <c r="DM258">
        <v>-1.9160140988882898E-2</v>
      </c>
      <c r="DN258">
        <v>3.05000003E-2</v>
      </c>
      <c r="DO258">
        <v>1.00000005E-3</v>
      </c>
      <c r="DP258">
        <v>1.50000001E-3</v>
      </c>
      <c r="DQ258">
        <v>-2.1961632718956299E-2</v>
      </c>
      <c r="DR258">
        <v>-2.3699999999999999E-2</v>
      </c>
      <c r="DS258">
        <v>-3.5957336150414097E-2</v>
      </c>
      <c r="DT258">
        <v>-1.14E-2</v>
      </c>
      <c r="DU258">
        <v>-7.1900000000000006E-2</v>
      </c>
      <c r="DV258">
        <v>-6.8599999999999994E-2</v>
      </c>
      <c r="DW258">
        <v>-3.1489420374015399E-2</v>
      </c>
      <c r="DX258">
        <v>-1.29000004E-2</v>
      </c>
      <c r="DY258">
        <v>-1.19000003E-2</v>
      </c>
      <c r="DZ258">
        <v>-1.26E-2</v>
      </c>
      <c r="EA258">
        <v>-4.0000001900000002E-3</v>
      </c>
      <c r="EB258">
        <v>-7.8999996200000006E-3</v>
      </c>
      <c r="EC258">
        <v>6.6999997900000002E-3</v>
      </c>
      <c r="ED258">
        <v>2.8E-3</v>
      </c>
      <c r="EE258">
        <v>-7.0800000000000002E-2</v>
      </c>
      <c r="EF258">
        <v>1.3420766000000001E-2</v>
      </c>
      <c r="EG258">
        <v>-5.7000000000000002E-3</v>
      </c>
      <c r="EH258">
        <v>-8.9400000899999998E-2</v>
      </c>
      <c r="EI258">
        <v>-5.9799999999999999E-2</v>
      </c>
      <c r="EJ258">
        <v>-8.7394037257247995E-3</v>
      </c>
      <c r="EK258">
        <v>-3.3099999999999997E-2</v>
      </c>
      <c r="EM258">
        <v>-1.6299999999999999E-2</v>
      </c>
      <c r="EN258">
        <v>2.2599999999999999E-2</v>
      </c>
      <c r="EP258">
        <v>2.6728346821625098E-4</v>
      </c>
      <c r="EQ258">
        <v>-1.58296546788337E-2</v>
      </c>
      <c r="ER258">
        <v>-1.05557605769782E-2</v>
      </c>
      <c r="ES258">
        <v>-9.1999999999999998E-3</v>
      </c>
      <c r="ET258">
        <v>-8.4691652444095197E-2</v>
      </c>
      <c r="EW258">
        <v>-1.2183927593404901E-2</v>
      </c>
      <c r="EY258">
        <v>-5.6599999999999998E-2</v>
      </c>
      <c r="EZ258">
        <v>-4.5880613070329201E-2</v>
      </c>
      <c r="FC258">
        <v>2.3300000000000001E-2</v>
      </c>
      <c r="FD258">
        <v>-8.3299999999999999E-2</v>
      </c>
      <c r="FE258">
        <v>1.8108010715158301E-2</v>
      </c>
      <c r="FF258">
        <v>-3.3587578733333297E-2</v>
      </c>
      <c r="FG258">
        <v>-1.2596618273991601E-2</v>
      </c>
      <c r="FH258">
        <v>-1.2999999999999999E-3</v>
      </c>
      <c r="FI258">
        <v>-4.12217901158205E-2</v>
      </c>
      <c r="FJ258">
        <v>-2.2700000000000001E-2</v>
      </c>
      <c r="FL258">
        <v>1.1299999999999999E-2</v>
      </c>
      <c r="FM258">
        <v>2.1432945202049E-3</v>
      </c>
      <c r="FO258">
        <v>-2.0799999999999999E-2</v>
      </c>
      <c r="FP258">
        <v>-4.2559527033047398E-2</v>
      </c>
      <c r="FQ258">
        <v>-1.1299999999999999E-2</v>
      </c>
      <c r="FR258">
        <v>-2.8500000000000001E-2</v>
      </c>
      <c r="FU258">
        <v>8.0000000000000004E-4</v>
      </c>
      <c r="FV258">
        <v>-1.6899999999999998E-2</v>
      </c>
      <c r="FW258">
        <v>-4.7000000000000002E-3</v>
      </c>
      <c r="FX258">
        <v>-3.2599999999999997E-2</v>
      </c>
      <c r="FY258">
        <v>3.0000000000000001E-3</v>
      </c>
      <c r="GA258">
        <v>-0.01</v>
      </c>
      <c r="GC258">
        <v>-2.4500000000000001E-2</v>
      </c>
      <c r="GD258">
        <v>2.5000000000000001E-3</v>
      </c>
      <c r="GE258">
        <v>-3.2199999999999999E-2</v>
      </c>
    </row>
    <row r="259" spans="1:187" x14ac:dyDescent="0.25">
      <c r="A259" s="120">
        <v>42216</v>
      </c>
      <c r="B259">
        <v>-3.4598560166299398E-2</v>
      </c>
      <c r="C259">
        <v>3.8100000500000002E-2</v>
      </c>
      <c r="D259">
        <v>5.3200000000000001E-3</v>
      </c>
      <c r="E259">
        <v>2.63E-2</v>
      </c>
      <c r="F259">
        <v>3.0200000000000001E-2</v>
      </c>
      <c r="G259">
        <v>7.3899999300000005E-2</v>
      </c>
      <c r="H259">
        <v>3.2499998799999999E-2</v>
      </c>
      <c r="I259">
        <v>3.1800001899999999E-2</v>
      </c>
      <c r="J259">
        <v>3.4299999499999997E-2</v>
      </c>
      <c r="K259">
        <v>3.2499998799999999E-2</v>
      </c>
      <c r="L259">
        <v>3.3399999100000001E-2</v>
      </c>
      <c r="M259">
        <v>2.69717142080645E-2</v>
      </c>
      <c r="N259">
        <v>1.3481512743858601E-2</v>
      </c>
      <c r="O259">
        <v>-5.7920000000000003E-3</v>
      </c>
      <c r="P259">
        <v>2.1700000399999999E-2</v>
      </c>
      <c r="Q259">
        <v>2.1900000100000001E-2</v>
      </c>
      <c r="R259">
        <v>2.1600000599999999E-2</v>
      </c>
      <c r="S259">
        <v>2.1600000599999999E-2</v>
      </c>
      <c r="T259">
        <v>6.9700999999999999E-2</v>
      </c>
      <c r="V259">
        <v>-4.7E-2</v>
      </c>
      <c r="X259">
        <v>2.93E-2</v>
      </c>
      <c r="Y259">
        <v>1.4999999999999999E-2</v>
      </c>
      <c r="Z259">
        <v>-1.31560800511246E-2</v>
      </c>
      <c r="AA259">
        <v>3.8999999999999998E-3</v>
      </c>
      <c r="AB259">
        <v>8.1000002099999996E-3</v>
      </c>
      <c r="AC259">
        <v>1.19000003E-2</v>
      </c>
      <c r="AF259">
        <v>4.8092999999999997E-2</v>
      </c>
      <c r="AG259">
        <v>-1.2135612298825101E-2</v>
      </c>
      <c r="AH259">
        <v>3.2099999499999997E-2</v>
      </c>
      <c r="AI259">
        <v>4.0000000000000001E-3</v>
      </c>
      <c r="AJ259">
        <v>-7.0000002200000001E-3</v>
      </c>
      <c r="AK259">
        <v>-5.0999999999999997E-2</v>
      </c>
      <c r="AL259">
        <v>2.73965121945479E-2</v>
      </c>
      <c r="AM259">
        <v>-2.5000000000000001E-3</v>
      </c>
      <c r="AN259">
        <v>4.78975611324974E-2</v>
      </c>
      <c r="AO259">
        <v>4.5200001400000002E-2</v>
      </c>
      <c r="AP259">
        <v>4.5400001099999997E-2</v>
      </c>
      <c r="AQ259">
        <v>4.5200001400000002E-2</v>
      </c>
      <c r="AR259">
        <v>4.4500000800000002E-2</v>
      </c>
      <c r="AS259">
        <v>4.4700000400000002E-2</v>
      </c>
      <c r="AT259">
        <v>4.5299999399999999E-2</v>
      </c>
      <c r="AU259">
        <v>1.2E-2</v>
      </c>
      <c r="AV259">
        <v>6.0000000000000001E-3</v>
      </c>
      <c r="AW259">
        <v>2.3E-2</v>
      </c>
      <c r="AX259">
        <v>1.2E-2</v>
      </c>
      <c r="AZ259">
        <v>3.0099999999999998E-2</v>
      </c>
      <c r="BA259">
        <v>5.8968950237181503E-2</v>
      </c>
      <c r="BD259">
        <v>2.44999994E-2</v>
      </c>
      <c r="BE259">
        <v>4.3E-3</v>
      </c>
      <c r="BF259">
        <v>3.2399999999999998E-2</v>
      </c>
      <c r="BH259">
        <v>-1.7991918279695499E-2</v>
      </c>
      <c r="BI259">
        <v>1.3483964139642901E-2</v>
      </c>
      <c r="BJ259">
        <v>9.9740457850041597E-3</v>
      </c>
      <c r="BK259">
        <v>3.3066522844439998E-2</v>
      </c>
      <c r="BL259">
        <v>3.3100001499999997E-2</v>
      </c>
      <c r="BM259">
        <v>2.3040591172265801E-2</v>
      </c>
      <c r="BN259">
        <v>-0.101000004</v>
      </c>
      <c r="BO259">
        <v>1.4999999700000001E-2</v>
      </c>
      <c r="BP259">
        <v>1.4266249999999E-3</v>
      </c>
      <c r="BQ259">
        <v>1.65999997E-2</v>
      </c>
      <c r="BR259">
        <v>2.2900000199999999E-2</v>
      </c>
      <c r="BS259">
        <v>4.3600000399999998E-2</v>
      </c>
      <c r="BT259">
        <v>2.2800000399999999E-2</v>
      </c>
      <c r="BU259">
        <v>-2.89999996E-3</v>
      </c>
      <c r="BV259">
        <v>-6.3035446193770994E-2</v>
      </c>
      <c r="BZ259">
        <v>6.8800002299999996E-2</v>
      </c>
      <c r="CA259">
        <v>8.7865178844256805E-2</v>
      </c>
      <c r="CB259">
        <v>4.3099999399999998E-2</v>
      </c>
      <c r="CC259">
        <v>0.12039999699999999</v>
      </c>
      <c r="CD259">
        <v>6.1999999E-2</v>
      </c>
      <c r="CE259">
        <v>1.1012651589377601E-2</v>
      </c>
      <c r="CF259">
        <v>-5.0000000000000001E-3</v>
      </c>
      <c r="CG259">
        <v>1.7000000000000001E-2</v>
      </c>
      <c r="CH259">
        <v>1.8999999999999899E-2</v>
      </c>
      <c r="CI259">
        <v>-3.7495996408945E-3</v>
      </c>
      <c r="CK259">
        <v>-3.65396494381709E-3</v>
      </c>
      <c r="CM259">
        <v>5.5E-2</v>
      </c>
      <c r="CN259">
        <v>-1.31402583682454E-2</v>
      </c>
      <c r="CO259">
        <v>3.2000000000000001E-2</v>
      </c>
      <c r="CP259">
        <v>4.7727359833895401E-2</v>
      </c>
      <c r="CQ259">
        <v>-4.1180000000000001E-3</v>
      </c>
      <c r="CR259">
        <v>-3.0637860977424901E-2</v>
      </c>
      <c r="CS259">
        <v>8.6999999999999994E-3</v>
      </c>
      <c r="CU259">
        <v>2E-3</v>
      </c>
      <c r="CV259">
        <v>-9.1999999999999998E-3</v>
      </c>
      <c r="CW259">
        <v>4.2500000000000003E-2</v>
      </c>
      <c r="CX259">
        <v>-5.5259585960639797E-2</v>
      </c>
      <c r="CY259">
        <v>2.9100000000000001E-2</v>
      </c>
      <c r="CZ259">
        <v>2.46E-2</v>
      </c>
      <c r="DA259">
        <v>2.6100000000000002E-2</v>
      </c>
      <c r="DC259">
        <v>-1.2945E-2</v>
      </c>
      <c r="DE259">
        <v>2.69E-2</v>
      </c>
      <c r="DF259">
        <v>1.1061519986728101E-2</v>
      </c>
      <c r="DL259">
        <v>8.7420994570797106E-3</v>
      </c>
      <c r="DM259">
        <v>-2.1645124148211001E-2</v>
      </c>
      <c r="DN259">
        <v>-6.2000001799999999E-3</v>
      </c>
      <c r="DO259">
        <v>-1.70000002E-3</v>
      </c>
      <c r="DP259">
        <v>-1.9000000300000001E-3</v>
      </c>
      <c r="DQ259">
        <v>-2.0563776925216899E-2</v>
      </c>
      <c r="DR259">
        <v>3.3000000000000002E-2</v>
      </c>
      <c r="DS259">
        <v>8.1472784726505099E-2</v>
      </c>
      <c r="DT259">
        <v>-6.1000000000000004E-3</v>
      </c>
      <c r="DU259">
        <v>-3.1399999999999997E-2</v>
      </c>
      <c r="DV259">
        <v>-1.12E-2</v>
      </c>
      <c r="DW259">
        <v>5.59849910314913E-2</v>
      </c>
      <c r="DX259">
        <v>3.5999999400000001E-3</v>
      </c>
      <c r="DY259">
        <v>3.19999992E-3</v>
      </c>
      <c r="DZ259">
        <v>2.4000001099999998E-3</v>
      </c>
      <c r="EA259">
        <v>-3.19999992E-3</v>
      </c>
      <c r="EB259">
        <v>-6.3999998400000001E-3</v>
      </c>
      <c r="EC259">
        <v>3.7000000000000002E-3</v>
      </c>
      <c r="ED259">
        <v>1.6799999999999999E-2</v>
      </c>
      <c r="EE259">
        <v>-9.2999999999999992E-3</v>
      </c>
      <c r="EF259">
        <v>1.0757167E-2</v>
      </c>
      <c r="EG259">
        <v>-8.8999999999999999E-3</v>
      </c>
      <c r="EH259">
        <v>4.1000000200000003E-3</v>
      </c>
      <c r="EI259">
        <v>4.6300000000000001E-2</v>
      </c>
      <c r="EJ259">
        <v>1.7321929248469801E-3</v>
      </c>
      <c r="EK259">
        <v>7.0000000000000007E-2</v>
      </c>
      <c r="EM259">
        <v>6.7799999999999999E-2</v>
      </c>
      <c r="EN259">
        <v>5.3199999999999997E-2</v>
      </c>
      <c r="EP259">
        <v>3.56902612477317E-3</v>
      </c>
      <c r="EQ259">
        <v>5.2446588986554202E-2</v>
      </c>
      <c r="ER259">
        <v>-5.1901668967901905E-4</v>
      </c>
      <c r="ES259">
        <v>1.32E-2</v>
      </c>
      <c r="ET259">
        <v>4.5691217558092398E-2</v>
      </c>
      <c r="EW259">
        <v>1.6089038246405198E-2</v>
      </c>
      <c r="EY259">
        <v>3.0099999999999998E-2</v>
      </c>
      <c r="EZ259">
        <v>5.4938950953739201E-3</v>
      </c>
      <c r="FC259">
        <v>3.7699999999999997E-2</v>
      </c>
      <c r="FD259">
        <v>6.1899999999999997E-2</v>
      </c>
      <c r="FE259">
        <v>1.5302234856453101E-2</v>
      </c>
      <c r="FF259">
        <v>4.5556261166666702E-2</v>
      </c>
      <c r="FG259">
        <v>3.6554894473207103E-2</v>
      </c>
      <c r="FH259">
        <v>2.8999999999999998E-3</v>
      </c>
      <c r="FI259">
        <v>2.4547617910712902E-2</v>
      </c>
      <c r="FJ259">
        <v>3.1899999999999998E-2</v>
      </c>
      <c r="FL259">
        <v>3.2300000000000002E-2</v>
      </c>
      <c r="FM259">
        <v>3.6286484555205299E-2</v>
      </c>
      <c r="FO259">
        <v>-2.1299999999999999E-2</v>
      </c>
      <c r="FP259">
        <v>4.9229602788277302E-2</v>
      </c>
      <c r="FQ259">
        <v>5.28E-2</v>
      </c>
      <c r="FR259">
        <v>0.1164</v>
      </c>
      <c r="FU259">
        <v>0.03</v>
      </c>
      <c r="FV259">
        <v>7.9399999999999998E-2</v>
      </c>
      <c r="FW259">
        <v>1.03E-2</v>
      </c>
      <c r="FX259">
        <v>3.1699999999999999E-2</v>
      </c>
      <c r="FY259">
        <v>3.6999999999999998E-2</v>
      </c>
      <c r="GA259">
        <v>5.6000000000000001E-2</v>
      </c>
      <c r="GC259">
        <v>0.13489999999999999</v>
      </c>
      <c r="GD259">
        <v>-9.1000000000000004E-3</v>
      </c>
      <c r="GE259">
        <v>3.8699999999999998E-2</v>
      </c>
    </row>
    <row r="260" spans="1:187" x14ac:dyDescent="0.25">
      <c r="A260" s="120">
        <v>42247</v>
      </c>
      <c r="B260">
        <v>-4.7056281934985698E-2</v>
      </c>
      <c r="C260">
        <v>-3.5199999799999999E-2</v>
      </c>
      <c r="D260">
        <v>-2.7859999999999999E-2</v>
      </c>
      <c r="E260">
        <v>3.0599999999999999E-2</v>
      </c>
      <c r="F260">
        <v>4.1000000000000003E-3</v>
      </c>
      <c r="G260">
        <v>-2.0099999399999999E-2</v>
      </c>
      <c r="H260">
        <v>5.4000001399999997E-3</v>
      </c>
      <c r="I260">
        <v>4.4999998100000004E-3</v>
      </c>
      <c r="J260">
        <v>5.4000001399999997E-3</v>
      </c>
      <c r="K260">
        <v>5.4000001399999997E-3</v>
      </c>
      <c r="L260">
        <v>6.30000001E-3</v>
      </c>
      <c r="M260">
        <v>-5.40593536710215E-2</v>
      </c>
      <c r="N260">
        <v>-1.1489121492037201E-2</v>
      </c>
      <c r="O260">
        <v>-1.7814E-2</v>
      </c>
      <c r="P260">
        <v>1.4800000000000001E-2</v>
      </c>
      <c r="Q260">
        <v>1.40000004E-2</v>
      </c>
      <c r="R260">
        <v>-4.9999998899999997E-3</v>
      </c>
      <c r="S260">
        <v>-4.9999998899999997E-3</v>
      </c>
      <c r="T260">
        <v>-2.8204E-2</v>
      </c>
      <c r="V260">
        <v>9.6000000000000002E-2</v>
      </c>
      <c r="X260">
        <v>-3.4000000000000002E-2</v>
      </c>
      <c r="Y260">
        <v>-3.5000000000000003E-2</v>
      </c>
      <c r="Z260">
        <v>-2.1749441742478601E-2</v>
      </c>
      <c r="AA260">
        <v>-2.3E-3</v>
      </c>
      <c r="AB260">
        <v>-4.6599999099999997E-2</v>
      </c>
      <c r="AC260">
        <v>-6.9399997599999999E-2</v>
      </c>
      <c r="AF260">
        <v>-7.3287000000000005E-2</v>
      </c>
      <c r="AG260">
        <v>-2.74628124997487E-2</v>
      </c>
      <c r="AH260">
        <v>-2.4999999399999999E-3</v>
      </c>
      <c r="AI260">
        <v>1.24E-2</v>
      </c>
      <c r="AJ260">
        <v>4.5000001800000002E-2</v>
      </c>
      <c r="AK260">
        <v>-9.7000000000000003E-3</v>
      </c>
      <c r="AL260">
        <v>-2.0540975086712699E-2</v>
      </c>
      <c r="AM260">
        <v>3.1800000000000002E-2</v>
      </c>
      <c r="AN260">
        <v>-9.2439663038278705E-2</v>
      </c>
      <c r="AO260">
        <v>-3.4800000499999997E-2</v>
      </c>
      <c r="AP260">
        <v>-3.4600000800000003E-2</v>
      </c>
      <c r="AQ260">
        <v>-3.4800000499999997E-2</v>
      </c>
      <c r="AR260">
        <v>-3.5399999500000001E-2</v>
      </c>
      <c r="AS260">
        <v>-3.5199999799999999E-2</v>
      </c>
      <c r="AT260">
        <v>-3.46999988E-2</v>
      </c>
      <c r="AU260">
        <v>6.0000000000000001E-3</v>
      </c>
      <c r="AV260">
        <v>8.0000000000000002E-3</v>
      </c>
      <c r="AW260">
        <v>7.0000000000000001E-3</v>
      </c>
      <c r="AX260">
        <v>-0.05</v>
      </c>
      <c r="AZ260">
        <v>-3.8199999999999998E-2</v>
      </c>
      <c r="BA260">
        <v>-3.56070554390919E-2</v>
      </c>
      <c r="BD260">
        <v>2.08000001E-2</v>
      </c>
      <c r="BE260">
        <v>4.0000000000000002E-4</v>
      </c>
      <c r="BF260">
        <v>-3.9899999999999998E-2</v>
      </c>
      <c r="BG260">
        <v>-9.7999999999999997E-3</v>
      </c>
      <c r="BH260">
        <v>-1.31903862865899E-2</v>
      </c>
      <c r="BI260">
        <v>-4.4283328739795798E-2</v>
      </c>
      <c r="BJ260">
        <v>-3.6261223500974597E-2</v>
      </c>
      <c r="BK260">
        <v>-4.1443148386793201E-2</v>
      </c>
      <c r="BL260">
        <v>-4.1400000499999999E-2</v>
      </c>
      <c r="BM260">
        <v>-6.9628595833579601E-3</v>
      </c>
      <c r="BN260">
        <v>-2.39000004E-2</v>
      </c>
      <c r="BO260">
        <v>-6.0000000499999999E-3</v>
      </c>
      <c r="BP260">
        <v>-5.3279739791219898E-3</v>
      </c>
      <c r="BQ260">
        <v>-4.0500000100000003E-2</v>
      </c>
      <c r="BR260">
        <v>-5.4999999700000003E-2</v>
      </c>
      <c r="BS260">
        <v>-1.1300000399999999E-2</v>
      </c>
      <c r="BT260">
        <v>-3.7999998799999997E-2</v>
      </c>
      <c r="BU260">
        <v>-1.0700000499999999E-2</v>
      </c>
      <c r="BV260">
        <v>-5.3678727357572197E-2</v>
      </c>
      <c r="BZ260">
        <v>-1.7999999199999998E-2</v>
      </c>
      <c r="CA260">
        <v>-2.56015914452438E-2</v>
      </c>
      <c r="CB260">
        <v>1.20999999E-2</v>
      </c>
      <c r="CC260">
        <v>5.29000014E-2</v>
      </c>
      <c r="CD260">
        <v>1.41000003E-2</v>
      </c>
      <c r="CE260">
        <v>-2.2355674509541E-3</v>
      </c>
      <c r="CF260">
        <v>-0.01</v>
      </c>
      <c r="CG260">
        <v>-4.9000000000000002E-2</v>
      </c>
      <c r="CH260">
        <v>-2.6499999999999899E-2</v>
      </c>
      <c r="CI260">
        <v>-5.34008118480134E-3</v>
      </c>
      <c r="CK260">
        <v>1.6187105433340499E-2</v>
      </c>
      <c r="CM260">
        <v>-4.7199999999999999E-2</v>
      </c>
      <c r="CN260">
        <v>-2.1059936912376499E-2</v>
      </c>
      <c r="CO260">
        <v>-9.4000000000000004E-3</v>
      </c>
      <c r="CP260">
        <v>-4.2043840426231001E-2</v>
      </c>
      <c r="CQ260">
        <v>-2.4795999999999999E-2</v>
      </c>
      <c r="CR260">
        <v>-5.5477658355360102E-2</v>
      </c>
      <c r="CS260">
        <v>-1.5900000000000001E-2</v>
      </c>
      <c r="CU260">
        <v>-3.0000000000000001E-3</v>
      </c>
      <c r="CV260">
        <v>-1.55E-2</v>
      </c>
      <c r="CW260">
        <v>4.1500000000000002E-2</v>
      </c>
      <c r="CX260">
        <v>-5.3429494149968802E-2</v>
      </c>
      <c r="CY260">
        <v>-1.5699999999999999E-2</v>
      </c>
      <c r="CZ260">
        <v>-1.29E-2</v>
      </c>
      <c r="DA260">
        <v>-9.4999999999999998E-3</v>
      </c>
      <c r="DC260">
        <v>-2.2579999999999999E-2</v>
      </c>
      <c r="DE260">
        <v>-1.32E-2</v>
      </c>
      <c r="DF260">
        <v>-3.26294307596494E-2</v>
      </c>
      <c r="DL260">
        <v>-3.3247627175601799E-2</v>
      </c>
      <c r="DM260">
        <v>-2.1572510262128801E-2</v>
      </c>
      <c r="DN260">
        <v>4.6999999299999996E-3</v>
      </c>
      <c r="DO260">
        <v>3.8999998899999998E-3</v>
      </c>
      <c r="DP260">
        <v>4.1999998500000003E-3</v>
      </c>
      <c r="DQ260">
        <v>-2.4317133537470302E-3</v>
      </c>
      <c r="DR260">
        <v>1.4E-3</v>
      </c>
      <c r="DS260">
        <v>1.16693670228871E-2</v>
      </c>
      <c r="DT260">
        <v>-1.83E-2</v>
      </c>
      <c r="DU260">
        <v>-4.1399999999999999E-2</v>
      </c>
      <c r="DV260">
        <v>-3.6299999999999999E-2</v>
      </c>
      <c r="DW260">
        <v>-7.716706006172E-2</v>
      </c>
      <c r="DX260">
        <v>-4.9999998899999997E-3</v>
      </c>
      <c r="DY260">
        <v>-4.0000001900000002E-3</v>
      </c>
      <c r="DZ260">
        <v>-4.6000001000000004E-3</v>
      </c>
      <c r="EA260">
        <v>-8.7000001200000007E-3</v>
      </c>
      <c r="EB260">
        <v>-1.09999999E-2</v>
      </c>
      <c r="EC260">
        <v>-3.5000001100000001E-3</v>
      </c>
      <c r="ED260">
        <v>-7.51E-2</v>
      </c>
      <c r="EE260">
        <v>-1.1599999999999999E-2</v>
      </c>
      <c r="EF260">
        <v>7.21954E-3</v>
      </c>
      <c r="EG260">
        <v>-1.24E-2</v>
      </c>
      <c r="EH260">
        <v>-0.15919999800000001</v>
      </c>
      <c r="EI260">
        <v>2.29E-2</v>
      </c>
      <c r="EJ260">
        <v>-2.7852748855979902E-2</v>
      </c>
      <c r="EK260">
        <v>-1.34E-2</v>
      </c>
      <c r="EM260">
        <v>-2.3E-3</v>
      </c>
      <c r="EN260">
        <v>-9.9599999999999994E-2</v>
      </c>
      <c r="EP260">
        <v>-3.1675353187987601E-2</v>
      </c>
      <c r="EQ260">
        <v>-2.1175842532014901E-2</v>
      </c>
      <c r="ER260">
        <v>5.0584151443553403E-3</v>
      </c>
      <c r="ES260">
        <v>-1.8499999999999999E-2</v>
      </c>
      <c r="ET260">
        <v>1.7661253526312998E-2</v>
      </c>
      <c r="EW260">
        <v>-6.5262193613038005E-2</v>
      </c>
      <c r="EY260">
        <v>-3.8199999999999998E-2</v>
      </c>
      <c r="EZ260">
        <v>2.4777544935920999E-2</v>
      </c>
      <c r="FC260">
        <v>-1.29E-2</v>
      </c>
      <c r="FD260">
        <v>3.7000000000000002E-3</v>
      </c>
      <c r="FE260">
        <v>2.9714226153845199E-3</v>
      </c>
      <c r="FF260">
        <v>-1.9122627833333301E-2</v>
      </c>
      <c r="FG260">
        <v>9.9865804236104003E-3</v>
      </c>
      <c r="FH260">
        <v>5.7000000000000002E-3</v>
      </c>
      <c r="FI260">
        <v>-3.74902729258886E-2</v>
      </c>
      <c r="FJ260">
        <v>-3.8899999999999997E-2</v>
      </c>
      <c r="FL260">
        <v>1.6000000000000001E-3</v>
      </c>
      <c r="FM260">
        <v>-4.82417658474227E-2</v>
      </c>
      <c r="FO260">
        <v>-3.4000000000000002E-2</v>
      </c>
      <c r="FP260">
        <v>-3.1304496331204898E-2</v>
      </c>
      <c r="FQ260">
        <v>1.3299999999999999E-2</v>
      </c>
      <c r="FR260">
        <v>-6.8400000000000002E-2</v>
      </c>
      <c r="FS260">
        <v>-2.01E-2</v>
      </c>
      <c r="FT260">
        <v>-3.0099999999999998E-2</v>
      </c>
      <c r="FU260">
        <v>1.43E-2</v>
      </c>
      <c r="FV260">
        <v>2.01E-2</v>
      </c>
      <c r="FW260">
        <v>-3.2899999999999999E-2</v>
      </c>
      <c r="FX260">
        <v>-5.5599999999999997E-2</v>
      </c>
      <c r="FY260">
        <v>3.3000000000000002E-2</v>
      </c>
      <c r="GA260">
        <v>8.9999999999999993E-3</v>
      </c>
      <c r="GC260">
        <v>0.12939999999999999</v>
      </c>
      <c r="GD260">
        <v>-3.5299999999999998E-2</v>
      </c>
      <c r="GE260">
        <v>-4.6800000000000001E-2</v>
      </c>
    </row>
    <row r="261" spans="1:187" x14ac:dyDescent="0.25">
      <c r="A261" s="120">
        <v>42277</v>
      </c>
      <c r="B261">
        <v>-5.34102082331184E-2</v>
      </c>
      <c r="C261">
        <v>2.7699999499999999E-2</v>
      </c>
      <c r="D261">
        <v>-3.1019999999999999E-2</v>
      </c>
      <c r="E261">
        <v>2.01E-2</v>
      </c>
      <c r="F261">
        <v>-1.18E-2</v>
      </c>
      <c r="G261">
        <v>-1.6400000099999999E-2</v>
      </c>
      <c r="H261">
        <v>1.7000000899999999E-2</v>
      </c>
      <c r="I261">
        <v>1.6200000400000001E-2</v>
      </c>
      <c r="J261">
        <v>1.6899999200000002E-2</v>
      </c>
      <c r="K261">
        <v>1.7000000899999999E-2</v>
      </c>
      <c r="L261">
        <v>1.6899999200000002E-2</v>
      </c>
      <c r="M261">
        <v>-4.5124806003774103E-2</v>
      </c>
      <c r="N261">
        <v>-1.1085007379680101E-2</v>
      </c>
      <c r="O261">
        <v>-1.0182E-2</v>
      </c>
      <c r="P261">
        <v>2.45999992E-2</v>
      </c>
      <c r="Q261">
        <v>2.4900000500000002E-2</v>
      </c>
      <c r="R261">
        <v>5.5700000399999998E-2</v>
      </c>
      <c r="S261">
        <v>5.5700000399999998E-2</v>
      </c>
      <c r="T261">
        <v>-4.8601999999999999E-2</v>
      </c>
      <c r="V261">
        <v>-9.1999999999999998E-2</v>
      </c>
      <c r="X261">
        <v>-2.47E-2</v>
      </c>
      <c r="Y261">
        <v>-4.3999999999999997E-2</v>
      </c>
      <c r="Z261">
        <v>-2.9767946129982101E-2</v>
      </c>
      <c r="AA261">
        <v>1.3899999999999999E-2</v>
      </c>
      <c r="AB261">
        <v>-1.2999999999999999E-3</v>
      </c>
      <c r="AC261">
        <v>-1.0999999900000001E-3</v>
      </c>
      <c r="AF261">
        <v>-3.2383000000000002E-2</v>
      </c>
      <c r="AG261">
        <v>-3.8966023808100998E-2</v>
      </c>
      <c r="AH261">
        <v>1.05999997E-2</v>
      </c>
      <c r="AI261">
        <v>-1.2800000000000001E-2</v>
      </c>
      <c r="AJ261">
        <v>1.5799999200000001E-2</v>
      </c>
      <c r="AK261">
        <v>9.4999999999999998E-3</v>
      </c>
      <c r="AL261">
        <v>3.32018769005593E-3</v>
      </c>
      <c r="AM261">
        <v>3.3E-3</v>
      </c>
      <c r="AN261">
        <v>-3.48958432842238E-2</v>
      </c>
      <c r="AO261">
        <v>3.1700000200000002E-2</v>
      </c>
      <c r="AP261">
        <v>3.1700000200000002E-2</v>
      </c>
      <c r="AQ261">
        <v>3.1599998499999997E-2</v>
      </c>
      <c r="AR261">
        <v>3.08999997E-2</v>
      </c>
      <c r="AS261">
        <v>3.10999993E-2</v>
      </c>
      <c r="AT261">
        <v>3.1800001899999999E-2</v>
      </c>
      <c r="AU261">
        <v>-3.0000000000000001E-3</v>
      </c>
      <c r="AV261">
        <v>0</v>
      </c>
      <c r="AW261">
        <v>-3.6999999999999998E-2</v>
      </c>
      <c r="AX261">
        <v>-1.4E-2</v>
      </c>
      <c r="AZ261">
        <v>2.1600000000000001E-2</v>
      </c>
      <c r="BA261">
        <v>-1.06367712575116E-2</v>
      </c>
      <c r="BD261">
        <v>4.0000001900000002E-3</v>
      </c>
      <c r="BE261">
        <v>-8.9999999999999998E-4</v>
      </c>
      <c r="BF261">
        <v>-3.7499999999999999E-2</v>
      </c>
      <c r="BG261">
        <v>1.38E-2</v>
      </c>
      <c r="BH261">
        <v>-4.5130852404762197E-3</v>
      </c>
      <c r="BI261">
        <v>3.5820277418260799E-2</v>
      </c>
      <c r="BJ261">
        <v>5.2032815916659397E-2</v>
      </c>
      <c r="BK261">
        <v>7.8149565495193807E-2</v>
      </c>
      <c r="BL261">
        <v>7.8199997500000007E-2</v>
      </c>
      <c r="BM261">
        <v>4.3409407427540403E-2</v>
      </c>
      <c r="BN261">
        <v>-3.4800000499999997E-2</v>
      </c>
      <c r="BO261">
        <v>-3.7000000499999998E-2</v>
      </c>
      <c r="BP261">
        <v>-2.92829907466793E-2</v>
      </c>
      <c r="BQ261">
        <v>2.41E-2</v>
      </c>
      <c r="BR261">
        <v>3.3900000200000002E-2</v>
      </c>
      <c r="BS261">
        <v>2.39000004E-2</v>
      </c>
      <c r="BT261">
        <v>2.2299999399999999E-2</v>
      </c>
      <c r="BU261">
        <v>3.8999998899999998E-3</v>
      </c>
      <c r="BV261">
        <v>-3.1954738320924901E-2</v>
      </c>
      <c r="BZ261">
        <v>3.4800000499999997E-2</v>
      </c>
      <c r="CA261">
        <v>1.34032157406478E-2</v>
      </c>
      <c r="CB261">
        <v>6.5999999600000001E-3</v>
      </c>
      <c r="CC261">
        <v>2.0500000599999998E-2</v>
      </c>
      <c r="CD261">
        <v>1.0999999900000001E-3</v>
      </c>
      <c r="CE261">
        <v>-1.6124119231047999E-2</v>
      </c>
      <c r="CF261">
        <v>6.489E-3</v>
      </c>
      <c r="CG261">
        <v>-2E-3</v>
      </c>
      <c r="CH261">
        <v>-3.7187813609054002E-2</v>
      </c>
      <c r="CI261">
        <v>-1.7854033678311699E-3</v>
      </c>
      <c r="CK261">
        <v>-5.1574909358902202E-2</v>
      </c>
      <c r="CM261">
        <v>-5.1999999999999998E-3</v>
      </c>
      <c r="CN261">
        <v>-2.6171061655123801E-2</v>
      </c>
      <c r="CO261">
        <v>9.7999999999999997E-3</v>
      </c>
      <c r="CP261">
        <v>-3.9238170593737597E-2</v>
      </c>
      <c r="CQ261">
        <v>-2.0396000000000001E-2</v>
      </c>
      <c r="CR261">
        <v>-3.8030089012616002E-2</v>
      </c>
      <c r="CS261">
        <v>-1.43E-2</v>
      </c>
      <c r="CU261">
        <v>3.6999999999999998E-2</v>
      </c>
      <c r="CV261">
        <v>-1E-4</v>
      </c>
      <c r="CW261">
        <v>3.8800000000000001E-2</v>
      </c>
      <c r="CX261">
        <v>-3.9080616414639398E-2</v>
      </c>
      <c r="CY261">
        <v>3.0999999999999999E-3</v>
      </c>
      <c r="CZ261">
        <v>2.2200000000000001E-2</v>
      </c>
      <c r="DA261">
        <v>2.5000000000000001E-3</v>
      </c>
      <c r="DC261">
        <v>-5.0480000000000004E-3</v>
      </c>
      <c r="DE261">
        <v>-1.0200000000000001E-2</v>
      </c>
      <c r="DF261">
        <v>-5.5493756868289799E-2</v>
      </c>
      <c r="DL261">
        <v>-3.4897992297546303E-2</v>
      </c>
      <c r="DM261">
        <v>-3.83104364337985E-2</v>
      </c>
      <c r="DN261">
        <v>3.10000009E-3</v>
      </c>
      <c r="DO261">
        <v>7.3000001700000003E-3</v>
      </c>
      <c r="DP261">
        <v>7.6000001300000003E-3</v>
      </c>
      <c r="DQ261">
        <v>1.57531911329063E-2</v>
      </c>
      <c r="DR261">
        <v>-1.1599999999999999E-2</v>
      </c>
      <c r="DS261">
        <v>5.6681686217190198E-2</v>
      </c>
      <c r="DT261">
        <v>-3.2099999999999997E-2</v>
      </c>
      <c r="DU261">
        <v>-6.8500000000000005E-2</v>
      </c>
      <c r="DV261">
        <v>-5.5899999999999998E-2</v>
      </c>
      <c r="DW261">
        <v>-0.105255041779254</v>
      </c>
      <c r="DX261">
        <v>-8.9999998500000004E-4</v>
      </c>
      <c r="DY261">
        <v>-6.0000002800000005E-4</v>
      </c>
      <c r="DZ261">
        <v>-1.0999999900000001E-3</v>
      </c>
      <c r="EA261">
        <v>-5.0000002400000002E-4</v>
      </c>
      <c r="EB261">
        <v>3.2999999800000001E-3</v>
      </c>
      <c r="EC261">
        <v>1.09000001E-2</v>
      </c>
      <c r="ED261">
        <v>-2.2000000000000001E-3</v>
      </c>
      <c r="EE261">
        <v>-1.5699999999999999E-2</v>
      </c>
      <c r="EF261">
        <v>-2.6635737999999999E-2</v>
      </c>
      <c r="EG261">
        <v>-3.6700000000000003E-2</v>
      </c>
      <c r="EH261">
        <v>3.05000003E-2</v>
      </c>
      <c r="EI261">
        <v>1.9800000000000002E-2</v>
      </c>
      <c r="EJ261">
        <v>-2.1331448939017401E-2</v>
      </c>
      <c r="EK261">
        <v>9.0999999999999998E-2</v>
      </c>
      <c r="EM261">
        <v>7.6100000000000001E-2</v>
      </c>
      <c r="EN261">
        <v>-0.106</v>
      </c>
      <c r="EP261">
        <v>-3.7366352129207601E-2</v>
      </c>
      <c r="EQ261">
        <v>-2.78750009730118E-2</v>
      </c>
      <c r="ER261">
        <v>-6.9700448610760003E-3</v>
      </c>
      <c r="ES261">
        <v>-2.3900000000000001E-2</v>
      </c>
      <c r="ET261">
        <v>2.2262882382298101E-2</v>
      </c>
      <c r="EW261">
        <v>-3.5604093939629003E-2</v>
      </c>
      <c r="EY261">
        <v>2.1600000000000001E-2</v>
      </c>
      <c r="EZ261">
        <v>2.6700000000000002E-2</v>
      </c>
      <c r="FC261">
        <v>2.0500000000000001E-2</v>
      </c>
      <c r="FD261">
        <v>2.4199999999999999E-2</v>
      </c>
      <c r="FE261">
        <v>2.92454181938866E-2</v>
      </c>
      <c r="FF261">
        <v>4.1963648266666702E-2</v>
      </c>
      <c r="FG261">
        <v>4.1672334170258299E-2</v>
      </c>
      <c r="FH261">
        <v>-3.5400000000000001E-2</v>
      </c>
      <c r="FI261">
        <v>-6.9516674409162899E-2</v>
      </c>
      <c r="FJ261">
        <v>-6.5299999999999997E-2</v>
      </c>
      <c r="FL261">
        <v>8.5000000000000006E-3</v>
      </c>
      <c r="FM261">
        <v>-4.9444511205983803E-2</v>
      </c>
      <c r="FO261">
        <v>-1.7399999999999999E-2</v>
      </c>
      <c r="FP261">
        <v>9.9144308568068808E-3</v>
      </c>
      <c r="FQ261">
        <v>3.4099999999999998E-2</v>
      </c>
      <c r="FR261">
        <v>7.7999999999999996E-3</v>
      </c>
      <c r="FS261">
        <v>3.6200000000000003E-2</v>
      </c>
      <c r="FT261">
        <v>5.3699999999999998E-2</v>
      </c>
      <c r="FU261">
        <v>1.9300000000000001E-2</v>
      </c>
      <c r="FV261">
        <v>5.16E-2</v>
      </c>
      <c r="FW261">
        <v>1.8499999999999999E-2</v>
      </c>
      <c r="FX261">
        <v>-6.0900000000000003E-2</v>
      </c>
      <c r="FY261">
        <v>-2.3E-2</v>
      </c>
      <c r="GA261">
        <v>2.9000000000000001E-2</v>
      </c>
      <c r="GC261">
        <v>-7.1599999999999997E-2</v>
      </c>
      <c r="GD261">
        <v>-1.7000000000000001E-2</v>
      </c>
      <c r="GE261">
        <v>3.5400000000000001E-2</v>
      </c>
    </row>
    <row r="262" spans="1:187" x14ac:dyDescent="0.25">
      <c r="A262" s="120">
        <v>42308</v>
      </c>
      <c r="B262">
        <v>3.0004038804836399E-2</v>
      </c>
      <c r="C262">
        <v>-9.70000029E-3</v>
      </c>
      <c r="D262">
        <v>1.2319999999999999E-2</v>
      </c>
      <c r="E262">
        <v>2.6499999999999999E-2</v>
      </c>
      <c r="F262">
        <v>4.8999999999999998E-3</v>
      </c>
      <c r="G262">
        <v>2.1700000399999999E-2</v>
      </c>
      <c r="H262">
        <v>-4.5800000399999999E-2</v>
      </c>
      <c r="I262">
        <v>-4.6199999700000001E-2</v>
      </c>
      <c r="J262">
        <v>-4.5600000799999998E-2</v>
      </c>
      <c r="K262">
        <v>-4.5800000399999999E-2</v>
      </c>
      <c r="L262">
        <v>-4.5600000799999998E-2</v>
      </c>
      <c r="M262">
        <v>-2.9136419149897601E-2</v>
      </c>
      <c r="N262">
        <v>-1.66580151574541E-2</v>
      </c>
      <c r="O262">
        <v>-6.7720000000000002E-3</v>
      </c>
      <c r="P262">
        <v>-3.3799998499999998E-2</v>
      </c>
      <c r="Q262">
        <v>-3.4099999800000003E-2</v>
      </c>
      <c r="R262">
        <v>1.25000002E-2</v>
      </c>
      <c r="S262">
        <v>1.15E-2</v>
      </c>
      <c r="T262">
        <v>-2.1026E-2</v>
      </c>
      <c r="U262">
        <v>-3.9999999E-4</v>
      </c>
      <c r="V262">
        <v>0.03</v>
      </c>
      <c r="X262">
        <v>2.6100000000000002E-2</v>
      </c>
      <c r="Y262">
        <v>2.8000000000000001E-2</v>
      </c>
      <c r="Z262">
        <v>3.0918581023488E-2</v>
      </c>
      <c r="AA262">
        <v>-8.8999999999999999E-3</v>
      </c>
      <c r="AB262">
        <v>2.3099999900000001E-2</v>
      </c>
      <c r="AC262">
        <v>3.3599998800000003E-2</v>
      </c>
      <c r="AF262">
        <v>5.7472000000000002E-2</v>
      </c>
      <c r="AG262">
        <v>8.7631150024753995E-2</v>
      </c>
      <c r="AH262">
        <v>-1.26999998E-2</v>
      </c>
      <c r="AI262">
        <v>6.7999999999999996E-3</v>
      </c>
      <c r="AJ262">
        <v>-2.33999994E-2</v>
      </c>
      <c r="AK262">
        <v>0.16769999999999999</v>
      </c>
      <c r="AL262">
        <v>3.7512638121533201E-2</v>
      </c>
      <c r="AM262">
        <v>-3.3099999999999997E-2</v>
      </c>
      <c r="AN262">
        <v>0.103531267412689</v>
      </c>
      <c r="AO262">
        <v>-2.3199999700000001E-2</v>
      </c>
      <c r="AP262">
        <v>-2.3099999900000001E-2</v>
      </c>
      <c r="AQ262">
        <v>-2.3199999700000001E-2</v>
      </c>
      <c r="AR262">
        <v>-2.3800000500000001E-2</v>
      </c>
      <c r="AS262">
        <v>-2.3700000700000001E-2</v>
      </c>
      <c r="AT262">
        <v>-2.3099999900000001E-2</v>
      </c>
      <c r="AU262">
        <v>1.6E-2</v>
      </c>
      <c r="AV262">
        <v>3.0000000000000001E-3</v>
      </c>
      <c r="AW262">
        <v>1.9E-2</v>
      </c>
      <c r="AX262">
        <v>3.7999999999999999E-2</v>
      </c>
      <c r="AZ262">
        <v>-5.0500000000000003E-2</v>
      </c>
      <c r="BA262">
        <v>8.6933057252398492E-3</v>
      </c>
      <c r="BD262">
        <v>2.94000003E-2</v>
      </c>
      <c r="BE262">
        <v>3.8E-3</v>
      </c>
      <c r="BF262">
        <v>6.6E-3</v>
      </c>
      <c r="BG262">
        <v>-3.27E-2</v>
      </c>
      <c r="BH262">
        <v>-6.70377743588113E-3</v>
      </c>
      <c r="BI262">
        <v>1.1338546473434101E-2</v>
      </c>
      <c r="BJ262">
        <v>-1.1167854085779199E-2</v>
      </c>
      <c r="BK262">
        <v>-6.4049276783135801E-3</v>
      </c>
      <c r="BL262">
        <v>-6.3999998400000001E-3</v>
      </c>
      <c r="BM262">
        <v>-1.1714537603610501E-2</v>
      </c>
      <c r="BN262">
        <v>1.81000009E-2</v>
      </c>
      <c r="BO262">
        <v>1.09999999E-2</v>
      </c>
      <c r="BP262">
        <v>1.3371598722451901E-2</v>
      </c>
      <c r="BQ262">
        <v>-1.9400000600000002E-2</v>
      </c>
      <c r="BR262">
        <v>-2.7300000200000001E-2</v>
      </c>
      <c r="BS262">
        <v>-3.1399998800000002E-2</v>
      </c>
      <c r="BT262">
        <v>-2.72000004E-2</v>
      </c>
      <c r="BU262">
        <v>-2.89999996E-3</v>
      </c>
      <c r="BV262">
        <v>7.6610246841772901E-3</v>
      </c>
      <c r="BZ262">
        <v>-2.9300000499999999E-2</v>
      </c>
      <c r="CA262">
        <v>0.107958252257339</v>
      </c>
      <c r="CB262">
        <v>6.2000001799999999E-3</v>
      </c>
      <c r="CC262">
        <v>3.0300000699999999E-2</v>
      </c>
      <c r="CD262">
        <v>2.2500000900000001E-2</v>
      </c>
      <c r="CE262">
        <v>9.9896337690978908E-3</v>
      </c>
      <c r="CF262">
        <v>5.0779999999999999E-2</v>
      </c>
      <c r="CG262">
        <v>1.0999999999999999E-2</v>
      </c>
      <c r="CH262">
        <v>3.6999999999999901E-2</v>
      </c>
      <c r="CI262">
        <v>-4.4420396844995196E-3</v>
      </c>
      <c r="CK262">
        <v>-1.80716152147653E-3</v>
      </c>
      <c r="CM262">
        <v>4.0399999999999998E-2</v>
      </c>
      <c r="CN262">
        <v>-2.8220157057980999E-3</v>
      </c>
      <c r="CO262">
        <v>1.78E-2</v>
      </c>
      <c r="CP262">
        <v>4.3957023294562303E-2</v>
      </c>
      <c r="CQ262">
        <v>1.3457E-2</v>
      </c>
      <c r="CR262">
        <v>-3.72943454460644E-2</v>
      </c>
      <c r="CS262">
        <v>2.5499999999999998E-2</v>
      </c>
      <c r="CU262">
        <v>-0.02</v>
      </c>
      <c r="CV262">
        <v>1.3100000000000001E-2</v>
      </c>
      <c r="CW262">
        <v>2.0400000000000001E-2</v>
      </c>
      <c r="CX262">
        <v>4.0538698255872203E-2</v>
      </c>
      <c r="CY262">
        <v>5.0000000000000001E-4</v>
      </c>
      <c r="CZ262">
        <v>-1.24E-2</v>
      </c>
      <c r="DA262">
        <v>9.4999999999999998E-3</v>
      </c>
      <c r="DC262">
        <v>1.5701E-2</v>
      </c>
      <c r="DE262">
        <v>4.1000000000000002E-2</v>
      </c>
      <c r="DF262">
        <v>6.5615069666560499E-2</v>
      </c>
      <c r="DL262">
        <v>3.6247953460027502E-2</v>
      </c>
      <c r="DM262">
        <v>-1.25181438066134E-2</v>
      </c>
      <c r="DN262">
        <v>-8.2000000400000005E-3</v>
      </c>
      <c r="DO262">
        <v>1.42000001E-2</v>
      </c>
      <c r="DP262">
        <v>1.4299999900000001E-2</v>
      </c>
      <c r="DQ262">
        <v>-2.87280352554934E-2</v>
      </c>
      <c r="DR262">
        <v>-1.9E-2</v>
      </c>
      <c r="DS262">
        <v>-0.11820311316336</v>
      </c>
      <c r="DT262">
        <v>1.21E-2</v>
      </c>
      <c r="DU262">
        <v>2.63E-2</v>
      </c>
      <c r="DV262">
        <v>3.1699999999999999E-2</v>
      </c>
      <c r="DW262">
        <v>-6.1975634306629002E-2</v>
      </c>
      <c r="DX262">
        <v>2.7000000699999999E-3</v>
      </c>
      <c r="DY262">
        <v>2.4000001099999998E-3</v>
      </c>
      <c r="DZ262">
        <v>1.7999999700000001E-3</v>
      </c>
      <c r="EA262">
        <v>1.41000003E-2</v>
      </c>
      <c r="EB262">
        <v>1.11999996E-2</v>
      </c>
      <c r="EC262">
        <v>-3.0000000299999999E-3</v>
      </c>
      <c r="ED262">
        <v>5.1400000000000001E-2</v>
      </c>
      <c r="EE262">
        <v>0.18090000000000001</v>
      </c>
      <c r="EF262">
        <v>1.1852636999999999E-2</v>
      </c>
      <c r="EG262">
        <v>-9.7000000000000003E-3</v>
      </c>
      <c r="EH262">
        <v>7.1400001599999999E-2</v>
      </c>
      <c r="EI262">
        <v>-5.1999999999999998E-2</v>
      </c>
      <c r="EJ262">
        <v>0.11753472618113101</v>
      </c>
      <c r="EK262">
        <v>6.4000000000000003E-3</v>
      </c>
      <c r="EM262">
        <v>4.4499999999999998E-2</v>
      </c>
      <c r="EN262">
        <v>3.2500000000000001E-2</v>
      </c>
      <c r="EO262">
        <v>-4.0000000000000002E-4</v>
      </c>
      <c r="EP262">
        <v>1.6414086521584301E-2</v>
      </c>
      <c r="EQ262">
        <v>2.8562785565585901E-2</v>
      </c>
      <c r="ER262">
        <v>5.2673562698202204E-4</v>
      </c>
      <c r="ES262">
        <v>2.0199999999999999E-2</v>
      </c>
      <c r="ET262">
        <v>2.5556854762797301E-2</v>
      </c>
      <c r="EU262">
        <v>6.1000000000000004E-3</v>
      </c>
      <c r="EW262">
        <v>-1.8899748427733998E-2</v>
      </c>
      <c r="EY262">
        <v>-5.0500000000000003E-2</v>
      </c>
      <c r="EZ262">
        <v>-8.6999999999999994E-3</v>
      </c>
      <c r="FC262">
        <v>2.0000000000000001E-4</v>
      </c>
      <c r="FD262">
        <v>-1.8800000000000001E-2</v>
      </c>
      <c r="FE262">
        <v>1.51236145589473E-3</v>
      </c>
      <c r="FF262">
        <v>-4.3539170233333299E-2</v>
      </c>
      <c r="FG262">
        <v>-6.5988039178176304E-3</v>
      </c>
      <c r="FH262">
        <v>-2.8299999999999999E-2</v>
      </c>
      <c r="FI262">
        <v>3.6047686816577801E-2</v>
      </c>
      <c r="FJ262">
        <v>7.2599999999999998E-2</v>
      </c>
      <c r="FL262">
        <v>4.24E-2</v>
      </c>
      <c r="FM262">
        <v>7.6635611007864798E-2</v>
      </c>
      <c r="FO262">
        <v>1.8499999999999999E-2</v>
      </c>
      <c r="FP262">
        <v>4.3144611132473802E-2</v>
      </c>
      <c r="FQ262">
        <v>2.5100000000000001E-2</v>
      </c>
      <c r="FR262">
        <v>7.7499999999999999E-2</v>
      </c>
      <c r="FS262">
        <v>7.6E-3</v>
      </c>
      <c r="FT262">
        <v>1.21E-2</v>
      </c>
      <c r="FU262">
        <v>1.9800000000000002E-2</v>
      </c>
      <c r="FV262">
        <v>3.7699999999999997E-2</v>
      </c>
      <c r="FW262">
        <v>3.5200000000000002E-2</v>
      </c>
      <c r="FX262">
        <v>1.47E-2</v>
      </c>
      <c r="FY262">
        <v>1.29E-2</v>
      </c>
      <c r="GA262">
        <v>1.0999999999999999E-2</v>
      </c>
      <c r="GC262">
        <v>8.3699999999999997E-2</v>
      </c>
      <c r="GD262">
        <v>7.9000000000000001E-2</v>
      </c>
      <c r="GE262">
        <v>-1.5299999999999999E-2</v>
      </c>
    </row>
    <row r="263" spans="1:187" x14ac:dyDescent="0.25">
      <c r="A263" s="120">
        <v>42338</v>
      </c>
      <c r="B263">
        <v>1.22427089266925E-2</v>
      </c>
      <c r="C263">
        <v>1.21999998E-2</v>
      </c>
      <c r="D263">
        <v>2.0999999999999999E-3</v>
      </c>
      <c r="E263">
        <v>-1.4500000000000001E-2</v>
      </c>
      <c r="F263">
        <v>2.07E-2</v>
      </c>
      <c r="G263">
        <v>8.7200000900000005E-2</v>
      </c>
      <c r="H263">
        <v>1.4800000000000001E-2</v>
      </c>
      <c r="I263">
        <v>1.40000004E-2</v>
      </c>
      <c r="J263">
        <v>1.5599999599999999E-2</v>
      </c>
      <c r="K263">
        <v>1.4800000000000001E-2</v>
      </c>
      <c r="L263">
        <v>1.47000002E-2</v>
      </c>
      <c r="M263">
        <v>1.8245446479326501E-2</v>
      </c>
      <c r="N263">
        <v>6.5831814092978096E-3</v>
      </c>
      <c r="O263">
        <v>1.6611999999999998E-2</v>
      </c>
      <c r="P263">
        <v>1.75000001E-2</v>
      </c>
      <c r="Q263">
        <v>1.6699999600000001E-2</v>
      </c>
      <c r="R263">
        <v>-1.42000001E-2</v>
      </c>
      <c r="S263">
        <v>-1.42000001E-2</v>
      </c>
      <c r="T263">
        <v>1.1742000000000001E-2</v>
      </c>
      <c r="U263">
        <v>8.9999998500000004E-4</v>
      </c>
      <c r="V263">
        <v>3.3000000000000002E-2</v>
      </c>
      <c r="X263">
        <v>2.2800000000000001E-2</v>
      </c>
      <c r="Y263">
        <v>8.0000000000000002E-3</v>
      </c>
      <c r="Z263">
        <v>1.9467794845543701E-2</v>
      </c>
      <c r="AA263">
        <v>1.4500000000000001E-2</v>
      </c>
      <c r="AB263">
        <v>7.7999997899999996E-3</v>
      </c>
      <c r="AC263">
        <v>1.15999999E-2</v>
      </c>
      <c r="AF263">
        <v>4.2643E-2</v>
      </c>
      <c r="AG263">
        <v>-2.2186473239923499E-2</v>
      </c>
      <c r="AH263">
        <v>5.2299998700000003E-2</v>
      </c>
      <c r="AI263">
        <v>-7.9000000000000008E-3</v>
      </c>
      <c r="AJ263">
        <v>2.4000001099999998E-3</v>
      </c>
      <c r="AK263">
        <v>2.52E-2</v>
      </c>
      <c r="AL263">
        <v>1.45502846449161E-2</v>
      </c>
      <c r="AM263">
        <v>-7.3000000000000001E-3</v>
      </c>
      <c r="AN263">
        <v>2.5288563873203201E-2</v>
      </c>
      <c r="AO263">
        <v>3.4299999499999997E-2</v>
      </c>
      <c r="AP263">
        <v>3.4400001200000002E-2</v>
      </c>
      <c r="AQ263">
        <v>3.42000015E-2</v>
      </c>
      <c r="AR263">
        <v>3.3599998800000003E-2</v>
      </c>
      <c r="AS263">
        <v>3.3700000500000001E-2</v>
      </c>
      <c r="AT263">
        <v>3.4299999499999997E-2</v>
      </c>
      <c r="AU263">
        <v>0</v>
      </c>
      <c r="AV263">
        <v>-5.0000000000000001E-3</v>
      </c>
      <c r="AW263">
        <v>1.4999999999999999E-2</v>
      </c>
      <c r="AX263">
        <v>-1E-3</v>
      </c>
      <c r="AZ263">
        <v>5.0599999999999999E-2</v>
      </c>
      <c r="BA263">
        <v>3.7574365631305701E-2</v>
      </c>
      <c r="BD263">
        <v>7.1999998800000003E-3</v>
      </c>
      <c r="BE263">
        <v>3.3999999999999998E-3</v>
      </c>
      <c r="BF263">
        <v>2.7E-2</v>
      </c>
      <c r="BG263">
        <v>2.8799999999999999E-2</v>
      </c>
      <c r="BH263">
        <v>-1.5013228308541701E-2</v>
      </c>
      <c r="BI263">
        <v>6.5477514927769799E-3</v>
      </c>
      <c r="BJ263">
        <v>-6.6982635181311902E-3</v>
      </c>
      <c r="BK263">
        <v>7.6988502210968398E-3</v>
      </c>
      <c r="BL263">
        <v>7.6999999600000004E-3</v>
      </c>
      <c r="BM263">
        <v>4.4459033234571796E-3</v>
      </c>
      <c r="BN263">
        <v>-6.6399999000000001E-2</v>
      </c>
      <c r="BO263">
        <v>1.6000000800000001E-2</v>
      </c>
      <c r="BP263">
        <v>-2.4255529656231501E-2</v>
      </c>
      <c r="BQ263">
        <v>2.34999992E-2</v>
      </c>
      <c r="BR263">
        <v>3.1599998499999997E-2</v>
      </c>
      <c r="BS263">
        <v>2.4700000900000001E-2</v>
      </c>
      <c r="BT263">
        <v>2.34999992E-2</v>
      </c>
      <c r="BU263">
        <v>7.1000000500000002E-3</v>
      </c>
      <c r="BV263">
        <v>-4.3801462649871399E-2</v>
      </c>
      <c r="BW263">
        <v>2.0500000000000001E-2</v>
      </c>
      <c r="BZ263">
        <v>4.5299999399999999E-2</v>
      </c>
      <c r="CA263">
        <v>1.29853120282684E-2</v>
      </c>
      <c r="CB263">
        <v>9.70000029E-3</v>
      </c>
      <c r="CC263">
        <v>4.0100000800000001E-2</v>
      </c>
      <c r="CD263">
        <v>1.7000000899999999E-2</v>
      </c>
      <c r="CE263">
        <v>1.25538219288119E-2</v>
      </c>
      <c r="CF263">
        <v>2.2735999999999999E-2</v>
      </c>
      <c r="CG263">
        <v>7.9000000000000001E-2</v>
      </c>
      <c r="CH263">
        <v>7.2000000000001004E-3</v>
      </c>
      <c r="CI263">
        <v>3.2013524925131901E-3</v>
      </c>
      <c r="CK263">
        <v>-1.07503956833239E-2</v>
      </c>
      <c r="CM263">
        <v>5.2999999999999999E-2</v>
      </c>
      <c r="CN263">
        <v>-1.7713495660535501E-2</v>
      </c>
      <c r="CO263">
        <v>3.9699999999999999E-2</v>
      </c>
      <c r="CP263">
        <v>1.7111575770814499E-2</v>
      </c>
      <c r="CQ263">
        <v>-1.4312999999999999E-2</v>
      </c>
      <c r="CR263">
        <v>-1.7543790606235901E-3</v>
      </c>
      <c r="CS263">
        <v>3.5999999999999999E-3</v>
      </c>
      <c r="CU263">
        <v>1.0999999999999999E-2</v>
      </c>
      <c r="CV263">
        <v>1.18E-2</v>
      </c>
      <c r="CW263">
        <v>1.54E-2</v>
      </c>
      <c r="CX263">
        <v>-3.6224830769908803E-2</v>
      </c>
      <c r="CY263">
        <v>1.18E-2</v>
      </c>
      <c r="CZ263">
        <v>4.2299999999999997E-2</v>
      </c>
      <c r="DA263">
        <v>9.7000000000000003E-3</v>
      </c>
      <c r="DC263">
        <v>1.931E-3</v>
      </c>
      <c r="DE263">
        <v>6.6E-3</v>
      </c>
      <c r="DF263">
        <v>2.01662891731882E-2</v>
      </c>
      <c r="DL263">
        <v>1.07583203589481E-2</v>
      </c>
      <c r="DM263">
        <v>-1.41875499744408E-2</v>
      </c>
      <c r="DN263">
        <v>1.47000002E-2</v>
      </c>
      <c r="DO263">
        <v>4.9999998899999997E-3</v>
      </c>
      <c r="DP263">
        <v>5.7000000999999998E-3</v>
      </c>
      <c r="DQ263">
        <v>7.4859972240068897E-3</v>
      </c>
      <c r="DR263">
        <v>2.7799999999999998E-2</v>
      </c>
      <c r="DS263">
        <v>-8.2759383391492705E-2</v>
      </c>
      <c r="DT263">
        <v>3.49E-2</v>
      </c>
      <c r="DU263">
        <v>-2.2000000000000001E-3</v>
      </c>
      <c r="DV263">
        <v>4.1799999999999997E-2</v>
      </c>
      <c r="DW263">
        <v>-1.9577546612959601E-2</v>
      </c>
      <c r="DX263">
        <v>4.6000001000000004E-3</v>
      </c>
      <c r="DY263">
        <v>4.1000000200000003E-3</v>
      </c>
      <c r="DZ263">
        <v>3.7000000000000002E-3</v>
      </c>
      <c r="EA263">
        <v>-1.50000001E-3</v>
      </c>
      <c r="EB263">
        <v>-1.9000000300000001E-3</v>
      </c>
      <c r="EC263">
        <v>0</v>
      </c>
      <c r="ED263">
        <v>1.2999999999999999E-2</v>
      </c>
      <c r="EE263">
        <v>2.9399999999999999E-2</v>
      </c>
      <c r="EF263">
        <v>1.2352016E-2</v>
      </c>
      <c r="EG263">
        <v>-2.3300000000000001E-2</v>
      </c>
      <c r="EH263">
        <v>-3.3100001499999997E-2</v>
      </c>
      <c r="EI263">
        <v>6.2399999999999997E-2</v>
      </c>
      <c r="EJ263">
        <v>3.6632071737741001E-3</v>
      </c>
      <c r="EK263">
        <v>8.5000000000000006E-3</v>
      </c>
      <c r="EM263">
        <v>-3.7000000000000002E-3</v>
      </c>
      <c r="EN263">
        <v>4.4200000000000003E-2</v>
      </c>
      <c r="EO263">
        <v>5.7000000000000002E-3</v>
      </c>
      <c r="EP263">
        <v>4.4322075635119303E-3</v>
      </c>
      <c r="EQ263">
        <v>-3.7335510478494802E-2</v>
      </c>
      <c r="ER263">
        <v>-1.88125870056532E-3</v>
      </c>
      <c r="ES263">
        <v>7.1999999999999998E-3</v>
      </c>
      <c r="ET263">
        <v>4.2584600660322797E-2</v>
      </c>
      <c r="EU263">
        <v>1.44E-2</v>
      </c>
      <c r="EW263">
        <v>-8.9887553660745606E-2</v>
      </c>
      <c r="EY263">
        <v>5.0599999999999999E-2</v>
      </c>
      <c r="EZ263">
        <v>1.43E-2</v>
      </c>
      <c r="FC263">
        <v>-7.9000000000000008E-3</v>
      </c>
      <c r="FD263">
        <v>3.2300000000000002E-2</v>
      </c>
      <c r="FE263">
        <v>3.18536829322347E-2</v>
      </c>
      <c r="FF263">
        <v>2.1834880366666701E-2</v>
      </c>
      <c r="FG263">
        <v>8.5215255706108193E-3</v>
      </c>
      <c r="FH263">
        <v>4.6199999999999998E-2</v>
      </c>
      <c r="FI263">
        <v>2.0153841527622798E-2</v>
      </c>
      <c r="FJ263">
        <v>2.6800000000000001E-2</v>
      </c>
      <c r="FL263">
        <v>3.61E-2</v>
      </c>
      <c r="FM263">
        <v>4.56647150192677E-2</v>
      </c>
      <c r="FO263">
        <v>1.1299999999999999E-2</v>
      </c>
      <c r="FP263">
        <v>1.5134313066573099E-2</v>
      </c>
      <c r="FQ263">
        <v>1.84E-2</v>
      </c>
      <c r="FR263">
        <v>7.8899999999999998E-2</v>
      </c>
      <c r="FS263">
        <v>6.3E-3</v>
      </c>
      <c r="FT263">
        <v>1.01E-2</v>
      </c>
      <c r="FU263">
        <v>1.6500000000000001E-2</v>
      </c>
      <c r="FV263">
        <v>2.7699999999999999E-2</v>
      </c>
      <c r="FW263">
        <v>3.3300000000000003E-2</v>
      </c>
      <c r="FX263">
        <v>3.5000000000000001E-3</v>
      </c>
      <c r="FY263">
        <v>1.9099999999999999E-2</v>
      </c>
      <c r="GA263">
        <v>-1.7999999999999999E-2</v>
      </c>
      <c r="GC263">
        <v>4.87E-2</v>
      </c>
      <c r="GD263">
        <v>5.8999999999999997E-2</v>
      </c>
      <c r="GE263">
        <v>3.44E-2</v>
      </c>
    </row>
    <row r="264" spans="1:187" x14ac:dyDescent="0.25">
      <c r="A264" s="120">
        <v>42369</v>
      </c>
      <c r="B264">
        <v>-2.7264615788090699E-2</v>
      </c>
      <c r="C264">
        <v>-3.5999998499999998E-2</v>
      </c>
      <c r="D264">
        <v>-9.3399999999999993E-3</v>
      </c>
      <c r="E264">
        <v>2.29E-2</v>
      </c>
      <c r="F264">
        <v>-1.5900000000000001E-2</v>
      </c>
      <c r="G264">
        <v>-5.4699998299999997E-2</v>
      </c>
      <c r="H264">
        <v>-2.1700000399999999E-2</v>
      </c>
      <c r="I264">
        <v>-2.2099999700000001E-2</v>
      </c>
      <c r="J264">
        <v>-2.1299999199999999E-2</v>
      </c>
      <c r="K264">
        <v>-2.1700000399999999E-2</v>
      </c>
      <c r="L264">
        <v>-2.14000009E-2</v>
      </c>
      <c r="M264">
        <v>9.1436368321982098E-3</v>
      </c>
      <c r="N264">
        <v>-3.4697760213658899E-3</v>
      </c>
      <c r="O264">
        <v>-2.7000000000000001E-3</v>
      </c>
      <c r="P264">
        <v>-1.87999997E-2</v>
      </c>
      <c r="Q264">
        <v>-1.87999997E-2</v>
      </c>
      <c r="R264">
        <v>3.0099999200000001E-2</v>
      </c>
      <c r="S264">
        <v>3.0700000000000002E-2</v>
      </c>
      <c r="T264">
        <v>-7.7999999999999996E-3</v>
      </c>
      <c r="U264">
        <v>0</v>
      </c>
      <c r="V264">
        <v>1.2999999999999999E-2</v>
      </c>
      <c r="X264">
        <v>-1.04E-2</v>
      </c>
      <c r="Y264">
        <v>-1.6E-2</v>
      </c>
      <c r="Z264">
        <v>-3.6785823042244099E-2</v>
      </c>
      <c r="AA264">
        <v>1.4800000000000001E-2</v>
      </c>
      <c r="AB264">
        <v>-2.3800000500000001E-2</v>
      </c>
      <c r="AC264">
        <v>-3.6600001200000003E-2</v>
      </c>
      <c r="AF264">
        <v>-4.8150999999999999E-2</v>
      </c>
      <c r="AG264">
        <v>3.5750280311547498E-2</v>
      </c>
      <c r="AH264">
        <v>-3.5999998499999998E-2</v>
      </c>
      <c r="AI264">
        <v>1.2699999999999999E-2</v>
      </c>
      <c r="AJ264">
        <v>-1.00000005E-3</v>
      </c>
      <c r="AK264">
        <v>-1.3899999999999999E-2</v>
      </c>
      <c r="AL264">
        <v>2.6532681241968802E-2</v>
      </c>
      <c r="AM264">
        <v>-7.3000000000000001E-3</v>
      </c>
      <c r="AN264">
        <v>-3.09244692445029E-2</v>
      </c>
      <c r="AO264">
        <v>-1.92000009E-2</v>
      </c>
      <c r="AP264">
        <v>-1.9099999199999999E-2</v>
      </c>
      <c r="AQ264">
        <v>-1.92000009E-2</v>
      </c>
      <c r="AR264">
        <v>-1.97999999E-2</v>
      </c>
      <c r="AS264">
        <v>-1.97000001E-2</v>
      </c>
      <c r="AT264">
        <v>-1.9099999199999999E-2</v>
      </c>
      <c r="AU264">
        <v>2.5000000000000001E-2</v>
      </c>
      <c r="AV264">
        <v>4.0000000000000001E-3</v>
      </c>
      <c r="AW264">
        <v>-2.5000000000000001E-2</v>
      </c>
      <c r="AX264">
        <v>-1.7000000000000001E-2</v>
      </c>
      <c r="AZ264">
        <v>-2.9100000000000001E-2</v>
      </c>
      <c r="BA264">
        <v>-1.6542904495310901E-2</v>
      </c>
      <c r="BD264">
        <v>-1.2000000600000001E-3</v>
      </c>
      <c r="BE264">
        <v>-1.15E-2</v>
      </c>
      <c r="BF264">
        <v>-1.2999999999999999E-2</v>
      </c>
      <c r="BG264">
        <v>-1.06E-2</v>
      </c>
      <c r="BH264">
        <v>-1.9206622682015301E-3</v>
      </c>
      <c r="BI264">
        <v>-3.4266097107027799E-2</v>
      </c>
      <c r="BJ264">
        <v>-2.7598049410488799E-2</v>
      </c>
      <c r="BK264">
        <v>-3.8359445685328099E-2</v>
      </c>
      <c r="BL264">
        <v>-3.84000018E-2</v>
      </c>
      <c r="BM264">
        <v>-2.7863101963932799E-2</v>
      </c>
      <c r="BN264">
        <v>-4.0000001900000002E-3</v>
      </c>
      <c r="BO264">
        <v>-1.8999999399999998E-2</v>
      </c>
      <c r="BP264">
        <v>-1.28272067860076E-2</v>
      </c>
      <c r="BQ264">
        <v>-6.2000001799999999E-3</v>
      </c>
      <c r="BR264">
        <v>-7.7999997899999996E-3</v>
      </c>
      <c r="BS264">
        <v>-1.92000009E-2</v>
      </c>
      <c r="BT264">
        <v>-8.0000003800000004E-3</v>
      </c>
      <c r="BU264">
        <v>-1.09000001E-2</v>
      </c>
      <c r="BV264">
        <v>4.3802306215921004E-3</v>
      </c>
      <c r="BW264">
        <v>4.5999999999999999E-3</v>
      </c>
      <c r="BZ264">
        <v>-3.2800000199999998E-2</v>
      </c>
      <c r="CA264">
        <v>-5.6161558465914804E-3</v>
      </c>
      <c r="CB264">
        <v>-7.8999996200000006E-3</v>
      </c>
      <c r="CC264">
        <v>-4.0199998799999997E-2</v>
      </c>
      <c r="CD264">
        <v>-2.0700000199999999E-2</v>
      </c>
      <c r="CE264">
        <v>3.92436165900307E-2</v>
      </c>
      <c r="CF264">
        <v>-0.01</v>
      </c>
      <c r="CG264">
        <v>1.2999999999999999E-2</v>
      </c>
      <c r="CH264">
        <v>-1.17685656022998E-2</v>
      </c>
      <c r="CI264">
        <v>-1.7635838574146E-3</v>
      </c>
      <c r="CK264">
        <v>-5.0239693684644999E-3</v>
      </c>
      <c r="CM264">
        <v>6.6E-3</v>
      </c>
      <c r="CN264">
        <v>-9.2142848438507806E-3</v>
      </c>
      <c r="CO264">
        <v>5.1000000000000004E-3</v>
      </c>
      <c r="CP264">
        <v>-1.20659006922351E-2</v>
      </c>
      <c r="CQ264">
        <v>4.0000000000000001E-3</v>
      </c>
      <c r="CR264">
        <v>-7.0698675226960703E-2</v>
      </c>
      <c r="CS264">
        <v>-9.5999999999999992E-3</v>
      </c>
      <c r="CU264">
        <v>0.01</v>
      </c>
      <c r="CV264">
        <v>4.4000000000000003E-3</v>
      </c>
      <c r="CW264">
        <v>1.4500000000000001E-2</v>
      </c>
      <c r="CX264">
        <v>-8.9952934022997005E-2</v>
      </c>
      <c r="CY264">
        <v>8.9999999999999993E-3</v>
      </c>
      <c r="CZ264">
        <v>2.3199999999999998E-2</v>
      </c>
      <c r="DA264">
        <v>1.0800000000000001E-2</v>
      </c>
      <c r="DC264">
        <v>7.1999999999999998E-3</v>
      </c>
      <c r="DE264">
        <v>1.2999999999999999E-2</v>
      </c>
      <c r="DF264">
        <v>-8.2024416668868803E-3</v>
      </c>
      <c r="DL264">
        <v>-3.1207374125955901E-2</v>
      </c>
      <c r="DM264">
        <v>-2.4562780526675699E-2</v>
      </c>
      <c r="DN264">
        <v>6.2000001799999999E-3</v>
      </c>
      <c r="DO264">
        <v>1.19000003E-2</v>
      </c>
      <c r="DP264">
        <v>1.20999999E-2</v>
      </c>
      <c r="DQ264">
        <v>4.6389892195479697E-3</v>
      </c>
      <c r="DR264">
        <v>2.1499999999999998E-2</v>
      </c>
      <c r="DS264">
        <v>6.1649382621095997E-2</v>
      </c>
      <c r="DT264">
        <v>3.3999999999999998E-3</v>
      </c>
      <c r="DU264">
        <v>2.2100000000000002E-2</v>
      </c>
      <c r="DV264">
        <v>3.3099999999999997E-2</v>
      </c>
      <c r="DW264">
        <v>1.19899479835153E-2</v>
      </c>
      <c r="DX264">
        <v>4.9000000599999996E-3</v>
      </c>
      <c r="DY264">
        <v>5.2000000099999997E-3</v>
      </c>
      <c r="DZ264">
        <v>4.4999998100000004E-3</v>
      </c>
      <c r="EA264">
        <v>-6.0000002800000005E-4</v>
      </c>
      <c r="EB264">
        <v>-2.4000001099999998E-3</v>
      </c>
      <c r="EC264">
        <v>-4.9000000599999996E-3</v>
      </c>
      <c r="ED264">
        <v>1.4200000000000001E-2</v>
      </c>
      <c r="EE264">
        <v>2.2499999999999999E-2</v>
      </c>
      <c r="EF264">
        <v>5.0516000000000005E-4</v>
      </c>
      <c r="EG264">
        <v>-2.3699999999999999E-2</v>
      </c>
      <c r="EH264">
        <v>-9.2100001900000006E-2</v>
      </c>
      <c r="EI264">
        <v>-1.29E-2</v>
      </c>
      <c r="EJ264">
        <v>1E-4</v>
      </c>
      <c r="EK264">
        <v>2.7300000000000001E-2</v>
      </c>
      <c r="EM264">
        <v>1.44E-2</v>
      </c>
      <c r="EN264">
        <v>1.18E-2</v>
      </c>
      <c r="EO264">
        <v>-3.6600000000000001E-2</v>
      </c>
      <c r="EP264">
        <v>-1.3124970444416399E-2</v>
      </c>
      <c r="EQ264">
        <v>-4.6473873144192802E-2</v>
      </c>
      <c r="ER264">
        <v>9.3662735483386293E-3</v>
      </c>
      <c r="ES264">
        <v>-9.1999999999999998E-3</v>
      </c>
      <c r="ET264">
        <v>-3.9016745953194501E-2</v>
      </c>
      <c r="EU264">
        <v>1.9E-3</v>
      </c>
      <c r="EW264">
        <v>-4.8406208574581803E-3</v>
      </c>
      <c r="EY264">
        <v>-2.9100000000000001E-2</v>
      </c>
      <c r="EZ264">
        <v>-2.87E-2</v>
      </c>
      <c r="FC264">
        <v>9.2999999999999992E-3</v>
      </c>
      <c r="FD264">
        <v>-3.61E-2</v>
      </c>
      <c r="FE264">
        <v>7.0243352504819603E-3</v>
      </c>
      <c r="FF264">
        <v>-1.40133480333333E-2</v>
      </c>
      <c r="FG264">
        <v>-5.2513488054992197E-3</v>
      </c>
      <c r="FH264">
        <v>1.0699999999999999E-2</v>
      </c>
      <c r="FI264">
        <v>-1.2055639213511301E-2</v>
      </c>
      <c r="FJ264">
        <v>-4.1300000000000003E-2</v>
      </c>
      <c r="FL264">
        <v>-7.9000000000000008E-3</v>
      </c>
      <c r="FM264">
        <v>3.28936567645766E-4</v>
      </c>
      <c r="FO264">
        <v>-2.52E-2</v>
      </c>
      <c r="FP264">
        <v>2.0351396366018001E-2</v>
      </c>
      <c r="FQ264">
        <v>4.7000000000000002E-3</v>
      </c>
      <c r="FR264">
        <v>1.2200000000000001E-2</v>
      </c>
      <c r="FS264">
        <v>3.3E-3</v>
      </c>
      <c r="FT264">
        <v>5.5999999999999999E-3</v>
      </c>
      <c r="FU264">
        <v>7.4000000000000003E-3</v>
      </c>
      <c r="FV264">
        <v>7.1000000000000004E-3</v>
      </c>
      <c r="FW264">
        <v>-5.9999999999999995E-4</v>
      </c>
      <c r="FX264">
        <v>-3.2099999999999997E-2</v>
      </c>
      <c r="FY264">
        <v>0.01</v>
      </c>
      <c r="GA264">
        <v>-4.2000000000000003E-2</v>
      </c>
      <c r="GC264">
        <v>1.5699999999999999E-2</v>
      </c>
      <c r="GD264">
        <v>-5.9999999999999995E-4</v>
      </c>
      <c r="GE264">
        <v>-1.5800000000000002E-2</v>
      </c>
    </row>
    <row r="265" spans="1:187" x14ac:dyDescent="0.25">
      <c r="A265" s="120">
        <v>42400</v>
      </c>
      <c r="B265">
        <v>-0.12570434068132799</v>
      </c>
      <c r="C265">
        <v>3.2699998500000001E-2</v>
      </c>
      <c r="D265">
        <v>-4.0500000000000001E-2</v>
      </c>
      <c r="E265">
        <v>2.4E-2</v>
      </c>
      <c r="F265">
        <v>-2.5100000000000001E-2</v>
      </c>
      <c r="G265">
        <v>0.141599998</v>
      </c>
      <c r="H265">
        <v>4.7899998700000002E-2</v>
      </c>
      <c r="I265">
        <v>4.7400001400000003E-2</v>
      </c>
      <c r="J265">
        <v>4.8799999099999998E-2</v>
      </c>
      <c r="K265">
        <v>4.8000000399999999E-2</v>
      </c>
      <c r="L265">
        <v>4.8799999099999998E-2</v>
      </c>
      <c r="M265">
        <v>-3.6854942689244698E-2</v>
      </c>
      <c r="N265">
        <v>-1.04983866050082E-2</v>
      </c>
      <c r="O265">
        <v>-5.0000000000000001E-4</v>
      </c>
      <c r="P265">
        <v>2.0600000399999999E-2</v>
      </c>
      <c r="Q265">
        <v>2.08000001E-2</v>
      </c>
      <c r="R265">
        <v>1.7799999600000001E-2</v>
      </c>
      <c r="S265">
        <v>1.6799999400000001E-2</v>
      </c>
      <c r="T265">
        <v>-2.18E-2</v>
      </c>
      <c r="U265">
        <v>1.2000000600000001E-3</v>
      </c>
      <c r="V265">
        <v>2.1000000000000001E-2</v>
      </c>
      <c r="X265">
        <v>-6.6E-3</v>
      </c>
      <c r="Y265">
        <v>-0.16650000000000001</v>
      </c>
      <c r="Z265">
        <v>-3.1610451013365001E-2</v>
      </c>
      <c r="AA265">
        <v>-8.3000000000000001E-3</v>
      </c>
      <c r="AB265">
        <v>5.2000000099999997E-3</v>
      </c>
      <c r="AC265">
        <v>8.0000003800000004E-3</v>
      </c>
      <c r="AF265">
        <v>1.134E-3</v>
      </c>
      <c r="AG265">
        <v>-8.1934756847170706E-2</v>
      </c>
      <c r="AH265">
        <v>2.6799999200000001E-2</v>
      </c>
      <c r="AI265">
        <v>-2.8E-3</v>
      </c>
      <c r="AJ265">
        <v>1.38999997E-2</v>
      </c>
      <c r="AK265">
        <v>8.6199999999999999E-2</v>
      </c>
      <c r="AL265">
        <v>3.0705769655371602E-2</v>
      </c>
      <c r="AM265">
        <v>2.87E-2</v>
      </c>
      <c r="AN265">
        <v>-7.8971846213480607E-2</v>
      </c>
      <c r="AO265">
        <v>1.9400000600000002E-2</v>
      </c>
      <c r="AP265">
        <v>1.9600000199999999E-2</v>
      </c>
      <c r="AQ265">
        <v>1.9400000600000002E-2</v>
      </c>
      <c r="AR265">
        <v>1.87999997E-2</v>
      </c>
      <c r="AS265">
        <v>1.8899999600000002E-2</v>
      </c>
      <c r="AT265">
        <v>1.9500000399999998E-2</v>
      </c>
      <c r="AU265">
        <v>1E-3</v>
      </c>
      <c r="AV265">
        <v>1E-3</v>
      </c>
      <c r="AW265">
        <v>-1.4E-2</v>
      </c>
      <c r="AX265">
        <v>-8.9999999999999993E-3</v>
      </c>
      <c r="AZ265">
        <v>7.3200000000000001E-2</v>
      </c>
      <c r="BA265">
        <v>-9.7768480871509595E-3</v>
      </c>
      <c r="BD265">
        <v>-6.5999999600000001E-3</v>
      </c>
      <c r="BE265">
        <v>9.1000000000000004E-3</v>
      </c>
      <c r="BF265">
        <v>-8.0600000000000005E-2</v>
      </c>
      <c r="BG265">
        <v>0.04</v>
      </c>
      <c r="BH265">
        <v>4.1086898584783401E-3</v>
      </c>
      <c r="BI265">
        <v>5.91816593959238E-3</v>
      </c>
      <c r="BJ265">
        <v>4.2566647133836198E-2</v>
      </c>
      <c r="BK265">
        <v>5.5485058019526301E-2</v>
      </c>
      <c r="BL265">
        <v>5.5500000700000003E-2</v>
      </c>
      <c r="BM265">
        <v>6.9613591431881006E-2</v>
      </c>
      <c r="BN265">
        <v>-2.44999994E-2</v>
      </c>
      <c r="BO265">
        <v>-2.99999993E-2</v>
      </c>
      <c r="BP265">
        <v>-2.4554388538251499E-2</v>
      </c>
      <c r="BQ265">
        <v>1.4299999900000001E-2</v>
      </c>
      <c r="BR265">
        <v>1.97000001E-2</v>
      </c>
      <c r="BS265">
        <v>3.5300001499999997E-2</v>
      </c>
      <c r="BT265">
        <v>2.6900000899999998E-2</v>
      </c>
      <c r="BU265">
        <v>-1.47000002E-2</v>
      </c>
      <c r="BV265">
        <v>1.91717632518844E-2</v>
      </c>
      <c r="BW265">
        <v>5.8999999999999999E-3</v>
      </c>
      <c r="BZ265">
        <v>6.7100003399999997E-2</v>
      </c>
      <c r="CA265">
        <v>-0.103298047942251</v>
      </c>
      <c r="CB265">
        <v>-1.40000004E-2</v>
      </c>
      <c r="CC265">
        <v>-4.3999999800000002E-2</v>
      </c>
      <c r="CD265">
        <v>-3.9099998800000001E-2</v>
      </c>
      <c r="CE265">
        <v>-9.5200652469213096E-2</v>
      </c>
      <c r="CF265">
        <v>-2.5999999999999999E-2</v>
      </c>
      <c r="CG265">
        <v>-5.1731549646429703E-2</v>
      </c>
      <c r="CH265">
        <v>-1.8900000000000101E-2</v>
      </c>
      <c r="CI265">
        <v>2.99451236482229E-3</v>
      </c>
      <c r="CK265">
        <v>-4.4646358806302702E-2</v>
      </c>
      <c r="CM265">
        <v>-6.5500000000000003E-2</v>
      </c>
      <c r="CN265">
        <v>-4.7628234619170803E-2</v>
      </c>
      <c r="CO265">
        <v>-7.4000000000000003E-3</v>
      </c>
      <c r="CP265">
        <v>-6.2627982522740794E-2</v>
      </c>
      <c r="CQ265">
        <v>-7.0000000000000001E-3</v>
      </c>
      <c r="CR265">
        <v>-5.1103570816298002E-2</v>
      </c>
      <c r="CS265">
        <v>-3.2099999999999997E-2</v>
      </c>
      <c r="CT265">
        <v>1.2999999999999999E-2</v>
      </c>
      <c r="CU265">
        <v>3.0000000000000001E-3</v>
      </c>
      <c r="CV265">
        <v>-1.38E-2</v>
      </c>
      <c r="CW265">
        <v>4.0500000000000001E-2</v>
      </c>
      <c r="CX265">
        <v>-5.9799742149911198E-2</v>
      </c>
      <c r="CY265">
        <v>-8.8999999999999999E-3</v>
      </c>
      <c r="CZ265">
        <v>2.3300000000000001E-2</v>
      </c>
      <c r="DA265">
        <v>4.0000000000000002E-4</v>
      </c>
      <c r="DC265">
        <v>-5.4000000000000003E-3</v>
      </c>
      <c r="DE265">
        <v>-3.9899999999999998E-2</v>
      </c>
      <c r="DF265">
        <v>-6.2564514162385301E-2</v>
      </c>
      <c r="DL265">
        <v>-6.1246923937945397E-3</v>
      </c>
      <c r="DM265">
        <v>-3.9589085389249899E-2</v>
      </c>
      <c r="DN265">
        <v>2.9699999800000002E-2</v>
      </c>
      <c r="DO265">
        <v>1.7999999700000001E-3</v>
      </c>
      <c r="DP265">
        <v>1.7999999700000001E-3</v>
      </c>
      <c r="DQ265">
        <v>-4.0567449253293697E-3</v>
      </c>
      <c r="DR265">
        <v>-2.7909817344149199E-2</v>
      </c>
      <c r="DS265">
        <v>0.16283199607816901</v>
      </c>
      <c r="DT265">
        <v>-9.8000000000000004E-2</v>
      </c>
      <c r="DU265">
        <v>-6.9000000000000006E-2</v>
      </c>
      <c r="DV265">
        <v>-1.38E-2</v>
      </c>
      <c r="DW265">
        <v>-8.8997553480599706E-2</v>
      </c>
      <c r="DX265">
        <v>7.9999998000000001E-4</v>
      </c>
      <c r="DY265">
        <v>8.9999998500000004E-4</v>
      </c>
      <c r="DZ265">
        <v>5.0000002400000002E-4</v>
      </c>
      <c r="EA265">
        <v>-9.1000003699999998E-3</v>
      </c>
      <c r="EB265">
        <v>-7.3000001700000003E-3</v>
      </c>
      <c r="EC265">
        <v>-4.6999999299999996E-3</v>
      </c>
      <c r="ED265">
        <v>2.1999999999999999E-2</v>
      </c>
      <c r="EE265">
        <v>3.1099999999999999E-2</v>
      </c>
      <c r="EF265">
        <v>-2.0230656E-2</v>
      </c>
      <c r="EG265">
        <v>-1.95E-2</v>
      </c>
      <c r="EH265">
        <v>3.84000018E-2</v>
      </c>
      <c r="EI265">
        <v>0.1749</v>
      </c>
      <c r="EJ265">
        <v>-3.9399999999999998E-2</v>
      </c>
      <c r="EK265">
        <v>7.2700000000000001E-2</v>
      </c>
      <c r="EM265">
        <v>6.9400000000000003E-2</v>
      </c>
      <c r="EN265">
        <v>-0.196109972278217</v>
      </c>
      <c r="EO265">
        <v>2.24E-2</v>
      </c>
      <c r="EP265">
        <v>-3.4339862193770297E-2</v>
      </c>
      <c r="EQ265">
        <v>-4.4523412464698001E-2</v>
      </c>
      <c r="ER265">
        <v>-9.1499371738316092E-3</v>
      </c>
      <c r="ES265">
        <v>-3.44E-2</v>
      </c>
      <c r="ET265">
        <v>-2.5956942823105199E-2</v>
      </c>
      <c r="EU265">
        <v>1.7299999999999999E-2</v>
      </c>
      <c r="EW265">
        <v>-2.6010811775575302E-3</v>
      </c>
      <c r="EY265">
        <v>7.3200000000000001E-2</v>
      </c>
      <c r="EZ265">
        <v>5.0900000000000001E-2</v>
      </c>
      <c r="FC265">
        <v>9.5999999999999992E-3</v>
      </c>
      <c r="FD265">
        <v>7.4700000000000003E-2</v>
      </c>
      <c r="FE265">
        <v>4.2378678701095997E-2</v>
      </c>
      <c r="FF265">
        <v>4.7805061066666703E-2</v>
      </c>
      <c r="FG265">
        <v>3.8199999999999998E-2</v>
      </c>
      <c r="FH265">
        <v>-0.08</v>
      </c>
      <c r="FI265">
        <v>-3.8371409106868502E-2</v>
      </c>
      <c r="FJ265">
        <v>-8.6300000000000002E-2</v>
      </c>
      <c r="FL265">
        <v>-6.5299999999999997E-2</v>
      </c>
      <c r="FM265">
        <v>-0.14424966245638801</v>
      </c>
      <c r="FO265">
        <v>-1.6999999999999999E-3</v>
      </c>
      <c r="FP265">
        <v>-2.96254419146997E-2</v>
      </c>
      <c r="FQ265">
        <v>9.4999999999999998E-3</v>
      </c>
      <c r="FR265">
        <v>6.9400000000000003E-2</v>
      </c>
      <c r="FS265">
        <v>1.6799999999999999E-2</v>
      </c>
      <c r="FT265">
        <v>2.6499999999999999E-2</v>
      </c>
      <c r="FU265">
        <v>3.0000000000000001E-3</v>
      </c>
      <c r="FV265">
        <v>1.43E-2</v>
      </c>
      <c r="FW265">
        <v>-5.8200000000000002E-2</v>
      </c>
      <c r="FX265">
        <v>-5.9700000000000003E-2</v>
      </c>
      <c r="FY265">
        <v>-2.9100000000000001E-2</v>
      </c>
      <c r="FZ265">
        <v>7.0000000000000001E-3</v>
      </c>
      <c r="GA265">
        <v>3.9E-2</v>
      </c>
      <c r="GC265">
        <v>6.0000000000000001E-3</v>
      </c>
      <c r="GD265">
        <v>-1.7299999999999999E-2</v>
      </c>
      <c r="GE265">
        <v>3.73E-2</v>
      </c>
    </row>
    <row r="266" spans="1:187" x14ac:dyDescent="0.25">
      <c r="A266" s="120">
        <v>42429</v>
      </c>
      <c r="B266">
        <v>-1.5765172269959101E-2</v>
      </c>
      <c r="C266">
        <v>4.38000001E-2</v>
      </c>
      <c r="D266">
        <v>-1.7760000000000001E-2</v>
      </c>
      <c r="E266">
        <v>4.41E-2</v>
      </c>
      <c r="F266">
        <v>-2.4E-2</v>
      </c>
      <c r="G266">
        <v>9.1899998499999996E-2</v>
      </c>
      <c r="H266">
        <v>2.0999999700000001E-2</v>
      </c>
      <c r="I266">
        <v>2.03000009E-2</v>
      </c>
      <c r="J266">
        <v>2.1900000100000001E-2</v>
      </c>
      <c r="K266">
        <v>2.1099999500000001E-2</v>
      </c>
      <c r="L266">
        <v>2.0999999700000001E-2</v>
      </c>
      <c r="M266">
        <v>-4.8215504615571302E-2</v>
      </c>
      <c r="N266">
        <v>-1.5909430883713799E-2</v>
      </c>
      <c r="O266">
        <v>-2.63E-2</v>
      </c>
      <c r="P266">
        <v>2.3099999900000001E-2</v>
      </c>
      <c r="Q266">
        <v>2.2299999399999999E-2</v>
      </c>
      <c r="R266">
        <v>-1.8400000400000002E-2</v>
      </c>
      <c r="S266">
        <v>-1.8400000400000002E-2</v>
      </c>
      <c r="T266">
        <v>-4.6800000000000001E-2</v>
      </c>
      <c r="U266">
        <v>8.9999998500000004E-4</v>
      </c>
      <c r="V266">
        <v>-3.5999999999999997E-2</v>
      </c>
      <c r="X266">
        <v>6.3E-3</v>
      </c>
      <c r="Y266">
        <v>-7.0900000000000005E-2</v>
      </c>
      <c r="Z266">
        <v>1.3303126163557199E-2</v>
      </c>
      <c r="AA266">
        <v>-2.2000000000000001E-3</v>
      </c>
      <c r="AB266">
        <v>-3.9700001499999998E-2</v>
      </c>
      <c r="AC266">
        <v>-6.0100000399999999E-2</v>
      </c>
      <c r="AF266">
        <v>-7.9353999999999994E-2</v>
      </c>
      <c r="AG266">
        <v>-6.9171963720087895E-2</v>
      </c>
      <c r="AH266">
        <v>1.09000001E-2</v>
      </c>
      <c r="AI266">
        <v>-6.4999999999999997E-3</v>
      </c>
      <c r="AJ266">
        <v>-1.99999995E-4</v>
      </c>
      <c r="AK266">
        <v>7.5300000000000006E-2</v>
      </c>
      <c r="AL266">
        <v>-5.1019768124639202E-2</v>
      </c>
      <c r="AM266">
        <v>1.8100000000000002E-2</v>
      </c>
      <c r="AN266">
        <v>2.46243881116406E-2</v>
      </c>
      <c r="AO266">
        <v>1.9400000600000002E-2</v>
      </c>
      <c r="AP266">
        <v>1.9500000399999998E-2</v>
      </c>
      <c r="AQ266">
        <v>1.9400000600000002E-2</v>
      </c>
      <c r="AR266">
        <v>1.87999997E-2</v>
      </c>
      <c r="AS266">
        <v>1.8899999600000002E-2</v>
      </c>
      <c r="AT266">
        <v>1.9500000399999998E-2</v>
      </c>
      <c r="AU266">
        <v>1.4999999999999999E-2</v>
      </c>
      <c r="AV266">
        <v>5.0000000000000001E-3</v>
      </c>
      <c r="AW266">
        <v>-1.9E-2</v>
      </c>
      <c r="AX266">
        <v>-8.0000000000000002E-3</v>
      </c>
      <c r="AY266">
        <v>-1.4E-2</v>
      </c>
      <c r="AZ266">
        <v>4.41E-2</v>
      </c>
      <c r="BA266">
        <v>-4.9030220013530697E-2</v>
      </c>
      <c r="BD266">
        <v>9.3999998599999992E-3</v>
      </c>
      <c r="BE266">
        <v>9.1999999999999998E-3</v>
      </c>
      <c r="BF266">
        <v>-5.0999999999999997E-2</v>
      </c>
      <c r="BG266">
        <v>1.5900000000000001E-2</v>
      </c>
      <c r="BH266">
        <v>4.4734522741967098E-2</v>
      </c>
      <c r="BI266">
        <v>3.7783050563214599E-2</v>
      </c>
      <c r="BJ266">
        <v>7.6037034780924107E-2</v>
      </c>
      <c r="BK266">
        <v>6.5666128874628305E-2</v>
      </c>
      <c r="BL266">
        <v>6.5700001999999993E-2</v>
      </c>
      <c r="BM266">
        <v>4.0920003631563999E-2</v>
      </c>
      <c r="BN266">
        <v>1.15E-2</v>
      </c>
      <c r="BO266">
        <v>-6.1999999E-2</v>
      </c>
      <c r="BP266">
        <v>3.0243161284060301E-3</v>
      </c>
      <c r="BQ266">
        <v>3.8000000600000002E-3</v>
      </c>
      <c r="BR266">
        <v>4.3999999800000003E-3</v>
      </c>
      <c r="BS266">
        <v>8.7000001200000007E-3</v>
      </c>
      <c r="BT266">
        <v>3.19999992E-3</v>
      </c>
      <c r="BU266">
        <v>-4.1999998500000003E-3</v>
      </c>
      <c r="BV266">
        <v>1.8942418057851199E-2</v>
      </c>
      <c r="BW266">
        <v>4.1000000000000003E-3</v>
      </c>
      <c r="BZ266">
        <v>1.38999997E-2</v>
      </c>
      <c r="CA266">
        <v>-6.1085087606360699E-4</v>
      </c>
      <c r="CB266">
        <v>-7.4999998300000004E-3</v>
      </c>
      <c r="CC266">
        <v>-3.2200001200000002E-2</v>
      </c>
      <c r="CD266">
        <v>-2.2199999500000001E-2</v>
      </c>
      <c r="CE266">
        <v>-5.0030398257181002E-2</v>
      </c>
      <c r="CF266">
        <v>-1.54E-2</v>
      </c>
      <c r="CG266">
        <v>-8.8117664257967299E-3</v>
      </c>
      <c r="CH266">
        <v>-4.2700000000000002E-2</v>
      </c>
      <c r="CI266">
        <v>-3.69727132384434E-3</v>
      </c>
      <c r="CK266">
        <v>-5.8595938601900197E-2</v>
      </c>
      <c r="CM266">
        <v>-3.5900000000000001E-2</v>
      </c>
      <c r="CN266">
        <v>3.6251087905599902E-2</v>
      </c>
      <c r="CO266">
        <v>1.17E-2</v>
      </c>
      <c r="CP266">
        <v>-3.21620363607125E-2</v>
      </c>
      <c r="CQ266">
        <v>0.02</v>
      </c>
      <c r="CR266">
        <v>-4.0928654172811604E-3</v>
      </c>
      <c r="CS266">
        <v>2.2000000000000001E-3</v>
      </c>
      <c r="CT266">
        <v>1.2999999999999999E-2</v>
      </c>
      <c r="CU266">
        <v>-4.8000000000000001E-2</v>
      </c>
      <c r="CV266">
        <v>3.0000000000000001E-3</v>
      </c>
      <c r="CW266">
        <v>-1.0200000000000001E-2</v>
      </c>
      <c r="CX266">
        <v>1.9269332154741199E-2</v>
      </c>
      <c r="CY266">
        <v>-3.0800000000000001E-2</v>
      </c>
      <c r="CZ266">
        <v>-1.8800000000000001E-2</v>
      </c>
      <c r="DA266">
        <v>-4.0000000000000002E-4</v>
      </c>
      <c r="DC266">
        <v>-8.8000000000000005E-3</v>
      </c>
      <c r="DE266">
        <v>-6.8000000000000005E-2</v>
      </c>
      <c r="DF266">
        <v>-8.6733683270751004E-3</v>
      </c>
      <c r="DL266">
        <v>-1.1936771131771599E-2</v>
      </c>
      <c r="DM266">
        <v>-1.2373785779824001E-2</v>
      </c>
      <c r="DN266">
        <v>1.38999997E-2</v>
      </c>
      <c r="DO266">
        <v>6.2000001799999999E-3</v>
      </c>
      <c r="DP266">
        <v>6.50000013E-3</v>
      </c>
      <c r="DQ266">
        <v>-2.3050767831145301E-4</v>
      </c>
      <c r="DR266">
        <v>1.53957728399901E-2</v>
      </c>
      <c r="DS266">
        <v>-9.75089061794354E-3</v>
      </c>
      <c r="DT266">
        <v>5.7700000000000001E-2</v>
      </c>
      <c r="DU266">
        <v>8.9999999999999993E-3</v>
      </c>
      <c r="DV266">
        <v>4.3E-3</v>
      </c>
      <c r="DW266">
        <v>-8.7268246201973196E-2</v>
      </c>
      <c r="DX266">
        <v>-3.10000009E-3</v>
      </c>
      <c r="DY266">
        <v>-3.0000000299999999E-3</v>
      </c>
      <c r="DZ266">
        <v>-3.8999998899999998E-3</v>
      </c>
      <c r="EA266">
        <v>-3.09999995E-2</v>
      </c>
      <c r="EB266">
        <v>-2.98999995E-2</v>
      </c>
      <c r="EC266">
        <v>-1.59999996E-3</v>
      </c>
      <c r="ED266">
        <v>1.5900000000000001E-2</v>
      </c>
      <c r="EE266">
        <v>1.72E-2</v>
      </c>
      <c r="EF266">
        <v>1.3949898000000001E-2</v>
      </c>
      <c r="EG266">
        <v>6.0000000000000001E-3</v>
      </c>
      <c r="EH266">
        <v>6.5800003699999998E-2</v>
      </c>
      <c r="EI266">
        <v>0.1053</v>
      </c>
      <c r="EJ266">
        <v>-1.9099999999999999E-2</v>
      </c>
      <c r="EK266">
        <v>2.6599999999999999E-2</v>
      </c>
      <c r="EM266">
        <v>2.92E-2</v>
      </c>
      <c r="EN266">
        <v>-3.4280378830096901E-2</v>
      </c>
      <c r="EO266">
        <v>6.0000000000000001E-3</v>
      </c>
      <c r="EP266">
        <v>-8.7744692627386208E-3</v>
      </c>
      <c r="EQ266">
        <v>7.6523115797071401E-3</v>
      </c>
      <c r="ER266">
        <v>-1.3023178810742201E-2</v>
      </c>
      <c r="ES266">
        <v>-1.38E-2</v>
      </c>
      <c r="ET266">
        <v>7.1301347312828804E-3</v>
      </c>
      <c r="EU266">
        <v>1.54E-2</v>
      </c>
      <c r="EW266">
        <v>1.77626049859709E-2</v>
      </c>
      <c r="EY266">
        <v>4.41E-2</v>
      </c>
      <c r="EZ266">
        <v>2.2800000000000001E-2</v>
      </c>
      <c r="FC266">
        <v>-4.9200000000000001E-2</v>
      </c>
      <c r="FD266">
        <v>2.18E-2</v>
      </c>
      <c r="FE266">
        <v>1.03549219800936E-4</v>
      </c>
      <c r="FF266">
        <v>2.8453951066666702E-2</v>
      </c>
      <c r="FG266">
        <v>5.9999999999999995E-4</v>
      </c>
      <c r="FH266">
        <v>-8.8999999999999999E-3</v>
      </c>
      <c r="FI266">
        <v>-2.8139682193952499E-2</v>
      </c>
      <c r="FJ266">
        <v>3.8899999999999997E-2</v>
      </c>
      <c r="FL266">
        <v>-8.3599999999999994E-2</v>
      </c>
      <c r="FM266">
        <v>-8.5215012943523405E-2</v>
      </c>
      <c r="FO266">
        <v>4.7999999999999996E-3</v>
      </c>
      <c r="FP266">
        <v>-6.02351406575296E-2</v>
      </c>
      <c r="FQ266">
        <v>8.0999999999999996E-3</v>
      </c>
      <c r="FR266">
        <v>5.6599999999999998E-2</v>
      </c>
      <c r="FS266">
        <v>2.1600000000000001E-2</v>
      </c>
      <c r="FT266">
        <v>3.2300000000000002E-2</v>
      </c>
      <c r="FU266">
        <v>8.6999999999999994E-3</v>
      </c>
      <c r="FV266">
        <v>1.21E-2</v>
      </c>
      <c r="FW266">
        <v>-5.7599999999999998E-2</v>
      </c>
      <c r="FX266">
        <v>-1.5699999999999999E-2</v>
      </c>
      <c r="FY266">
        <v>-6.4000000000000001E-2</v>
      </c>
      <c r="FZ266">
        <v>-6.0000000000000001E-3</v>
      </c>
      <c r="GA266">
        <v>1.4E-2</v>
      </c>
      <c r="GC266">
        <v>5.4600000000000003E-2</v>
      </c>
      <c r="GD266">
        <v>-4.4999999999999998E-2</v>
      </c>
      <c r="GE266">
        <v>1.72E-2</v>
      </c>
    </row>
    <row r="267" spans="1:187" x14ac:dyDescent="0.25">
      <c r="A267" s="120">
        <v>42460</v>
      </c>
      <c r="B267">
        <v>5.8961316696986697E-2</v>
      </c>
      <c r="C267">
        <v>-1.6300000299999999E-2</v>
      </c>
      <c r="D267">
        <v>1.038E-2</v>
      </c>
      <c r="E267">
        <v>2.7400000000000001E-2</v>
      </c>
      <c r="F267">
        <v>-2.0000000000000001E-4</v>
      </c>
      <c r="G267">
        <v>-6.7199997600000005E-2</v>
      </c>
      <c r="H267">
        <v>-2.3299999500000002E-2</v>
      </c>
      <c r="I267">
        <v>-2.34999992E-2</v>
      </c>
      <c r="J267">
        <v>-2.3199999700000001E-2</v>
      </c>
      <c r="K267">
        <v>-2.3299999500000002E-2</v>
      </c>
      <c r="L267">
        <v>-2.2399999199999999E-2</v>
      </c>
      <c r="M267">
        <v>-2.9083729022871901E-2</v>
      </c>
      <c r="N267">
        <v>-9.2577678609251401E-4</v>
      </c>
      <c r="O267">
        <v>1.9400000000000001E-2</v>
      </c>
      <c r="P267">
        <v>-3.8600001500000002E-2</v>
      </c>
      <c r="Q267">
        <v>-3.7999998799999997E-2</v>
      </c>
      <c r="R267">
        <v>-3.0000000299999999E-3</v>
      </c>
      <c r="S267">
        <v>-3.0000000299999999E-3</v>
      </c>
      <c r="T267">
        <v>-6.2799999999999995E-2</v>
      </c>
      <c r="U267">
        <v>2.89999996E-3</v>
      </c>
      <c r="V267">
        <v>-0.14499999999999999</v>
      </c>
      <c r="X267">
        <v>4.4200000000000003E-2</v>
      </c>
      <c r="Y267">
        <v>2.07E-2</v>
      </c>
      <c r="Z267">
        <v>2.18873696024184E-2</v>
      </c>
      <c r="AA267">
        <v>3.9E-2</v>
      </c>
      <c r="AB267">
        <v>-1.20000001E-2</v>
      </c>
      <c r="AC267">
        <v>-1.8400000400000002E-2</v>
      </c>
      <c r="AF267">
        <v>-1.3420000000000001E-3</v>
      </c>
      <c r="AG267">
        <v>1.11815304287499E-2</v>
      </c>
      <c r="AH267">
        <v>-3.5599999100000002E-2</v>
      </c>
      <c r="AI267">
        <v>1.26E-2</v>
      </c>
      <c r="AJ267">
        <v>-2.55999994E-2</v>
      </c>
      <c r="AK267">
        <v>4.2799999999999998E-2</v>
      </c>
      <c r="AL267">
        <v>-7.2328214042149995E-4</v>
      </c>
      <c r="AM267">
        <v>-3.1899999999999998E-2</v>
      </c>
      <c r="AN267">
        <v>2.43994280817426E-2</v>
      </c>
      <c r="AO267">
        <v>-4.10999991E-2</v>
      </c>
      <c r="AP267">
        <v>-4.1000001100000003E-2</v>
      </c>
      <c r="AQ267">
        <v>-4.1200000799999997E-2</v>
      </c>
      <c r="AR267">
        <v>-4.1799999800000001E-2</v>
      </c>
      <c r="AS267">
        <v>-4.1499998400000002E-2</v>
      </c>
      <c r="AT267">
        <v>-4.1000001100000003E-2</v>
      </c>
      <c r="AU267">
        <v>1.2E-2</v>
      </c>
      <c r="AV267">
        <v>3.0000000000000001E-3</v>
      </c>
      <c r="AW267">
        <v>-1.7000000000000001E-2</v>
      </c>
      <c r="AX267">
        <v>3.4000000000000002E-2</v>
      </c>
      <c r="AY267">
        <v>5.1999999999999998E-2</v>
      </c>
      <c r="AZ267">
        <v>-0.04</v>
      </c>
      <c r="BA267">
        <v>-7.9755667972258902E-4</v>
      </c>
      <c r="BD267">
        <v>1.7999999199999998E-2</v>
      </c>
      <c r="BE267">
        <v>1.15E-2</v>
      </c>
      <c r="BF267">
        <v>-2.1999999999999999E-2</v>
      </c>
      <c r="BG267">
        <v>-2.3099999999999999E-2</v>
      </c>
      <c r="BH267">
        <v>6.33493553829911E-3</v>
      </c>
      <c r="BI267">
        <v>-3.38968229003015E-2</v>
      </c>
      <c r="BJ267">
        <v>-1.8438633113969202E-2</v>
      </c>
      <c r="BK267">
        <v>-3.3396485868742602E-2</v>
      </c>
      <c r="BL267">
        <v>-3.3399999100000001E-2</v>
      </c>
      <c r="BM267">
        <v>-1.29037697316139E-2</v>
      </c>
      <c r="BN267">
        <v>2.3600000900000001E-2</v>
      </c>
      <c r="BO267">
        <v>4.3999999800000002E-2</v>
      </c>
      <c r="BP267">
        <v>2.4653534420119701E-2</v>
      </c>
      <c r="BQ267">
        <v>-4.0899999399999998E-2</v>
      </c>
      <c r="BR267">
        <v>-5.8200001699999997E-2</v>
      </c>
      <c r="BS267">
        <v>-5.02000004E-2</v>
      </c>
      <c r="BT267">
        <v>-6.0499999700000001E-2</v>
      </c>
      <c r="BU267">
        <v>9.8999999500000001E-3</v>
      </c>
      <c r="BV267">
        <v>-4.8481046162979196E-3</v>
      </c>
      <c r="BW267">
        <v>1E-4</v>
      </c>
      <c r="BZ267">
        <v>-4.4799998399999999E-2</v>
      </c>
      <c r="CA267">
        <v>8.3740315945690202E-2</v>
      </c>
      <c r="CB267">
        <v>1.35000004E-2</v>
      </c>
      <c r="CC267">
        <v>2.40000002E-2</v>
      </c>
      <c r="CD267">
        <v>1.6200000400000001E-2</v>
      </c>
      <c r="CE267">
        <v>-3.3895258020661498E-2</v>
      </c>
      <c r="CF267">
        <v>6.7000000000000004E-2</v>
      </c>
      <c r="CG267">
        <v>-2.4326719728135601E-2</v>
      </c>
      <c r="CH267">
        <v>5.88348799113336E-3</v>
      </c>
      <c r="CI267">
        <v>8.4849833869915501E-5</v>
      </c>
      <c r="CK267">
        <v>6.9611934770763603E-3</v>
      </c>
      <c r="CM267">
        <v>3.4599999999999999E-2</v>
      </c>
      <c r="CN267">
        <v>7.1803183702836603E-3</v>
      </c>
      <c r="CO267">
        <v>8.9999999999999993E-3</v>
      </c>
      <c r="CP267">
        <v>1.38285515384735E-2</v>
      </c>
      <c r="CQ267">
        <v>0</v>
      </c>
      <c r="CR267">
        <v>-4.3827900572829502E-2</v>
      </c>
      <c r="CS267">
        <v>4.3299999999999998E-2</v>
      </c>
      <c r="CT267">
        <v>1.2E-2</v>
      </c>
      <c r="CU267">
        <v>2.5000000000000001E-2</v>
      </c>
      <c r="CV267">
        <v>2.5000000000000001E-2</v>
      </c>
      <c r="CW267">
        <v>1.11E-2</v>
      </c>
      <c r="CX267">
        <v>4.9910908100195203E-2</v>
      </c>
      <c r="CY267">
        <v>-9.1999999999999998E-3</v>
      </c>
      <c r="CZ267">
        <v>-3.4500000000000003E-2</v>
      </c>
      <c r="DA267">
        <v>8.5000000000000006E-3</v>
      </c>
      <c r="DC267">
        <v>-4.8999999999999998E-3</v>
      </c>
      <c r="DE267">
        <v>8.9999999999999993E-3</v>
      </c>
      <c r="DF267">
        <v>4.5366656818395697E-2</v>
      </c>
      <c r="DL267">
        <v>5.7052730685464202E-2</v>
      </c>
      <c r="DM267">
        <v>3.2302555662020199E-2</v>
      </c>
      <c r="DN267">
        <v>-2.3000000500000002E-3</v>
      </c>
      <c r="DO267">
        <v>4.3000001500000003E-3</v>
      </c>
      <c r="DP267">
        <v>4.4999998100000004E-3</v>
      </c>
      <c r="DQ267">
        <v>-2.3723164865097599E-2</v>
      </c>
      <c r="DR267">
        <v>-3.5424007746922899E-2</v>
      </c>
      <c r="DS267">
        <v>-0.15298946959293899</v>
      </c>
      <c r="DT267">
        <v>3.1199999999999999E-2</v>
      </c>
      <c r="DU267">
        <v>-8.9999999999999993E-3</v>
      </c>
      <c r="DV267">
        <v>1.29E-2</v>
      </c>
      <c r="DW267">
        <v>-5.1678763313192502E-2</v>
      </c>
      <c r="DX267">
        <v>1.50000001E-3</v>
      </c>
      <c r="DY267">
        <v>1.7999999700000001E-3</v>
      </c>
      <c r="DZ267">
        <v>1.00000005E-3</v>
      </c>
      <c r="EA267">
        <v>1.20999999E-2</v>
      </c>
      <c r="EB267">
        <v>7.6000001300000003E-3</v>
      </c>
      <c r="EC267">
        <v>2.0000000900000001E-3</v>
      </c>
      <c r="ED267">
        <v>-7.1999999999999998E-3</v>
      </c>
      <c r="EE267">
        <v>-2.6599999999999999E-2</v>
      </c>
      <c r="EF267">
        <v>-6.4493999999999996E-5</v>
      </c>
      <c r="EG267">
        <v>3.5999999999999997E-2</v>
      </c>
      <c r="EH267">
        <v>0.122100003</v>
      </c>
      <c r="EI267">
        <v>-8.7800000000000003E-2</v>
      </c>
      <c r="EJ267">
        <v>1.83E-2</v>
      </c>
      <c r="EK267">
        <v>-1.0699999999999999E-2</v>
      </c>
      <c r="EM267">
        <v>2.41E-2</v>
      </c>
      <c r="EN267">
        <v>3.15802786901433E-2</v>
      </c>
      <c r="EO267">
        <v>1.6000000000000001E-3</v>
      </c>
      <c r="EP267">
        <v>1.7621556957500902E-2</v>
      </c>
      <c r="EQ267">
        <v>2.5273356268470201E-2</v>
      </c>
      <c r="ER267">
        <v>5.69153091521102E-3</v>
      </c>
      <c r="ES267">
        <v>2.9499999999999998E-2</v>
      </c>
      <c r="ET267">
        <v>3.3470270904262502E-2</v>
      </c>
      <c r="EU267">
        <v>3.5999999999999999E-3</v>
      </c>
      <c r="EW267">
        <v>5.9619611538158403E-2</v>
      </c>
      <c r="EY267">
        <v>-0.04</v>
      </c>
      <c r="EZ267">
        <v>-5.1999999999999998E-3</v>
      </c>
      <c r="FC267">
        <v>-8.9999999999999998E-4</v>
      </c>
      <c r="FD267">
        <v>-1.9599999999999999E-2</v>
      </c>
      <c r="FE267">
        <v>2.3443521861371101E-2</v>
      </c>
      <c r="FF267">
        <v>-3.7008873233333302E-2</v>
      </c>
      <c r="FG267">
        <v>-8.8000000000000005E-3</v>
      </c>
      <c r="FH267">
        <v>-2.4199999999999999E-2</v>
      </c>
      <c r="FI267">
        <v>6.9026847844543507E-2</v>
      </c>
      <c r="FJ267">
        <v>4.8500000000000001E-2</v>
      </c>
      <c r="FL267">
        <v>1.2999999999999999E-3</v>
      </c>
      <c r="FM267">
        <v>-4.3950959661479497E-3</v>
      </c>
      <c r="FO267">
        <v>1.9400000000000001E-2</v>
      </c>
      <c r="FP267">
        <v>1.13631389934052E-2</v>
      </c>
      <c r="FQ267">
        <v>2.2000000000000001E-3</v>
      </c>
      <c r="FR267">
        <v>-7.1999999999999998E-3</v>
      </c>
      <c r="FS267">
        <v>8.3000000000000001E-3</v>
      </c>
      <c r="FT267">
        <v>1.1900000000000001E-2</v>
      </c>
      <c r="FU267">
        <v>4.4000000000000003E-3</v>
      </c>
      <c r="FV267">
        <v>3.3E-3</v>
      </c>
      <c r="FW267">
        <v>4.82E-2</v>
      </c>
      <c r="FX267">
        <v>1.55E-2</v>
      </c>
      <c r="FY267">
        <v>8.9999999999999993E-3</v>
      </c>
      <c r="FZ267">
        <v>-2.5999999999999999E-2</v>
      </c>
      <c r="GA267">
        <v>-3.3000000000000002E-2</v>
      </c>
      <c r="GC267">
        <v>3.2500000000000001E-2</v>
      </c>
      <c r="GD267">
        <v>4.7E-2</v>
      </c>
      <c r="GE267">
        <v>-2.8199999999999999E-2</v>
      </c>
    </row>
    <row r="268" spans="1:187" x14ac:dyDescent="0.25">
      <c r="A268" s="120">
        <v>42490</v>
      </c>
      <c r="B268">
        <v>3.6445437741264401E-2</v>
      </c>
      <c r="C268">
        <v>1.4600000300000001E-2</v>
      </c>
      <c r="D268">
        <v>1.268E-2</v>
      </c>
      <c r="E268">
        <v>-1.6E-2</v>
      </c>
      <c r="F268">
        <v>5.9999999999999995E-4</v>
      </c>
      <c r="G268">
        <v>-5.7999999299999999E-3</v>
      </c>
      <c r="H268">
        <v>-1.19000003E-2</v>
      </c>
      <c r="I268">
        <v>-1.30000003E-2</v>
      </c>
      <c r="J268">
        <v>-1.19000003E-2</v>
      </c>
      <c r="K268">
        <v>-1.19000003E-2</v>
      </c>
      <c r="L268">
        <v>-1.19000003E-2</v>
      </c>
      <c r="M268">
        <v>5.55585028447969E-3</v>
      </c>
      <c r="N268">
        <v>2.35287886462048E-2</v>
      </c>
      <c r="O268">
        <v>1.09E-2</v>
      </c>
      <c r="P268">
        <v>-8.7999999499999999E-3</v>
      </c>
      <c r="Q268">
        <v>-9.8999999500000001E-3</v>
      </c>
      <c r="R268">
        <v>4.0000001900000002E-3</v>
      </c>
      <c r="S268">
        <v>4.0000001900000002E-3</v>
      </c>
      <c r="T268">
        <v>-1.3899999999999999E-2</v>
      </c>
      <c r="U268">
        <v>2.0999999300000001E-3</v>
      </c>
      <c r="V268">
        <v>0.13900000000000001</v>
      </c>
      <c r="X268">
        <v>5.62E-2</v>
      </c>
      <c r="Y268">
        <v>3.2000000000000001E-2</v>
      </c>
      <c r="Z268">
        <v>2.0640067194841499E-3</v>
      </c>
      <c r="AA268">
        <v>5.9999999999999995E-4</v>
      </c>
      <c r="AB268">
        <v>-1.31000001E-2</v>
      </c>
      <c r="AC268">
        <v>-2.0700000199999999E-2</v>
      </c>
      <c r="AF268">
        <v>-1.2050999999999999E-2</v>
      </c>
      <c r="AG268">
        <v>1.2050591590876399E-2</v>
      </c>
      <c r="AH268">
        <v>-5.5399998999999998E-2</v>
      </c>
      <c r="AI268">
        <v>1.7500000000000002E-2</v>
      </c>
      <c r="AJ268">
        <v>-2.7000000699999999E-3</v>
      </c>
      <c r="AK268">
        <v>-2.6100000000000002E-2</v>
      </c>
      <c r="AL268">
        <v>-1.0007760123602501E-2</v>
      </c>
      <c r="AM268">
        <v>-1.4E-3</v>
      </c>
      <c r="AN268">
        <v>1.00660922743483E-2</v>
      </c>
      <c r="AO268">
        <v>-2.0600000399999999E-2</v>
      </c>
      <c r="AP268">
        <v>-2.0500000599999998E-2</v>
      </c>
      <c r="AQ268">
        <v>-2.0600000399999999E-2</v>
      </c>
      <c r="AR268">
        <v>-2.1199999399999999E-2</v>
      </c>
      <c r="AS268">
        <v>-2.1099999500000001E-2</v>
      </c>
      <c r="AT268">
        <v>-2.0500000599999998E-2</v>
      </c>
      <c r="AU268">
        <v>1.2E-2</v>
      </c>
      <c r="AV268">
        <v>1.0999999999999999E-2</v>
      </c>
      <c r="AW268">
        <v>3.7999999999999999E-2</v>
      </c>
      <c r="AX268">
        <v>0.01</v>
      </c>
      <c r="AY268">
        <v>1.4999999999999999E-2</v>
      </c>
      <c r="AZ268">
        <v>-3.0099999999999998E-2</v>
      </c>
      <c r="BA268">
        <v>1.8224642328893901E-2</v>
      </c>
      <c r="BD268">
        <v>2.2199999500000001E-2</v>
      </c>
      <c r="BE268">
        <v>-1.6799999999999999E-2</v>
      </c>
      <c r="BF268">
        <v>7.0000000000000001E-3</v>
      </c>
      <c r="BG268">
        <v>-1.49E-2</v>
      </c>
      <c r="BH268">
        <v>-3.01150797829575E-2</v>
      </c>
      <c r="BI268">
        <v>-2.5299965204255599E-2</v>
      </c>
      <c r="BJ268">
        <v>-3.7670666212432202E-2</v>
      </c>
      <c r="BK268">
        <v>-2.7462341012767798E-2</v>
      </c>
      <c r="BL268">
        <v>-2.7499999899999999E-2</v>
      </c>
      <c r="BM268">
        <v>-6.8107803308525804E-3</v>
      </c>
      <c r="BN268">
        <v>4.3600000399999998E-2</v>
      </c>
      <c r="BO268">
        <v>5.7000000000000002E-2</v>
      </c>
      <c r="BP268">
        <v>-4.3327954252199196E-3</v>
      </c>
      <c r="BQ268">
        <v>-1.21999998E-2</v>
      </c>
      <c r="BR268">
        <v>-1.86000001E-2</v>
      </c>
      <c r="BS268">
        <v>-3.0000000299999999E-3</v>
      </c>
      <c r="BT268">
        <v>-9.9999997799999994E-3</v>
      </c>
      <c r="BU268">
        <v>1.30000003E-2</v>
      </c>
      <c r="BV268">
        <v>-3.0999999999999999E-3</v>
      </c>
      <c r="BW268">
        <v>1.2699999999999999E-2</v>
      </c>
      <c r="BZ268">
        <v>-2.7899999200000001E-2</v>
      </c>
      <c r="CA268">
        <v>3.6876332219789601E-2</v>
      </c>
      <c r="CB268">
        <v>-6.0000002800000005E-4</v>
      </c>
      <c r="CC268">
        <v>-2.0000000900000001E-3</v>
      </c>
      <c r="CD268">
        <v>3.5999999400000001E-3</v>
      </c>
      <c r="CE268">
        <v>-5.97845747400957E-2</v>
      </c>
      <c r="CF268">
        <v>1.47E-2</v>
      </c>
      <c r="CG268">
        <v>8.5000000000000006E-3</v>
      </c>
      <c r="CH268">
        <v>9.1000000000001097E-3</v>
      </c>
      <c r="CI268">
        <v>6.3316627888239099E-3</v>
      </c>
      <c r="CK268">
        <v>-1.7232100725045999E-2</v>
      </c>
      <c r="CL268">
        <v>1.9800000000000002E-2</v>
      </c>
      <c r="CM268">
        <v>7.1999999999999998E-3</v>
      </c>
      <c r="CN268">
        <v>1.6322413792975801E-2</v>
      </c>
      <c r="CO268">
        <v>2.9999999999999997E-4</v>
      </c>
      <c r="CP268">
        <v>1.6194853142865302E-2</v>
      </c>
      <c r="CQ268">
        <v>-1.7000000000000001E-2</v>
      </c>
      <c r="CR268">
        <v>-7.6106908546138604E-3</v>
      </c>
      <c r="CS268">
        <v>-1.06E-2</v>
      </c>
      <c r="CT268">
        <v>-2.5000000000000001E-2</v>
      </c>
      <c r="CU268">
        <v>-2.4E-2</v>
      </c>
      <c r="CV268">
        <v>8.0000000000000002E-3</v>
      </c>
      <c r="CW268">
        <v>-4.99E-2</v>
      </c>
      <c r="CX268">
        <v>9.5795120745200996E-2</v>
      </c>
      <c r="CY268">
        <v>7.1000000000000004E-3</v>
      </c>
      <c r="CZ268">
        <v>3.8999999999999998E-3</v>
      </c>
      <c r="DA268">
        <v>-4.5999999999999999E-3</v>
      </c>
      <c r="DC268">
        <v>1.15E-2</v>
      </c>
      <c r="DE268">
        <v>-1.0999999999999999E-2</v>
      </c>
      <c r="DF268">
        <v>3.45144580981755E-2</v>
      </c>
      <c r="DL268">
        <v>1.28882517300664E-2</v>
      </c>
      <c r="DM268">
        <v>3.6784183810279099E-2</v>
      </c>
      <c r="DN268">
        <v>-4.8000002300000004E-3</v>
      </c>
      <c r="DO268">
        <v>-8.9999998500000004E-4</v>
      </c>
      <c r="DP268">
        <v>-6.9999997499999998E-4</v>
      </c>
      <c r="DQ268">
        <v>-7.0303532310315199E-3</v>
      </c>
      <c r="DR268">
        <v>2.23E-2</v>
      </c>
      <c r="DS268">
        <v>-4.9267481338071399E-2</v>
      </c>
      <c r="DT268">
        <v>-8.6999999999999994E-3</v>
      </c>
      <c r="DU268">
        <v>-3.7999999999999999E-2</v>
      </c>
      <c r="DV268">
        <v>-6.5699999999999995E-2</v>
      </c>
      <c r="DW268">
        <v>8.4272027494882898E-2</v>
      </c>
      <c r="DX268">
        <v>-1.39999995E-3</v>
      </c>
      <c r="DY268">
        <v>-1.0999999900000001E-3</v>
      </c>
      <c r="DZ268">
        <v>-1.7999999700000001E-3</v>
      </c>
      <c r="EA268">
        <v>1.30000003E-2</v>
      </c>
      <c r="EB268">
        <v>1.4299999900000001E-2</v>
      </c>
      <c r="EC268">
        <v>1.24000004E-2</v>
      </c>
      <c r="ED268">
        <v>2.46E-2</v>
      </c>
      <c r="EE268">
        <v>3.32E-2</v>
      </c>
      <c r="EF268">
        <v>2.2021127000000001E-2</v>
      </c>
      <c r="EG268">
        <v>3.5299999999999998E-2</v>
      </c>
      <c r="EH268">
        <v>9.3999998599999992E-3</v>
      </c>
      <c r="EI268">
        <v>-1.9699999999999999E-2</v>
      </c>
      <c r="EJ268">
        <v>1.9400000000000001E-2</v>
      </c>
      <c r="EK268">
        <v>-5.57E-2</v>
      </c>
      <c r="EL268">
        <v>-4.4496000000000001E-2</v>
      </c>
      <c r="EM268">
        <v>-4.0899999999999999E-2</v>
      </c>
      <c r="EN268">
        <v>3.7400000000000003E-2</v>
      </c>
      <c r="EO268">
        <v>1.9E-3</v>
      </c>
      <c r="EP268">
        <v>2.0142805245203101E-2</v>
      </c>
      <c r="EQ268">
        <v>8.0412499783888407E-3</v>
      </c>
      <c r="ER268">
        <v>1.5992263260707899E-2</v>
      </c>
      <c r="ES268">
        <v>1.2999999999999999E-2</v>
      </c>
      <c r="ET268">
        <v>2.8322333503662901E-2</v>
      </c>
      <c r="EU268">
        <v>1.9900000000000001E-2</v>
      </c>
      <c r="EW268">
        <v>-2.03835837554713E-2</v>
      </c>
      <c r="EY268">
        <v>-3.0099999999999998E-2</v>
      </c>
      <c r="EZ268">
        <v>-3.1699999999999999E-2</v>
      </c>
      <c r="FC268">
        <v>-1.2800000000000001E-2</v>
      </c>
      <c r="FD268">
        <v>-7.0000000000000007E-2</v>
      </c>
      <c r="FE268">
        <v>2.1663065017108601E-2</v>
      </c>
      <c r="FF268">
        <v>-1.4275451033333299E-2</v>
      </c>
      <c r="FG268">
        <v>-3.4099999999999998E-2</v>
      </c>
      <c r="FH268">
        <v>3.8899999999999997E-2</v>
      </c>
      <c r="FI268">
        <v>-2.91199779916546E-2</v>
      </c>
      <c r="FJ268">
        <v>4.1000000000000002E-2</v>
      </c>
      <c r="FL268">
        <v>2.76E-2</v>
      </c>
      <c r="FM268">
        <v>1.3363375276465E-2</v>
      </c>
      <c r="FO268">
        <v>2.5399999999999999E-2</v>
      </c>
      <c r="FP268">
        <v>-7.6217507223903498E-3</v>
      </c>
      <c r="FQ268">
        <v>4.1000000000000003E-3</v>
      </c>
      <c r="FR268">
        <v>5.4000000000000003E-3</v>
      </c>
      <c r="FS268">
        <v>-2.1899999999999999E-2</v>
      </c>
      <c r="FT268">
        <v>-3.3000000000000002E-2</v>
      </c>
      <c r="FU268">
        <v>1E-3</v>
      </c>
      <c r="FV268">
        <v>6.1000000000000004E-3</v>
      </c>
      <c r="FW268">
        <v>4.0599999999999997E-2</v>
      </c>
      <c r="FX268">
        <v>1.15E-2</v>
      </c>
      <c r="FY268">
        <v>0.01</v>
      </c>
      <c r="FZ268">
        <v>-2.3E-2</v>
      </c>
      <c r="GA268">
        <v>1.2E-2</v>
      </c>
      <c r="GC268">
        <v>-1.46E-2</v>
      </c>
      <c r="GD268">
        <v>-0.02</v>
      </c>
      <c r="GE268">
        <v>-1.5299999999999999E-2</v>
      </c>
    </row>
    <row r="269" spans="1:187" x14ac:dyDescent="0.25">
      <c r="A269" s="120">
        <v>42521</v>
      </c>
      <c r="B269">
        <v>-7.5661352988976E-5</v>
      </c>
      <c r="C269">
        <v>1.09999999E-2</v>
      </c>
      <c r="D269">
        <v>1.4080000000000001E-2</v>
      </c>
      <c r="E269">
        <v>-7.3000000000000001E-3</v>
      </c>
      <c r="F269">
        <v>-5.7000000000000002E-3</v>
      </c>
      <c r="G269">
        <v>-3.6200001799999999E-2</v>
      </c>
      <c r="H269">
        <v>-2.7899999200000001E-2</v>
      </c>
      <c r="I269">
        <v>-2.9100000899999999E-2</v>
      </c>
      <c r="J269">
        <v>-2.7699999499999999E-2</v>
      </c>
      <c r="K269">
        <v>-2.7899999200000001E-2</v>
      </c>
      <c r="L269">
        <v>-2.8699999699999999E-2</v>
      </c>
      <c r="M269">
        <v>3.4898448222632203E-2</v>
      </c>
      <c r="N269">
        <v>-4.9561603589251E-3</v>
      </c>
      <c r="O269">
        <v>-7.7000000000000002E-3</v>
      </c>
      <c r="P269">
        <v>-2.7599999699999999E-2</v>
      </c>
      <c r="Q269">
        <v>-2.6900000899999998E-2</v>
      </c>
      <c r="R269">
        <v>-1.4800000000000001E-2</v>
      </c>
      <c r="S269">
        <v>-1.4800000000000001E-2</v>
      </c>
      <c r="T269">
        <v>1.7600000000000001E-2</v>
      </c>
      <c r="U269">
        <v>1.2000000600000001E-3</v>
      </c>
      <c r="V269">
        <v>0.11</v>
      </c>
      <c r="X269">
        <v>-1.6999999999999999E-3</v>
      </c>
      <c r="Y269">
        <v>6.7999999999999996E-3</v>
      </c>
      <c r="Z269">
        <v>8.9470470934633894E-3</v>
      </c>
      <c r="AA269">
        <v>2.35E-2</v>
      </c>
      <c r="AB269">
        <v>-8.9999998500000004E-4</v>
      </c>
      <c r="AC269">
        <v>-1.39999995E-3</v>
      </c>
      <c r="AF269">
        <v>4.0146000000000001E-2</v>
      </c>
      <c r="AG269">
        <v>4.1332553437340103E-2</v>
      </c>
      <c r="AH269">
        <v>-1.3799999800000001E-2</v>
      </c>
      <c r="AI269">
        <v>7.3000000000000001E-3</v>
      </c>
      <c r="AJ269">
        <v>-4.9000000599999996E-3</v>
      </c>
      <c r="AK269">
        <v>-2.5000000000000001E-3</v>
      </c>
      <c r="AL269">
        <v>3.2555322257532798E-2</v>
      </c>
      <c r="AM269">
        <v>-1.29E-2</v>
      </c>
      <c r="AN269">
        <v>-4.6035379759611396E-3</v>
      </c>
      <c r="AO269">
        <v>-1.7200000600000001E-2</v>
      </c>
      <c r="AP269">
        <v>-1.7100000800000001E-2</v>
      </c>
      <c r="AQ269">
        <v>-1.7300000400000001E-2</v>
      </c>
      <c r="AR269">
        <v>-1.7899999400000002E-2</v>
      </c>
      <c r="AS269">
        <v>-1.7799999600000001E-2</v>
      </c>
      <c r="AT269">
        <v>-1.7100000800000001E-2</v>
      </c>
      <c r="AU269">
        <v>-2E-3</v>
      </c>
      <c r="AV269">
        <v>3.0000000000000001E-3</v>
      </c>
      <c r="AW269">
        <v>2E-3</v>
      </c>
      <c r="AX269">
        <v>3.0000000000000001E-3</v>
      </c>
      <c r="AY269">
        <v>2E-3</v>
      </c>
      <c r="AZ269">
        <v>-4.0800000000000003E-2</v>
      </c>
      <c r="BA269">
        <v>1.3764149878567399E-2</v>
      </c>
      <c r="BC269">
        <v>3.5000000000000001E-3</v>
      </c>
      <c r="BD269">
        <v>4.8000002300000004E-3</v>
      </c>
      <c r="BE269">
        <v>1.8800000000000001E-2</v>
      </c>
      <c r="BF269">
        <v>0.03</v>
      </c>
      <c r="BG269">
        <v>-2.5499999999999998E-2</v>
      </c>
      <c r="BH269">
        <v>-1.88681207471861E-2</v>
      </c>
      <c r="BI269">
        <v>1.33450831549777E-2</v>
      </c>
      <c r="BJ269">
        <v>-6.5925348865455398E-3</v>
      </c>
      <c r="BK269">
        <v>8.7528047892158102E-3</v>
      </c>
      <c r="BL269">
        <v>8.7999999499999999E-3</v>
      </c>
      <c r="BM269">
        <v>7.9636779328518003E-4</v>
      </c>
      <c r="BN269">
        <v>-1.5100000400000001E-2</v>
      </c>
      <c r="BO269">
        <v>1.20000001E-2</v>
      </c>
      <c r="BP269">
        <v>2.1693979638235199E-2</v>
      </c>
      <c r="BQ269">
        <v>-1.7300000400000001E-2</v>
      </c>
      <c r="BR269">
        <v>-2.5900000699999998E-2</v>
      </c>
      <c r="BS269">
        <v>-3.4000001799999999E-2</v>
      </c>
      <c r="BT269">
        <v>-2.0999999700000001E-2</v>
      </c>
      <c r="BU269">
        <v>-7.8999996200000006E-3</v>
      </c>
      <c r="BV269">
        <v>-1.86246740407826E-2</v>
      </c>
      <c r="BW269">
        <v>-0.04</v>
      </c>
      <c r="BZ269">
        <v>-4.5200001400000002E-2</v>
      </c>
      <c r="CA269">
        <v>-3.6168762292703403E-2</v>
      </c>
      <c r="CB269">
        <v>1.25000002E-2</v>
      </c>
      <c r="CC269">
        <v>6.0299999999999999E-2</v>
      </c>
      <c r="CD269">
        <v>3.5500001199999999E-2</v>
      </c>
      <c r="CE269">
        <v>2.3718549946497101E-2</v>
      </c>
      <c r="CF269">
        <v>1.9E-2</v>
      </c>
      <c r="CG269">
        <v>-2.65209152821048E-2</v>
      </c>
      <c r="CH269">
        <v>1.9800000000000002E-2</v>
      </c>
      <c r="CI269">
        <v>3.3662212473977199E-3</v>
      </c>
      <c r="CK269">
        <v>-3.5304620234362399E-2</v>
      </c>
      <c r="CL269">
        <v>5.1000000000000004E-3</v>
      </c>
      <c r="CM269">
        <v>4.8000000000000001E-2</v>
      </c>
      <c r="CN269">
        <v>-7.6809038354407298E-3</v>
      </c>
      <c r="CO269">
        <v>6.1000000000000004E-3</v>
      </c>
      <c r="CP269">
        <v>4.0627180855302501E-2</v>
      </c>
      <c r="CQ269">
        <v>4.1000000000000002E-2</v>
      </c>
      <c r="CR269">
        <v>2.35607118023862E-3</v>
      </c>
      <c r="CS269">
        <v>2.2499999999999999E-2</v>
      </c>
      <c r="CT269">
        <v>3.1E-2</v>
      </c>
      <c r="CU269">
        <v>1.4999999999999999E-2</v>
      </c>
      <c r="CV269">
        <v>7.0000000000000001E-3</v>
      </c>
      <c r="CW269">
        <v>1.43E-2</v>
      </c>
      <c r="CX269">
        <v>2.5669140787096999E-2</v>
      </c>
      <c r="CY269">
        <v>2.0199999999999999E-2</v>
      </c>
      <c r="CZ269">
        <v>2.81E-2</v>
      </c>
      <c r="DA269">
        <v>1.18E-2</v>
      </c>
      <c r="DC269">
        <v>6.8999999999999999E-3</v>
      </c>
      <c r="DE269">
        <v>3.4000000000000002E-2</v>
      </c>
      <c r="DF269">
        <v>1.5670096712935701E-2</v>
      </c>
      <c r="DL269">
        <v>-1.20860293925481E-2</v>
      </c>
      <c r="DM269">
        <v>1.7004167448421099E-2</v>
      </c>
      <c r="DN269">
        <v>2.88999993E-2</v>
      </c>
      <c r="DO269">
        <v>7.0000002200000001E-3</v>
      </c>
      <c r="DP269">
        <v>7.4000000000000003E-3</v>
      </c>
      <c r="DQ269">
        <v>1.47151732611561E-2</v>
      </c>
      <c r="DR269">
        <v>7.7016021214917404E-3</v>
      </c>
      <c r="DS269">
        <v>-2.74359415107359E-2</v>
      </c>
      <c r="DT269">
        <v>2.98E-2</v>
      </c>
      <c r="DU269">
        <v>0.06</v>
      </c>
      <c r="DV269">
        <v>8.9099999999999999E-2</v>
      </c>
      <c r="DW269">
        <v>-4.0664753236153697E-3</v>
      </c>
      <c r="DX269">
        <v>-3.0000001400000003E-4</v>
      </c>
      <c r="DY269">
        <v>0</v>
      </c>
      <c r="DZ269">
        <v>-7.9999998000000001E-4</v>
      </c>
      <c r="EA269">
        <v>1.11999996E-2</v>
      </c>
      <c r="EB269">
        <v>1.36000002E-2</v>
      </c>
      <c r="EC269">
        <v>1.41000003E-2</v>
      </c>
      <c r="ED269">
        <v>-5.0000000000000001E-4</v>
      </c>
      <c r="EE269">
        <v>-4.1000000000000003E-3</v>
      </c>
      <c r="EF269">
        <v>-1.1527900000000001E-3</v>
      </c>
      <c r="EG269">
        <v>8.0999999999999996E-3</v>
      </c>
      <c r="EH269">
        <v>1.99999995E-4</v>
      </c>
      <c r="EI269">
        <v>-4.4299999999999999E-2</v>
      </c>
      <c r="EJ269">
        <v>-5.3E-3</v>
      </c>
      <c r="EK269">
        <v>1.47E-2</v>
      </c>
      <c r="EL269">
        <v>1.11E-2</v>
      </c>
      <c r="EM269">
        <v>5.8999999999999999E-3</v>
      </c>
      <c r="EN269">
        <v>5.4202603427061499E-2</v>
      </c>
      <c r="EO269">
        <v>8.8000000000000005E-3</v>
      </c>
      <c r="EP269">
        <v>1.10532066456952E-2</v>
      </c>
      <c r="EQ269">
        <v>1.50600484759753E-2</v>
      </c>
      <c r="ER269">
        <v>1.3143052057745399E-2</v>
      </c>
      <c r="ES269">
        <v>3.4299999999999997E-2</v>
      </c>
      <c r="ET269">
        <v>4.8787133115624198E-3</v>
      </c>
      <c r="EU269">
        <v>1.4800000000000001E-2</v>
      </c>
      <c r="EW269">
        <v>2.2227085602251101E-3</v>
      </c>
      <c r="EY269">
        <v>-4.0800000000000003E-2</v>
      </c>
      <c r="EZ269">
        <v>-3.6400000000000002E-2</v>
      </c>
      <c r="FC269">
        <v>1.54E-2</v>
      </c>
      <c r="FD269">
        <v>-2.6700000000000002E-2</v>
      </c>
      <c r="FE269">
        <v>2.5860719046672399E-2</v>
      </c>
      <c r="FF269">
        <v>-1.6679159933333298E-2</v>
      </c>
      <c r="FG269">
        <v>-1.7100000000000001E-2</v>
      </c>
      <c r="FH269">
        <v>3.3000000000000002E-2</v>
      </c>
      <c r="FI269">
        <v>5.1499787776176503E-2</v>
      </c>
      <c r="FJ269">
        <v>1.15E-2</v>
      </c>
      <c r="FL269">
        <v>6.1499999999999999E-2</v>
      </c>
      <c r="FM269">
        <v>2.2837420385155099E-2</v>
      </c>
      <c r="FO269">
        <v>-4.0099999999999997E-2</v>
      </c>
      <c r="FP269">
        <v>4.7502814283631803E-2</v>
      </c>
      <c r="FQ269">
        <v>1.5900000000000001E-2</v>
      </c>
      <c r="FR269">
        <v>1.8599999999999998E-2</v>
      </c>
      <c r="FS269">
        <v>-7.0000000000000001E-3</v>
      </c>
      <c r="FT269">
        <v>-1.0500000000000001E-2</v>
      </c>
      <c r="FU269">
        <v>7.4000000000000003E-3</v>
      </c>
      <c r="FV269">
        <v>2.3900000000000001E-2</v>
      </c>
      <c r="FW269">
        <v>0.01</v>
      </c>
      <c r="FX269">
        <v>-6.0000000000000001E-3</v>
      </c>
      <c r="FY269">
        <v>4.9000000000000002E-2</v>
      </c>
      <c r="FZ269">
        <v>2E-3</v>
      </c>
      <c r="GA269">
        <v>-5.0000000000000001E-3</v>
      </c>
      <c r="GC269">
        <v>-2.52E-2</v>
      </c>
      <c r="GD269">
        <v>6.8000000000000005E-2</v>
      </c>
      <c r="GE269">
        <v>-1.6400000000000001E-2</v>
      </c>
    </row>
    <row r="270" spans="1:187" x14ac:dyDescent="0.25">
      <c r="A270" s="120">
        <v>42551</v>
      </c>
      <c r="B270">
        <v>2.5572479167530501E-3</v>
      </c>
      <c r="C270">
        <v>9.70000029E-3</v>
      </c>
      <c r="D270">
        <v>-1.204E-2</v>
      </c>
      <c r="E270">
        <v>9.9000000000000008E-3</v>
      </c>
      <c r="F270">
        <v>-2.2000000000000001E-3</v>
      </c>
      <c r="G270">
        <v>6.5999999599999998E-2</v>
      </c>
      <c r="H270">
        <v>1.33999996E-2</v>
      </c>
      <c r="I270">
        <v>1.35000004E-2</v>
      </c>
      <c r="J270">
        <v>1.32999998E-2</v>
      </c>
      <c r="K270">
        <v>1.33999996E-2</v>
      </c>
      <c r="L270">
        <v>1.4299999900000001E-2</v>
      </c>
      <c r="M270">
        <v>-2.0347777736710999E-2</v>
      </c>
      <c r="N270">
        <v>-2.7533999134538001E-3</v>
      </c>
      <c r="O270">
        <v>-1.7000000000000001E-2</v>
      </c>
      <c r="P270">
        <v>5.57999983E-2</v>
      </c>
      <c r="Q270">
        <v>5.5300001100000003E-2</v>
      </c>
      <c r="R270">
        <v>1.09999999E-2</v>
      </c>
      <c r="S270">
        <v>9.9999997799999994E-3</v>
      </c>
      <c r="T270">
        <v>-2.8199999999999999E-2</v>
      </c>
      <c r="U270">
        <v>-2.3000000500000002E-3</v>
      </c>
      <c r="V270">
        <v>5.6000000000000001E-2</v>
      </c>
      <c r="X270">
        <v>4.41E-2</v>
      </c>
      <c r="Y270">
        <v>-0.1069</v>
      </c>
      <c r="Z270">
        <v>-4.2347068019913697E-2</v>
      </c>
      <c r="AA270">
        <v>-1.4999999999999999E-2</v>
      </c>
      <c r="AB270">
        <v>-1.9999999599999999E-2</v>
      </c>
      <c r="AC270">
        <v>-3.0200000899999999E-2</v>
      </c>
      <c r="AF270">
        <v>-5.1288E-2</v>
      </c>
      <c r="AG270">
        <v>7.6007562001394503E-3</v>
      </c>
      <c r="AH270">
        <v>4.1700001799999997E-2</v>
      </c>
      <c r="AI270">
        <v>1.6799999999999999E-2</v>
      </c>
      <c r="AJ270">
        <v>5.4999999699999998E-3</v>
      </c>
      <c r="AK270">
        <v>-2.5000000000000001E-2</v>
      </c>
      <c r="AL270">
        <v>-1.8734415720561198E-2</v>
      </c>
      <c r="AM270">
        <v>3.0999999999999999E-3</v>
      </c>
      <c r="AN270">
        <v>-3.4573768718763699E-2</v>
      </c>
      <c r="AO270">
        <v>3.6100000100000001E-2</v>
      </c>
      <c r="AP270">
        <v>3.6299999800000003E-2</v>
      </c>
      <c r="AQ270">
        <v>3.5999998499999998E-2</v>
      </c>
      <c r="AR270">
        <v>3.5399999500000001E-2</v>
      </c>
      <c r="AS270">
        <v>3.5500001199999999E-2</v>
      </c>
      <c r="AT270">
        <v>3.6200001799999999E-2</v>
      </c>
      <c r="AU270">
        <v>-7.0000000000000001E-3</v>
      </c>
      <c r="AV270">
        <v>-6.0000000000000001E-3</v>
      </c>
      <c r="AW270">
        <v>0</v>
      </c>
      <c r="AX270">
        <v>2.5999999999999999E-2</v>
      </c>
      <c r="AY270">
        <v>3.9E-2</v>
      </c>
      <c r="AZ270">
        <v>5.4300000000000001E-2</v>
      </c>
      <c r="BA270">
        <v>1.4995680715530301E-2</v>
      </c>
      <c r="BC270">
        <v>1.12E-2</v>
      </c>
      <c r="BD270">
        <v>9.30000003E-3</v>
      </c>
      <c r="BE270">
        <v>-3.5299999999999998E-2</v>
      </c>
      <c r="BF270">
        <v>-8.0000000000000004E-4</v>
      </c>
      <c r="BG270">
        <v>1.54E-2</v>
      </c>
      <c r="BH270">
        <v>-3.57596514526248E-3</v>
      </c>
      <c r="BI270">
        <v>4.98696066471069E-2</v>
      </c>
      <c r="BJ270">
        <v>6.8646339519322405E-2</v>
      </c>
      <c r="BK270">
        <v>9.6055823632309495E-2</v>
      </c>
      <c r="BL270">
        <v>9.6100002500000004E-2</v>
      </c>
      <c r="BM270">
        <v>6.19362486624946E-2</v>
      </c>
      <c r="BN270">
        <v>3.46999988E-2</v>
      </c>
      <c r="BO270">
        <v>7.0000002200000001E-3</v>
      </c>
      <c r="BP270">
        <v>1.8641774328181301E-2</v>
      </c>
      <c r="BQ270">
        <v>5.3500000399999997E-2</v>
      </c>
      <c r="BR270">
        <v>8.0700002600000001E-2</v>
      </c>
      <c r="BS270">
        <v>8.6699999900000005E-2</v>
      </c>
      <c r="BT270">
        <v>7.0900000599999999E-2</v>
      </c>
      <c r="BU270">
        <v>1.05999997E-2</v>
      </c>
      <c r="BV270">
        <v>-3.1196400356212602E-3</v>
      </c>
      <c r="BW270">
        <v>-2.4500000000000001E-2</v>
      </c>
      <c r="BZ270">
        <v>7.0799998899999994E-2</v>
      </c>
      <c r="CA270">
        <v>-1.8690010817788299E-2</v>
      </c>
      <c r="CB270">
        <v>-1.9500000399999998E-2</v>
      </c>
      <c r="CC270">
        <v>-9.2100001900000006E-2</v>
      </c>
      <c r="CD270">
        <v>-8.5799999500000002E-2</v>
      </c>
      <c r="CE270">
        <v>-5.0737045729082199E-2</v>
      </c>
      <c r="CF270">
        <v>-1.4999999999999999E-2</v>
      </c>
      <c r="CG270">
        <v>7.9815998136489896E-4</v>
      </c>
      <c r="CH270">
        <v>-1.15026577306534E-2</v>
      </c>
      <c r="CI270">
        <v>5.31595384378081E-3</v>
      </c>
      <c r="CK270">
        <v>-2.9139883424784501E-2</v>
      </c>
      <c r="CL270">
        <v>1.89E-2</v>
      </c>
      <c r="CM270">
        <v>-4.6100000000000002E-2</v>
      </c>
      <c r="CN270">
        <v>-1.43652070271649E-2</v>
      </c>
      <c r="CO270">
        <v>1.4500000000000001E-2</v>
      </c>
      <c r="CP270">
        <v>2.8932574206852499E-3</v>
      </c>
      <c r="CQ270">
        <v>-0.01</v>
      </c>
      <c r="CR270">
        <v>-1.27964092972211E-2</v>
      </c>
      <c r="CS270">
        <v>-1.34E-2</v>
      </c>
      <c r="CT270">
        <v>0</v>
      </c>
      <c r="CU270">
        <v>-3.2000000000000001E-2</v>
      </c>
      <c r="CV270">
        <v>1.1000000000000001E-3</v>
      </c>
      <c r="CW270">
        <v>2.5100000000000001E-2</v>
      </c>
      <c r="CX270">
        <v>3.8490467792724699E-2</v>
      </c>
      <c r="CY270">
        <v>-1.2999999999999999E-3</v>
      </c>
      <c r="CZ270">
        <v>3.0700000000000002E-2</v>
      </c>
      <c r="DA270">
        <v>-9.4999999999999998E-3</v>
      </c>
      <c r="DC270">
        <v>1E-4</v>
      </c>
      <c r="DD270">
        <v>2.6499999999999999E-2</v>
      </c>
      <c r="DE270">
        <v>5.1000000000000004E-3</v>
      </c>
      <c r="DF270">
        <v>-2.2110823865839301E-2</v>
      </c>
      <c r="DL270">
        <v>7.2925696862506896E-3</v>
      </c>
      <c r="DM270">
        <v>1.2630107490841E-2</v>
      </c>
      <c r="DN270">
        <v>-8.9999998500000004E-4</v>
      </c>
      <c r="DO270">
        <v>4.1000000200000003E-3</v>
      </c>
      <c r="DP270">
        <v>4.4999998100000004E-3</v>
      </c>
      <c r="DQ270">
        <v>6.4718360795712503E-4</v>
      </c>
      <c r="DR270">
        <v>-0.1114722707834</v>
      </c>
      <c r="DS270">
        <v>-2.16600737841607E-2</v>
      </c>
      <c r="DT270">
        <v>-0.1053</v>
      </c>
      <c r="DU270">
        <v>3.0000000000000001E-3</v>
      </c>
      <c r="DV270">
        <v>-1.1000000000000001E-3</v>
      </c>
      <c r="DW270">
        <v>-2.29668892351634E-2</v>
      </c>
      <c r="DX270">
        <v>2.7999998999999999E-3</v>
      </c>
      <c r="DY270">
        <v>3.0000000299999999E-3</v>
      </c>
      <c r="DZ270">
        <v>2.3000000500000002E-3</v>
      </c>
      <c r="EA270">
        <v>-7.8999996200000006E-3</v>
      </c>
      <c r="EB270">
        <v>-5.7000000999999998E-3</v>
      </c>
      <c r="EC270">
        <v>5.1000001799999996E-3</v>
      </c>
      <c r="ED270">
        <v>1.0200000000000001E-2</v>
      </c>
      <c r="EE270">
        <v>1.1900000000000001E-2</v>
      </c>
      <c r="EF270">
        <v>2.4194085000000001E-2</v>
      </c>
      <c r="EG270">
        <v>-1.01E-2</v>
      </c>
      <c r="EH270">
        <v>0.119900003</v>
      </c>
      <c r="EI270">
        <v>9.3600000000000003E-2</v>
      </c>
      <c r="EJ270">
        <v>-2.54171101174826E-2</v>
      </c>
      <c r="EK270">
        <v>6.59E-2</v>
      </c>
      <c r="EL270">
        <v>5.2699999999999997E-2</v>
      </c>
      <c r="EM270">
        <v>4.6199999999999998E-2</v>
      </c>
      <c r="EN270">
        <v>-2.4426947313382699E-2</v>
      </c>
      <c r="EO270">
        <v>2.47E-2</v>
      </c>
      <c r="EP270">
        <v>-2.3428371592363599E-2</v>
      </c>
      <c r="EQ270">
        <v>-9.2995371214514792E-3</v>
      </c>
      <c r="ER270">
        <v>-8.7408300174709498E-3</v>
      </c>
      <c r="ES270">
        <v>-1.26E-2</v>
      </c>
      <c r="ET270">
        <v>1.82922976873989E-3</v>
      </c>
      <c r="EU270">
        <v>3.5900000000000001E-2</v>
      </c>
      <c r="EW270">
        <v>-6.1352007953200402E-3</v>
      </c>
      <c r="EY270">
        <v>5.4300000000000001E-2</v>
      </c>
      <c r="EZ270">
        <v>-1.8100000000000002E-2</v>
      </c>
      <c r="FC270">
        <v>-4.4299999999999999E-2</v>
      </c>
      <c r="FD270">
        <v>2.7199999999999998E-2</v>
      </c>
      <c r="FE270">
        <v>-1.36297497832916E-2</v>
      </c>
      <c r="FF270">
        <v>3.5690742166666699E-2</v>
      </c>
      <c r="FG270">
        <v>-1.21E-2</v>
      </c>
      <c r="FH270">
        <v>-1.37E-2</v>
      </c>
      <c r="FI270">
        <v>-4.7141897286463501E-2</v>
      </c>
      <c r="FJ270">
        <v>-2.52E-2</v>
      </c>
      <c r="FL270">
        <v>1.29E-2</v>
      </c>
      <c r="FM270">
        <v>-2.7130269543279802E-2</v>
      </c>
      <c r="FO270">
        <v>1.0699999999999999E-2</v>
      </c>
      <c r="FP270">
        <v>-1.5890703778523599E-2</v>
      </c>
      <c r="FQ270">
        <v>-4.3700000000000003E-2</v>
      </c>
      <c r="FR270">
        <v>-4.0800000000000003E-2</v>
      </c>
      <c r="FS270">
        <v>1.34E-2</v>
      </c>
      <c r="FT270">
        <v>1.9900000000000001E-2</v>
      </c>
      <c r="FU270">
        <v>-1.5599999999999999E-2</v>
      </c>
      <c r="FV270">
        <v>-6.59E-2</v>
      </c>
      <c r="FW270">
        <v>2.5399999999999999E-2</v>
      </c>
      <c r="FX270">
        <v>-2.9600000000000001E-2</v>
      </c>
      <c r="FY270">
        <v>-2.8299999999999999E-2</v>
      </c>
      <c r="FZ270">
        <v>-3.4000000000000002E-2</v>
      </c>
      <c r="GA270">
        <v>-5.3999999999999999E-2</v>
      </c>
      <c r="GC270">
        <v>0.13320000000000001</v>
      </c>
      <c r="GD270">
        <v>2.1499999999999998E-2</v>
      </c>
      <c r="GE270">
        <v>5.21E-2</v>
      </c>
    </row>
    <row r="271" spans="1:187" x14ac:dyDescent="0.25">
      <c r="A271" s="120">
        <v>42582</v>
      </c>
      <c r="B271">
        <v>1.2821963647713399E-4</v>
      </c>
      <c r="C271">
        <v>2.1199999399999999E-2</v>
      </c>
      <c r="D271">
        <v>2.1499999999999998E-2</v>
      </c>
      <c r="E271">
        <v>-4.4000000000000002E-4</v>
      </c>
      <c r="F271">
        <v>1.2800000000000001E-2</v>
      </c>
      <c r="G271">
        <v>2.1600000599999999E-2</v>
      </c>
      <c r="H271">
        <v>2.7999998999999999E-3</v>
      </c>
      <c r="I271">
        <v>2.89999996E-3</v>
      </c>
      <c r="J271">
        <v>3.8000000600000002E-3</v>
      </c>
      <c r="K271">
        <v>3.8000000600000002E-3</v>
      </c>
      <c r="L271">
        <v>3.8000000600000002E-3</v>
      </c>
      <c r="M271">
        <v>2.54795034228965E-2</v>
      </c>
      <c r="N271">
        <v>1.4412499786987699E-2</v>
      </c>
      <c r="O271">
        <v>2.3900000000000001E-2</v>
      </c>
      <c r="P271">
        <v>3.8000000600000002E-3</v>
      </c>
      <c r="Q271">
        <v>2.89999996E-3</v>
      </c>
      <c r="R271">
        <v>-3.0000000299999999E-3</v>
      </c>
      <c r="S271">
        <v>-3.0000000299999999E-3</v>
      </c>
      <c r="T271">
        <v>2E-3</v>
      </c>
      <c r="U271">
        <v>3.8000000600000002E-3</v>
      </c>
      <c r="V271">
        <v>5.0999999999999997E-2</v>
      </c>
      <c r="X271">
        <v>2.5999999999999999E-3</v>
      </c>
      <c r="Y271">
        <v>6.7199999999999996E-2</v>
      </c>
      <c r="Z271">
        <v>1.7181834984134201E-2</v>
      </c>
      <c r="AA271">
        <v>1.21E-2</v>
      </c>
      <c r="AB271">
        <v>1.7999999700000001E-3</v>
      </c>
      <c r="AC271">
        <v>2.0000000900000001E-3</v>
      </c>
      <c r="AF271">
        <v>1.1919999999999999E-3</v>
      </c>
      <c r="AG271">
        <v>3.05222637403137E-2</v>
      </c>
      <c r="AH271">
        <v>3.9599999800000001E-2</v>
      </c>
      <c r="AI271">
        <v>2.01E-2</v>
      </c>
      <c r="AJ271">
        <v>3.5000001100000001E-3</v>
      </c>
      <c r="AK271">
        <v>-3.3649999999999999E-2</v>
      </c>
      <c r="AL271">
        <v>-5.5556407442452996E-3</v>
      </c>
      <c r="AM271">
        <v>-1.78E-2</v>
      </c>
      <c r="AN271">
        <v>-1.5755777252602899E-2</v>
      </c>
      <c r="AO271">
        <v>1.0499999899999999E-2</v>
      </c>
      <c r="AP271">
        <v>1.05999997E-2</v>
      </c>
      <c r="AQ271">
        <v>1.0499999899999999E-2</v>
      </c>
      <c r="AR271">
        <v>9.8999999500000001E-3</v>
      </c>
      <c r="AS271">
        <v>9.9999997799999994E-3</v>
      </c>
      <c r="AT271">
        <v>1.05999997E-2</v>
      </c>
      <c r="AU271">
        <v>1.6E-2</v>
      </c>
      <c r="AV271">
        <v>8.9999999999999993E-3</v>
      </c>
      <c r="AW271">
        <v>2.7E-2</v>
      </c>
      <c r="AX271">
        <v>2.4E-2</v>
      </c>
      <c r="AY271">
        <v>3.5000000000000003E-2</v>
      </c>
      <c r="AZ271">
        <v>1.3599999999999999E-2</v>
      </c>
      <c r="BA271">
        <v>2.6571875541676602E-3</v>
      </c>
      <c r="BC271">
        <v>4.0000000000000001E-3</v>
      </c>
      <c r="BD271">
        <v>1.26E-2</v>
      </c>
      <c r="BE271">
        <v>4.0000000000000002E-4</v>
      </c>
      <c r="BF271">
        <v>4.4999999999999997E-3</v>
      </c>
      <c r="BG271">
        <v>2.5499999999999998E-2</v>
      </c>
      <c r="BH271">
        <v>2.5520249667885499E-2</v>
      </c>
      <c r="BI271">
        <v>1.1482106511929E-2</v>
      </c>
      <c r="BJ271">
        <v>1.50854186344442E-2</v>
      </c>
      <c r="BK271">
        <v>2.9644338340544299E-3</v>
      </c>
      <c r="BL271">
        <v>3.0000000299999999E-3</v>
      </c>
      <c r="BM271">
        <v>-3.5989838588901301E-4</v>
      </c>
      <c r="BN271">
        <v>-7.8999996200000006E-3</v>
      </c>
      <c r="BO271">
        <v>1.20000001E-2</v>
      </c>
      <c r="BP271">
        <v>1.5630848551593898E-2</v>
      </c>
      <c r="BQ271">
        <v>-5.0000002400000002E-4</v>
      </c>
      <c r="BR271">
        <v>-8.9999998500000004E-4</v>
      </c>
      <c r="BS271">
        <v>-2.14000009E-2</v>
      </c>
      <c r="BT271">
        <v>-1.0300000199999999E-2</v>
      </c>
      <c r="BU271">
        <v>1.14000002E-2</v>
      </c>
      <c r="BV271">
        <v>4.86997687809054E-2</v>
      </c>
      <c r="BW271">
        <v>1.38E-2</v>
      </c>
      <c r="BZ271">
        <v>1.4499999600000001E-2</v>
      </c>
      <c r="CA271">
        <v>8.8293596350898798E-2</v>
      </c>
      <c r="CB271">
        <v>4.9999998899999997E-3</v>
      </c>
      <c r="CC271">
        <v>1.76999997E-2</v>
      </c>
      <c r="CD271">
        <v>3.20000015E-2</v>
      </c>
      <c r="CE271">
        <v>3.8321194570723097E-2</v>
      </c>
      <c r="CF271">
        <v>-1.6E-2</v>
      </c>
      <c r="CG271">
        <v>5.4468426096188098E-3</v>
      </c>
      <c r="CH271">
        <v>1.29999999940986E-2</v>
      </c>
      <c r="CI271">
        <v>5.8043894796195898E-3</v>
      </c>
      <c r="CK271">
        <v>5.2432594875653403E-2</v>
      </c>
      <c r="CL271">
        <v>1.89E-2</v>
      </c>
      <c r="CM271">
        <v>7.6899999999999996E-2</v>
      </c>
      <c r="CN271">
        <v>5.8792735581727502E-3</v>
      </c>
      <c r="CO271">
        <v>7.4000000000000003E-3</v>
      </c>
      <c r="CP271">
        <v>3.2851288708971998E-2</v>
      </c>
      <c r="CQ271">
        <v>1.4E-2</v>
      </c>
      <c r="CR271">
        <v>-1.60443962128631E-3</v>
      </c>
      <c r="CS271">
        <v>1.8100000000000002E-2</v>
      </c>
      <c r="CT271">
        <v>5.0000000000000001E-3</v>
      </c>
      <c r="CU271">
        <v>4.2999999999999997E-2</v>
      </c>
      <c r="CV271">
        <v>3.1E-2</v>
      </c>
      <c r="CW271">
        <v>-1.1999999999999999E-3</v>
      </c>
      <c r="CX271">
        <v>8.6362164549835099E-2</v>
      </c>
      <c r="CY271">
        <v>9.5999999999999992E-3</v>
      </c>
      <c r="CZ271">
        <v>6.7000000000000002E-3</v>
      </c>
      <c r="DA271">
        <v>1.41E-2</v>
      </c>
      <c r="DC271">
        <v>8.6999999999999994E-3</v>
      </c>
      <c r="DD271">
        <v>3.0999999999999999E-3</v>
      </c>
      <c r="DE271">
        <v>0</v>
      </c>
      <c r="DF271">
        <v>5.0486338174265101E-2</v>
      </c>
      <c r="DL271">
        <v>8.5021786537227105E-3</v>
      </c>
      <c r="DM271">
        <v>4.3126775940671696E-3</v>
      </c>
      <c r="DN271">
        <v>6.09999988E-3</v>
      </c>
      <c r="DO271">
        <v>-3.5000001100000001E-3</v>
      </c>
      <c r="DP271">
        <v>-3.5000001100000001E-3</v>
      </c>
      <c r="DQ271">
        <v>7.7550837814877004E-3</v>
      </c>
      <c r="DR271">
        <v>8.9410038066047401E-2</v>
      </c>
      <c r="DS271">
        <v>4.5718127523304303E-3</v>
      </c>
      <c r="DT271">
        <v>9.5200000000000007E-2</v>
      </c>
      <c r="DU271">
        <v>5.0599999999999999E-2</v>
      </c>
      <c r="DV271">
        <v>4.2299999999999997E-2</v>
      </c>
      <c r="DW271">
        <v>2.6524580789677E-2</v>
      </c>
      <c r="DX271">
        <v>8.6000002899999997E-3</v>
      </c>
      <c r="DY271">
        <v>8.6000002899999997E-3</v>
      </c>
      <c r="DZ271">
        <v>8.8999997800000008E-3</v>
      </c>
      <c r="EA271">
        <v>1.4899999800000001E-2</v>
      </c>
      <c r="EB271">
        <v>1.16999997E-2</v>
      </c>
      <c r="EC271">
        <v>1.65999997E-2</v>
      </c>
      <c r="ED271">
        <v>-2.5000000000000001E-3</v>
      </c>
      <c r="EE271">
        <v>-2.3E-3</v>
      </c>
      <c r="EF271">
        <v>-4.2012580000000002E-3</v>
      </c>
      <c r="EG271">
        <v>2.6600000039144402E-2</v>
      </c>
      <c r="EH271">
        <v>2.8000000899999999E-2</v>
      </c>
      <c r="EI271">
        <v>-2.5999999999999999E-3</v>
      </c>
      <c r="EJ271">
        <v>2.46E-2</v>
      </c>
      <c r="EK271">
        <v>1.14E-2</v>
      </c>
      <c r="EL271">
        <v>7.1000000000000004E-3</v>
      </c>
      <c r="EM271">
        <v>3.1099999999999999E-2</v>
      </c>
      <c r="EN271">
        <v>7.1973182126221696E-2</v>
      </c>
      <c r="EO271">
        <v>2.2100000000000002E-2</v>
      </c>
      <c r="EP271">
        <v>3.1066875700054501E-2</v>
      </c>
      <c r="EQ271">
        <v>7.0760436887857799E-3</v>
      </c>
      <c r="ER271">
        <v>9.0973723127551996E-3</v>
      </c>
      <c r="ES271">
        <v>2.18E-2</v>
      </c>
      <c r="ET271">
        <v>7.6109599914140303E-3</v>
      </c>
      <c r="EU271">
        <v>2.4299999999999999E-2</v>
      </c>
      <c r="EW271">
        <v>3.5353790118089597E-2</v>
      </c>
      <c r="EY271">
        <v>1.3599999999999999E-2</v>
      </c>
      <c r="EZ271">
        <v>1.6400000000000001E-2</v>
      </c>
      <c r="FC271">
        <v>1.3899999999999999E-2</v>
      </c>
      <c r="FD271">
        <v>2.9700000000000001E-2</v>
      </c>
      <c r="FE271">
        <v>1.3610365670787499E-2</v>
      </c>
      <c r="FF271">
        <v>1.34799029666667E-2</v>
      </c>
      <c r="FG271">
        <v>1.9900000000000001E-2</v>
      </c>
      <c r="FH271">
        <v>7.0800000000000002E-2</v>
      </c>
      <c r="FI271">
        <v>9.3025731729896605E-3</v>
      </c>
      <c r="FJ271">
        <v>5.5800000000000002E-2</v>
      </c>
      <c r="FL271">
        <v>2.5399999999999999E-2</v>
      </c>
      <c r="FM271">
        <v>-3.3471860034756098E-3</v>
      </c>
      <c r="FO271">
        <v>-5.7000000000000002E-3</v>
      </c>
      <c r="FP271">
        <v>1.1806448741041401E-2</v>
      </c>
      <c r="FQ271">
        <v>2.3999999999999998E-3</v>
      </c>
      <c r="FR271">
        <v>4.5400000000000003E-2</v>
      </c>
      <c r="FS271">
        <v>2.92E-2</v>
      </c>
      <c r="FT271">
        <v>4.36E-2</v>
      </c>
      <c r="FU271">
        <v>1.49E-2</v>
      </c>
      <c r="FV271">
        <v>3.5999999999999999E-3</v>
      </c>
      <c r="FW271">
        <v>4.5199999999999997E-2</v>
      </c>
      <c r="FX271">
        <v>6.2E-2</v>
      </c>
      <c r="FY271">
        <v>3.4000000000000002E-2</v>
      </c>
      <c r="FZ271">
        <v>0</v>
      </c>
      <c r="GA271">
        <v>3.0000000000000001E-3</v>
      </c>
      <c r="GC271">
        <v>-5.4699999999999999E-2</v>
      </c>
      <c r="GD271">
        <v>2.5999999999999999E-2</v>
      </c>
      <c r="GE271">
        <v>7.3000000000000001E-3</v>
      </c>
    </row>
    <row r="272" spans="1:187" x14ac:dyDescent="0.25">
      <c r="A272" s="120">
        <v>42613</v>
      </c>
      <c r="B272">
        <v>-1.08195794965231E-2</v>
      </c>
      <c r="C272">
        <v>3.40000005E-3</v>
      </c>
      <c r="D272">
        <v>1.23E-2</v>
      </c>
      <c r="E272">
        <v>3.7000000000000002E-3</v>
      </c>
      <c r="F272">
        <v>1.0999999999999999E-2</v>
      </c>
      <c r="G272">
        <v>-6.3000001E-2</v>
      </c>
      <c r="H272">
        <v>-1.97000001E-2</v>
      </c>
      <c r="I272">
        <v>-2.0899999900000001E-2</v>
      </c>
      <c r="J272">
        <v>-1.9600000199999999E-2</v>
      </c>
      <c r="K272">
        <v>-2.0700000199999999E-2</v>
      </c>
      <c r="L272">
        <v>-1.97000001E-2</v>
      </c>
      <c r="M272">
        <v>2.7321638609533801E-2</v>
      </c>
      <c r="N272">
        <v>6.9860616402666097E-3</v>
      </c>
      <c r="O272">
        <v>6.4000000000000003E-3</v>
      </c>
      <c r="P272">
        <v>-2.7799999299999999E-2</v>
      </c>
      <c r="Q272">
        <v>-2.7100000499999999E-2</v>
      </c>
      <c r="R272">
        <v>-2.4800000700000002E-2</v>
      </c>
      <c r="S272">
        <v>-2.4900000500000002E-2</v>
      </c>
      <c r="T272">
        <v>2.0400000000000001E-2</v>
      </c>
      <c r="U272">
        <v>5.0000002400000002E-4</v>
      </c>
      <c r="V272">
        <v>0.123</v>
      </c>
      <c r="X272">
        <v>2.4799999999999999E-2</v>
      </c>
      <c r="Y272">
        <v>6.7599999999999993E-2</v>
      </c>
      <c r="Z272">
        <v>3.5761150025316303E-2</v>
      </c>
      <c r="AA272">
        <v>2.3300000000000001E-2</v>
      </c>
      <c r="AB272">
        <v>6.6999997900000002E-3</v>
      </c>
      <c r="AC272">
        <v>1.0200000399999999E-2</v>
      </c>
      <c r="AF272">
        <v>3.5632999999999998E-2</v>
      </c>
      <c r="AG272">
        <v>2.57415075750973E-2</v>
      </c>
      <c r="AH272">
        <v>-4.5499999100000001E-2</v>
      </c>
      <c r="AI272">
        <v>1.8E-3</v>
      </c>
      <c r="AJ272">
        <v>-4.0000001900000002E-3</v>
      </c>
      <c r="AK272">
        <v>-2.7900000000000001E-2</v>
      </c>
      <c r="AL272">
        <v>2.6105785012278601E-2</v>
      </c>
      <c r="AM272">
        <v>-1.67E-2</v>
      </c>
      <c r="AN272">
        <v>9.0328936639356705E-3</v>
      </c>
      <c r="AO272">
        <v>-1.5699999400000001E-2</v>
      </c>
      <c r="AP272">
        <v>-1.5499999699999999E-2</v>
      </c>
      <c r="AQ272">
        <v>-1.5599999599999999E-2</v>
      </c>
      <c r="AR272">
        <v>-1.6300000299999999E-2</v>
      </c>
      <c r="AS272">
        <v>-1.6200000400000001E-2</v>
      </c>
      <c r="AT272">
        <v>-1.5499999699999999E-2</v>
      </c>
      <c r="AU272">
        <v>0.01</v>
      </c>
      <c r="AV272">
        <v>6.0000000000000001E-3</v>
      </c>
      <c r="AW272">
        <v>-2E-3</v>
      </c>
      <c r="AX272">
        <v>-1E-3</v>
      </c>
      <c r="AY272">
        <v>-1E-3</v>
      </c>
      <c r="AZ272">
        <v>-2.4299999999999999E-2</v>
      </c>
      <c r="BA272">
        <v>3.0109471333963401E-2</v>
      </c>
      <c r="BC272">
        <v>8.0000000000000002E-3</v>
      </c>
      <c r="BD272">
        <v>1.47000002E-2</v>
      </c>
      <c r="BE272">
        <v>1.8E-3</v>
      </c>
      <c r="BF272">
        <v>5.0000000000000001E-4</v>
      </c>
      <c r="BG272">
        <v>-1.2999999999999999E-2</v>
      </c>
      <c r="BH272">
        <v>-7.1337817517517204E-3</v>
      </c>
      <c r="BI272">
        <v>-8.6751783414901196E-3</v>
      </c>
      <c r="BJ272">
        <v>-2.5900819394848101E-2</v>
      </c>
      <c r="BK272">
        <v>-3.60077318764596E-2</v>
      </c>
      <c r="BL272">
        <v>-3.5999998499999998E-2</v>
      </c>
      <c r="BM272">
        <v>-3.3434891366059899E-2</v>
      </c>
      <c r="BN272">
        <v>-2.0899999900000001E-2</v>
      </c>
      <c r="BO272">
        <v>2.8000000899999999E-2</v>
      </c>
      <c r="BP272">
        <v>2.3258454102641699E-2</v>
      </c>
      <c r="BQ272">
        <v>-2.08000001E-2</v>
      </c>
      <c r="BR272">
        <v>-3.0600000200000001E-2</v>
      </c>
      <c r="BS272">
        <v>-2.7899999200000001E-2</v>
      </c>
      <c r="BT272">
        <v>-2.1800000199999999E-2</v>
      </c>
      <c r="BU272">
        <v>4.9000000599999996E-3</v>
      </c>
      <c r="BV272">
        <v>-5.6529210245997996E-3</v>
      </c>
      <c r="BW272">
        <v>2.0400000000000001E-2</v>
      </c>
      <c r="BZ272">
        <v>-3.10999993E-2</v>
      </c>
      <c r="CA272">
        <v>-4.8831063220922302E-2</v>
      </c>
      <c r="CB272">
        <v>1.24000004E-2</v>
      </c>
      <c r="CC272">
        <v>4.5400001099999997E-2</v>
      </c>
      <c r="CD272">
        <v>3.7500001499999998E-2</v>
      </c>
      <c r="CE272">
        <v>3.6344662899984399E-2</v>
      </c>
      <c r="CF272">
        <v>-1.52E-2</v>
      </c>
      <c r="CG272">
        <v>-3.0104900117440499E-2</v>
      </c>
      <c r="CH272">
        <v>0</v>
      </c>
      <c r="CI272">
        <v>4.7429036838157997E-3</v>
      </c>
      <c r="CK272">
        <v>3.70328463925906E-3</v>
      </c>
      <c r="CL272">
        <v>7.9000000000000008E-3</v>
      </c>
      <c r="CM272">
        <v>1.24E-2</v>
      </c>
      <c r="CN272">
        <v>4.8578833989620297E-2</v>
      </c>
      <c r="CO272">
        <v>6.6E-3</v>
      </c>
      <c r="CP272">
        <v>1.3294614006481799E-2</v>
      </c>
      <c r="CQ272">
        <v>4.3999999999999997E-2</v>
      </c>
      <c r="CR272">
        <v>2.3255255177603299E-2</v>
      </c>
      <c r="CS272">
        <v>1.6899999999999998E-2</v>
      </c>
      <c r="CT272">
        <v>2E-3</v>
      </c>
      <c r="CU272">
        <v>1.4999999999999999E-2</v>
      </c>
      <c r="CV272">
        <v>0.02</v>
      </c>
      <c r="CW272">
        <v>-2.7199999999999998E-2</v>
      </c>
      <c r="CX272">
        <v>6.0904861197983197E-2</v>
      </c>
      <c r="CY272">
        <v>7.9000000000000008E-3</v>
      </c>
      <c r="CZ272">
        <v>-4.3E-3</v>
      </c>
      <c r="DA272">
        <v>9.9000000000000008E-3</v>
      </c>
      <c r="DB272">
        <v>-1.11E-2</v>
      </c>
      <c r="DC272">
        <v>3.3E-3</v>
      </c>
      <c r="DD272">
        <v>1.9E-3</v>
      </c>
      <c r="DE272">
        <v>2.46E-2</v>
      </c>
      <c r="DF272">
        <v>3.5317506728604703E-2</v>
      </c>
      <c r="DL272">
        <v>1.53645943167116E-2</v>
      </c>
      <c r="DM272">
        <v>1.9454714142077799E-2</v>
      </c>
      <c r="DN272">
        <v>9.3999998599999992E-3</v>
      </c>
      <c r="DO272">
        <v>1.99999995E-4</v>
      </c>
      <c r="DP272">
        <v>3.9999999E-4</v>
      </c>
      <c r="DQ272">
        <v>1.9622428065687099E-2</v>
      </c>
      <c r="DR272">
        <v>3.13076088014883E-2</v>
      </c>
      <c r="DS272">
        <v>-7.7514194708436707E-2</v>
      </c>
      <c r="DT272">
        <v>2.07E-2</v>
      </c>
      <c r="DU272">
        <v>4.9000000000000002E-2</v>
      </c>
      <c r="DV272">
        <v>4.41E-2</v>
      </c>
      <c r="DW272">
        <v>4.9609371341212703E-2</v>
      </c>
      <c r="DX272">
        <v>4.0000001900000002E-3</v>
      </c>
      <c r="DY272">
        <v>4.1999998500000003E-3</v>
      </c>
      <c r="DZ272">
        <v>3.5999999400000001E-3</v>
      </c>
      <c r="EA272">
        <v>4.6999999299999996E-3</v>
      </c>
      <c r="EB272">
        <v>4.6000001000000004E-3</v>
      </c>
      <c r="EC272">
        <v>1.4899999800000001E-2</v>
      </c>
      <c r="ED272">
        <v>9.2999999999999992E-3</v>
      </c>
      <c r="EE272">
        <v>2.01E-2</v>
      </c>
      <c r="EF272">
        <v>-8.1067779629542293E-3</v>
      </c>
      <c r="EG272">
        <v>7.0438329011144303E-3</v>
      </c>
      <c r="EH272">
        <v>-6.6999997900000002E-3</v>
      </c>
      <c r="EI272">
        <v>-6.3E-2</v>
      </c>
      <c r="EJ272">
        <v>1.9538940451072299E-2</v>
      </c>
      <c r="EK272">
        <v>-1.0999999999999999E-2</v>
      </c>
      <c r="EL272">
        <v>-1.18E-2</v>
      </c>
      <c r="EM272">
        <v>-1.84E-2</v>
      </c>
      <c r="EN272">
        <v>-2.0343707471847002E-2</v>
      </c>
      <c r="EO272">
        <v>3.2000000000000002E-3</v>
      </c>
      <c r="EP272">
        <v>1.43481981554401E-2</v>
      </c>
      <c r="EQ272">
        <v>1.04018750019725E-2</v>
      </c>
      <c r="ER272">
        <v>1.61221867732015E-2</v>
      </c>
      <c r="ES272">
        <v>8.8000000000000005E-3</v>
      </c>
      <c r="ET272">
        <v>1.03415164732314E-2</v>
      </c>
      <c r="EU272">
        <v>1.6299999999999999E-2</v>
      </c>
      <c r="EW272">
        <v>-1.75683467763708E-2</v>
      </c>
      <c r="EY272">
        <v>-2.4299999999999999E-2</v>
      </c>
      <c r="EZ272">
        <v>-1.6799999999999999E-2</v>
      </c>
      <c r="FC272">
        <v>-3.04E-2</v>
      </c>
      <c r="FD272">
        <v>-4.1300000000000003E-2</v>
      </c>
      <c r="FE272">
        <v>-5.8257240015680001E-4</v>
      </c>
      <c r="FF272">
        <v>-2.6302874333333299E-2</v>
      </c>
      <c r="FG272">
        <v>-2.98E-2</v>
      </c>
      <c r="FH272">
        <v>-1.95E-2</v>
      </c>
      <c r="FI272">
        <v>5.8863108154304997E-2</v>
      </c>
      <c r="FJ272">
        <v>-1.9699999999999999E-2</v>
      </c>
      <c r="FL272">
        <v>-3.09E-2</v>
      </c>
      <c r="FM272">
        <v>3.7481476491054003E-2</v>
      </c>
      <c r="FO272">
        <v>1.6299999999999999E-2</v>
      </c>
      <c r="FP272">
        <v>2.1393911278889E-2</v>
      </c>
      <c r="FQ272">
        <v>-5.1000000000000004E-3</v>
      </c>
      <c r="FR272">
        <v>-8.5000000000000006E-3</v>
      </c>
      <c r="FS272">
        <v>-1.44E-2</v>
      </c>
      <c r="FT272">
        <v>-2.18E-2</v>
      </c>
      <c r="FU272">
        <v>-7.9000000000000008E-3</v>
      </c>
      <c r="FV272">
        <v>-7.7000000000000002E-3</v>
      </c>
      <c r="FW272">
        <v>-5.1000000000000004E-3</v>
      </c>
      <c r="FX272">
        <v>6.0000000000000001E-3</v>
      </c>
      <c r="FY272">
        <v>1.7000000000000001E-2</v>
      </c>
      <c r="FZ272">
        <v>-2.8000000000000001E-2</v>
      </c>
      <c r="GA272">
        <v>-5.8999999999999997E-2</v>
      </c>
      <c r="GC272">
        <v>-6.7100000000000007E-2</v>
      </c>
      <c r="GD272">
        <v>0.03</v>
      </c>
      <c r="GE272">
        <v>-1.72E-2</v>
      </c>
    </row>
    <row r="273" spans="1:187" x14ac:dyDescent="0.25">
      <c r="A273" s="120">
        <v>42643</v>
      </c>
      <c r="B273">
        <v>1.16108810468747E-2</v>
      </c>
      <c r="C273">
        <v>5.7999999299999999E-3</v>
      </c>
      <c r="D273">
        <v>5.4000000000000003E-3</v>
      </c>
      <c r="E273">
        <v>8.8999999999999999E-3</v>
      </c>
      <c r="F273">
        <v>9.9000000000000008E-3</v>
      </c>
      <c r="G273">
        <v>-7.6399996900000003E-2</v>
      </c>
      <c r="H273">
        <v>-2.8799999499999999E-2</v>
      </c>
      <c r="I273">
        <v>-2.9200000699999999E-2</v>
      </c>
      <c r="J273">
        <v>-2.7599999699999999E-2</v>
      </c>
      <c r="K273">
        <v>-2.8799999499999999E-2</v>
      </c>
      <c r="L273">
        <v>-2.8699999699999999E-2</v>
      </c>
      <c r="M273">
        <v>1.9699449649167401E-2</v>
      </c>
      <c r="N273">
        <v>-1.5806856733634499E-3</v>
      </c>
      <c r="O273">
        <v>-2.7000000000000001E-3</v>
      </c>
      <c r="P273">
        <v>-2.0000000900000001E-3</v>
      </c>
      <c r="Q273">
        <v>-3.0000000299999999E-3</v>
      </c>
      <c r="R273">
        <v>4.1000000200000003E-3</v>
      </c>
      <c r="S273">
        <v>4.1000000200000003E-3</v>
      </c>
      <c r="T273">
        <v>1.4800000000000001E-2</v>
      </c>
      <c r="U273">
        <v>3.2999999800000001E-3</v>
      </c>
      <c r="V273">
        <v>6.7000000000000004E-2</v>
      </c>
      <c r="X273">
        <v>2.5999999999999999E-2</v>
      </c>
      <c r="Y273">
        <v>8.9999999999999993E-3</v>
      </c>
      <c r="Z273">
        <v>4.0512240256729299E-3</v>
      </c>
      <c r="AA273">
        <v>-1.15E-2</v>
      </c>
      <c r="AB273">
        <v>3.19999992E-3</v>
      </c>
      <c r="AC273">
        <v>4.6999999299999996E-3</v>
      </c>
      <c r="AF273">
        <v>-5.7650000000000002E-3</v>
      </c>
      <c r="AG273">
        <v>4.7940268029244198E-2</v>
      </c>
      <c r="AH273">
        <v>-2.9200000699999999E-2</v>
      </c>
      <c r="AI273">
        <v>1.5599999999999999E-2</v>
      </c>
      <c r="AJ273">
        <v>3.5000001100000001E-3</v>
      </c>
      <c r="AK273">
        <v>-5.8500000000000003E-2</v>
      </c>
      <c r="AL273">
        <v>2.48540076197141E-2</v>
      </c>
      <c r="AM273">
        <v>-1.46E-2</v>
      </c>
      <c r="AN273">
        <v>-1.82894241970026E-2</v>
      </c>
      <c r="AO273">
        <v>-5.4000001399999997E-3</v>
      </c>
      <c r="AP273">
        <v>-5.2000000099999997E-3</v>
      </c>
      <c r="AQ273">
        <v>-5.4000001399999997E-3</v>
      </c>
      <c r="AR273">
        <v>-6.0000000499999999E-3</v>
      </c>
      <c r="AS273">
        <v>-5.9000002199999999E-3</v>
      </c>
      <c r="AT273">
        <v>-5.2999998399999998E-3</v>
      </c>
      <c r="AU273">
        <v>-3.0000000000000001E-3</v>
      </c>
      <c r="AV273">
        <v>-2E-3</v>
      </c>
      <c r="AW273">
        <v>-8.0000000000000002E-3</v>
      </c>
      <c r="AX273">
        <v>0.01</v>
      </c>
      <c r="AY273">
        <v>1.4999999999999999E-2</v>
      </c>
      <c r="AZ273">
        <v>-5.5999999999999999E-3</v>
      </c>
      <c r="BA273">
        <v>5.2404211083594303E-3</v>
      </c>
      <c r="BC273">
        <v>1.26E-2</v>
      </c>
      <c r="BD273">
        <v>1.16999997E-2</v>
      </c>
      <c r="BE273">
        <v>-3.7000000000000002E-3</v>
      </c>
      <c r="BF273">
        <v>5.1999999999999998E-3</v>
      </c>
      <c r="BG273">
        <v>-4.0000000000000002E-4</v>
      </c>
      <c r="BH273">
        <v>-1.1066549373031E-2</v>
      </c>
      <c r="BI273">
        <v>1.2023359770186899E-2</v>
      </c>
      <c r="BJ273">
        <v>1.4865379536610501E-4</v>
      </c>
      <c r="BK273">
        <v>1.40000969825009E-2</v>
      </c>
      <c r="BL273">
        <v>1.40000004E-2</v>
      </c>
      <c r="BM273">
        <v>3.2248195793322899E-3</v>
      </c>
      <c r="BN273">
        <v>5.5999997999999999E-3</v>
      </c>
      <c r="BO273">
        <v>3.0000000299999999E-3</v>
      </c>
      <c r="BP273">
        <v>4.5279307367327402E-3</v>
      </c>
      <c r="BQ273">
        <v>-6.30000001E-3</v>
      </c>
      <c r="BR273">
        <v>-9.30000003E-3</v>
      </c>
      <c r="BS273">
        <v>-4.0000001900000002E-3</v>
      </c>
      <c r="BT273">
        <v>-3.5999999400000001E-3</v>
      </c>
      <c r="BU273">
        <v>2.1999999900000002E-3</v>
      </c>
      <c r="BV273">
        <v>-9.8657678278652999E-3</v>
      </c>
      <c r="BW273">
        <v>2.1899999999999999E-2</v>
      </c>
      <c r="BY273">
        <v>-4.5999999999999999E-3</v>
      </c>
      <c r="BZ273">
        <v>2.2800000399999999E-2</v>
      </c>
      <c r="CA273">
        <v>-5.9375446368172297E-2</v>
      </c>
      <c r="CB273">
        <v>-4.3000001500000003E-3</v>
      </c>
      <c r="CC273">
        <v>-2.9200000699999999E-2</v>
      </c>
      <c r="CD273">
        <v>-2.2900000199999999E-2</v>
      </c>
      <c r="CE273">
        <v>1.5117343731920099E-2</v>
      </c>
      <c r="CF273">
        <v>1.2500000000000001E-2</v>
      </c>
      <c r="CG273">
        <v>-2.64266333505828E-2</v>
      </c>
      <c r="CH273">
        <v>4.49007943727797E-3</v>
      </c>
      <c r="CI273">
        <v>3.7074576336320101E-3</v>
      </c>
      <c r="CK273">
        <v>2.37367654096181E-2</v>
      </c>
      <c r="CL273">
        <v>1.8800000000000001E-2</v>
      </c>
      <c r="CM273">
        <v>1.2E-2</v>
      </c>
      <c r="CN273">
        <v>-1.790863775473E-3</v>
      </c>
      <c r="CO273">
        <v>1.9800000000000002E-2</v>
      </c>
      <c r="CP273">
        <v>1.17613165750814E-2</v>
      </c>
      <c r="CQ273">
        <v>7.7000000000000002E-3</v>
      </c>
      <c r="CR273">
        <v>1.01920080255127E-2</v>
      </c>
      <c r="CS273">
        <v>-2E-3</v>
      </c>
      <c r="CT273">
        <v>7.0000000000000001E-3</v>
      </c>
      <c r="CU273">
        <v>8.9999999999999993E-3</v>
      </c>
      <c r="CV273">
        <v>0</v>
      </c>
      <c r="CW273">
        <v>4.7999999999999996E-3</v>
      </c>
      <c r="CX273">
        <v>5.9502262126631699E-4</v>
      </c>
      <c r="CY273">
        <v>8.2000000000000007E-3</v>
      </c>
      <c r="CZ273">
        <v>1.9800000000000002E-2</v>
      </c>
      <c r="DA273">
        <v>6.4999999999999997E-3</v>
      </c>
      <c r="DB273">
        <v>9.1000000000000004E-3</v>
      </c>
      <c r="DC273">
        <v>1.12E-2</v>
      </c>
      <c r="DD273">
        <v>-5.1999999999999998E-3</v>
      </c>
      <c r="DE273">
        <v>5.8999999999999999E-3</v>
      </c>
      <c r="DF273">
        <v>1.6217146089562401E-2</v>
      </c>
      <c r="DL273">
        <v>-1.4618296191015699E-2</v>
      </c>
      <c r="DM273">
        <v>1.7463428688492499E-2</v>
      </c>
      <c r="DN273">
        <v>1.0499999899999999E-2</v>
      </c>
      <c r="DO273">
        <v>8.1000002099999996E-3</v>
      </c>
      <c r="DP273">
        <v>8.3999997000000007E-3</v>
      </c>
      <c r="DQ273">
        <v>1.0175135818708299E-2</v>
      </c>
      <c r="DR273">
        <v>-6.8013315486972203E-3</v>
      </c>
      <c r="DS273">
        <v>-3.74096048387315E-2</v>
      </c>
      <c r="DT273">
        <v>-6.4999999999999997E-3</v>
      </c>
      <c r="DU273">
        <v>1.6E-2</v>
      </c>
      <c r="DV273">
        <v>1.9800000000000002E-2</v>
      </c>
      <c r="DW273">
        <v>-4.35544382311382E-2</v>
      </c>
      <c r="DX273">
        <v>6.8000000900000001E-3</v>
      </c>
      <c r="DY273">
        <v>6.8999999200000002E-3</v>
      </c>
      <c r="DZ273">
        <v>6.30000001E-3</v>
      </c>
      <c r="EA273">
        <v>4.3999999800000003E-3</v>
      </c>
      <c r="EB273">
        <v>3.40000005E-3</v>
      </c>
      <c r="EC273">
        <v>1.4299999900000001E-2</v>
      </c>
      <c r="ED273">
        <v>1.66E-2</v>
      </c>
      <c r="EE273">
        <v>2.0000000000000001E-4</v>
      </c>
      <c r="EF273">
        <v>7.1202597263853003E-3</v>
      </c>
      <c r="EG273">
        <v>1.3132944398772399E-2</v>
      </c>
      <c r="EH273">
        <v>1.75000001E-2</v>
      </c>
      <c r="EI273">
        <v>-5.3499999999999999E-2</v>
      </c>
      <c r="EJ273">
        <v>3.0300000000000001E-2</v>
      </c>
      <c r="EK273">
        <v>-7.4999999999999997E-3</v>
      </c>
      <c r="EL273">
        <v>-1.1000000000000001E-3</v>
      </c>
      <c r="EM273">
        <v>-1.9E-2</v>
      </c>
      <c r="EN273">
        <v>6.7040621170269196E-2</v>
      </c>
      <c r="EO273">
        <v>4.0000000000000002E-4</v>
      </c>
      <c r="EP273">
        <v>5.9090649239692504E-3</v>
      </c>
      <c r="EQ273">
        <v>8.3260716537378893E-3</v>
      </c>
      <c r="ER273">
        <v>1.0855292067241101E-2</v>
      </c>
      <c r="ES273">
        <v>6.6E-3</v>
      </c>
      <c r="ET273">
        <v>1.65346966563007E-3</v>
      </c>
      <c r="EU273">
        <v>-1E-3</v>
      </c>
      <c r="EW273">
        <v>-1.04605597536701E-2</v>
      </c>
      <c r="EY273">
        <v>-5.5999999999999999E-3</v>
      </c>
      <c r="EZ273">
        <v>-1.4999999999999999E-2</v>
      </c>
      <c r="FC273">
        <v>2.7900000000000001E-2</v>
      </c>
      <c r="FD273">
        <v>-5.9900000000000002E-2</v>
      </c>
      <c r="FE273">
        <v>1.2398336874787801E-2</v>
      </c>
      <c r="FF273">
        <v>2.90643566666666E-3</v>
      </c>
      <c r="FG273">
        <v>-1.5800000000000002E-2</v>
      </c>
      <c r="FH273">
        <v>3.7199999999999997E-2</v>
      </c>
      <c r="FI273">
        <v>-2.79101325348091E-2</v>
      </c>
      <c r="FJ273">
        <v>7.6E-3</v>
      </c>
      <c r="FL273">
        <v>1.14E-2</v>
      </c>
      <c r="FM273">
        <v>4.1994159322968502E-2</v>
      </c>
      <c r="FO273">
        <v>3.8E-3</v>
      </c>
      <c r="FP273">
        <v>5.81735964944441E-3</v>
      </c>
      <c r="FQ273">
        <v>-1.12E-2</v>
      </c>
      <c r="FR273">
        <v>-3.85E-2</v>
      </c>
      <c r="FS273">
        <v>5.7999999999999996E-3</v>
      </c>
      <c r="FT273">
        <v>8.3999999999999995E-3</v>
      </c>
      <c r="FU273">
        <v>2.0000000000000001E-4</v>
      </c>
      <c r="FV273">
        <v>-1.7000000000000001E-2</v>
      </c>
      <c r="FW273">
        <v>1.4200000000000001E-2</v>
      </c>
      <c r="FX273">
        <v>-5.1000000000000004E-3</v>
      </c>
      <c r="FY273">
        <v>2E-3</v>
      </c>
      <c r="FZ273">
        <v>1.2E-2</v>
      </c>
      <c r="GA273">
        <v>-2.1999999999999999E-2</v>
      </c>
      <c r="GC273">
        <v>-6.7100000000000007E-2</v>
      </c>
      <c r="GD273">
        <v>3.5000000000000003E-2</v>
      </c>
      <c r="GE273">
        <v>-3.0000000000000001E-3</v>
      </c>
    </row>
    <row r="274" spans="1:187" x14ac:dyDescent="0.25">
      <c r="A274" s="120">
        <v>42674</v>
      </c>
      <c r="B274">
        <v>-5.6778312950889101E-2</v>
      </c>
      <c r="C274">
        <v>2.2299999399999999E-2</v>
      </c>
      <c r="D274">
        <v>-4.0000000000000001E-3</v>
      </c>
      <c r="E274">
        <v>2.3800000000000002E-2</v>
      </c>
      <c r="F274">
        <v>6.1999999999999998E-3</v>
      </c>
      <c r="G274">
        <v>-2.6499999699999999E-2</v>
      </c>
      <c r="H274">
        <v>-9.8999999500000001E-3</v>
      </c>
      <c r="I274">
        <v>-1.09999999E-2</v>
      </c>
      <c r="J274">
        <v>-9.8000001199999992E-3</v>
      </c>
      <c r="K274">
        <v>-9.8999999500000001E-3</v>
      </c>
      <c r="L274">
        <v>-9.8000001199999992E-3</v>
      </c>
      <c r="M274">
        <v>-2.20206482996868E-2</v>
      </c>
      <c r="N274">
        <v>6.1077851011364101E-3</v>
      </c>
      <c r="O274">
        <v>4.7000000000000002E-3</v>
      </c>
      <c r="P274">
        <v>-3.5500001199999999E-2</v>
      </c>
      <c r="Q274">
        <v>-3.4899998500000001E-2</v>
      </c>
      <c r="R274">
        <v>1.6200000400000001E-2</v>
      </c>
      <c r="S274">
        <v>1.5200000300000001E-2</v>
      </c>
      <c r="T274">
        <v>-0.01</v>
      </c>
      <c r="U274">
        <v>1.7999999700000001E-3</v>
      </c>
      <c r="V274">
        <v>-6.0000000000000001E-3</v>
      </c>
      <c r="X274">
        <v>5.3E-3</v>
      </c>
      <c r="Y274">
        <v>1.4999999999999999E-2</v>
      </c>
      <c r="Z274">
        <v>7.4032373618126996E-3</v>
      </c>
      <c r="AA274">
        <v>2.9499999999999998E-2</v>
      </c>
      <c r="AB274">
        <v>6.1099998699999998E-2</v>
      </c>
      <c r="AC274">
        <v>9.2200003599999997E-2</v>
      </c>
      <c r="AF274">
        <v>0.121341</v>
      </c>
      <c r="AG274">
        <v>1.7975449639394001E-2</v>
      </c>
      <c r="AH274">
        <v>-2.62000002E-2</v>
      </c>
      <c r="AI274">
        <v>-8.0999999999999996E-3</v>
      </c>
      <c r="AJ274">
        <v>-4.1000000200000003E-3</v>
      </c>
      <c r="AK274">
        <v>6.9999999999999999E-4</v>
      </c>
      <c r="AL274">
        <v>2.6338979318647E-2</v>
      </c>
      <c r="AM274">
        <v>-8.5000000000000006E-3</v>
      </c>
      <c r="AN274">
        <v>4.4505720910763498E-2</v>
      </c>
      <c r="AO274">
        <v>-2.4700000900000001E-2</v>
      </c>
      <c r="AP274">
        <v>-2.45999992E-2</v>
      </c>
      <c r="AQ274">
        <v>-2.4700000900000001E-2</v>
      </c>
      <c r="AR274">
        <v>-2.5299999900000002E-2</v>
      </c>
      <c r="AS274">
        <v>-2.52E-2</v>
      </c>
      <c r="AT274">
        <v>-2.45999992E-2</v>
      </c>
      <c r="AU274">
        <v>1.6E-2</v>
      </c>
      <c r="AV274">
        <v>8.9999999999999993E-3</v>
      </c>
      <c r="AW274">
        <v>1.4E-2</v>
      </c>
      <c r="AX274">
        <v>-1.7000000000000001E-2</v>
      </c>
      <c r="AY274">
        <v>-2.5000000000000001E-2</v>
      </c>
      <c r="AZ274">
        <v>-4.3299999999999998E-2</v>
      </c>
      <c r="BA274">
        <v>-7.50692485947968E-3</v>
      </c>
      <c r="BC274">
        <v>9.1999999999999998E-3</v>
      </c>
      <c r="BD274">
        <v>9.1000003699999998E-3</v>
      </c>
      <c r="BE274">
        <v>1.5299999999999999E-2</v>
      </c>
      <c r="BF274">
        <v>-0.03</v>
      </c>
      <c r="BG274">
        <v>3.5099999999999999E-2</v>
      </c>
      <c r="BH274">
        <v>-1.7789097943368901E-2</v>
      </c>
      <c r="BI274">
        <v>-3.42066980427271E-2</v>
      </c>
      <c r="BJ274">
        <v>-5.6017753766791301E-2</v>
      </c>
      <c r="BK274">
        <v>-6.4398334067064605E-2</v>
      </c>
      <c r="BL274">
        <v>-6.4400002400000003E-2</v>
      </c>
      <c r="BM274">
        <v>-4.51181076222801E-2</v>
      </c>
      <c r="BN274">
        <v>7.6999999600000004E-3</v>
      </c>
      <c r="BO274">
        <v>3.2999999799999999E-2</v>
      </c>
      <c r="BP274">
        <v>-7.5099297498681895E-4</v>
      </c>
      <c r="BQ274">
        <v>-2.6900000899999998E-2</v>
      </c>
      <c r="BR274">
        <v>-3.9999999100000003E-2</v>
      </c>
      <c r="BS274">
        <v>-6.3400000299999995E-2</v>
      </c>
      <c r="BT274">
        <v>-5.1800001399999997E-2</v>
      </c>
      <c r="BU274">
        <v>3.9999999E-4</v>
      </c>
      <c r="BV274">
        <v>1.37230742060639E-2</v>
      </c>
      <c r="BW274">
        <v>-2.1600000000000001E-2</v>
      </c>
      <c r="BY274">
        <v>-1.2500000000000001E-2</v>
      </c>
      <c r="BZ274">
        <v>-4.1600000099999999E-2</v>
      </c>
      <c r="CA274">
        <v>-7.9279744134508302E-4</v>
      </c>
      <c r="CB274">
        <v>9.9999997799999994E-3</v>
      </c>
      <c r="CC274">
        <v>7.1500003300000003E-2</v>
      </c>
      <c r="CD274">
        <v>5.6000001700000003E-2</v>
      </c>
      <c r="CE274">
        <v>-5.4540800041513705E-4</v>
      </c>
      <c r="CF274">
        <v>-5.0000000000000001E-3</v>
      </c>
      <c r="CG274">
        <v>-2.2447844177918501E-2</v>
      </c>
      <c r="CH274">
        <v>0</v>
      </c>
      <c r="CI274">
        <v>3.8099151308235201E-3</v>
      </c>
      <c r="CK274">
        <v>-3.4231707693127097E-2</v>
      </c>
      <c r="CL274">
        <v>3.3E-3</v>
      </c>
      <c r="CM274">
        <v>2.06E-2</v>
      </c>
      <c r="CN274">
        <v>-1.69783032654316E-2</v>
      </c>
      <c r="CO274">
        <v>2.5000000000000001E-3</v>
      </c>
      <c r="CP274">
        <v>-2.7205040648028499E-2</v>
      </c>
      <c r="CQ274">
        <v>8.0000000000000002E-3</v>
      </c>
      <c r="CR274">
        <v>2.2476460187846398E-2</v>
      </c>
      <c r="CS274">
        <v>-4.4999999999999997E-3</v>
      </c>
      <c r="CT274">
        <v>-1.4999999999999999E-2</v>
      </c>
      <c r="CU274">
        <v>2.5000000000000001E-2</v>
      </c>
      <c r="CV274">
        <v>-1E-3</v>
      </c>
      <c r="CW274">
        <v>5.1000000000000004E-3</v>
      </c>
      <c r="CX274">
        <v>3.1783785172174998E-2</v>
      </c>
      <c r="CY274">
        <v>3.8999999999999998E-3</v>
      </c>
      <c r="CZ274">
        <v>-2.1999999999999999E-2</v>
      </c>
      <c r="DA274">
        <v>-6.1000000000000004E-3</v>
      </c>
      <c r="DB274">
        <v>1.8800000000000001E-2</v>
      </c>
      <c r="DC274">
        <v>3.0000000000000001E-3</v>
      </c>
      <c r="DD274">
        <v>1.7600000000000001E-2</v>
      </c>
      <c r="DE274">
        <v>-1.2999999999999999E-2</v>
      </c>
      <c r="DF274">
        <v>4.96963899349945E-4</v>
      </c>
      <c r="DH274">
        <v>-8.2999998699999997E-3</v>
      </c>
      <c r="DL274">
        <v>1.80584739320628E-2</v>
      </c>
      <c r="DM274">
        <v>7.6550284320635598E-3</v>
      </c>
      <c r="DN274">
        <v>-2.3E-2</v>
      </c>
      <c r="DO274">
        <v>6.2000001799999999E-3</v>
      </c>
      <c r="DP274">
        <v>6.09999988E-3</v>
      </c>
      <c r="DQ274">
        <v>2.2510502626378499E-2</v>
      </c>
      <c r="DR274">
        <v>2.87208310207605E-2</v>
      </c>
      <c r="DS274">
        <v>-4.0980463006948797E-3</v>
      </c>
      <c r="DT274">
        <v>-2.58E-2</v>
      </c>
      <c r="DU274">
        <v>-3.7999999999999999E-2</v>
      </c>
      <c r="DV274">
        <v>-2.9399999999999999E-2</v>
      </c>
      <c r="DW274">
        <v>-4.2705371296223898E-2</v>
      </c>
      <c r="DX274">
        <v>1.39999995E-3</v>
      </c>
      <c r="DY274">
        <v>1.50000001E-3</v>
      </c>
      <c r="DZ274">
        <v>1.00000005E-3</v>
      </c>
      <c r="EA274">
        <v>1.0300000199999999E-2</v>
      </c>
      <c r="EB274">
        <v>1.24000004E-2</v>
      </c>
      <c r="EC274">
        <v>1.20999999E-2</v>
      </c>
      <c r="ED274">
        <v>9.4000000000000004E-3</v>
      </c>
      <c r="EE274">
        <v>4.8999999999999998E-3</v>
      </c>
      <c r="EF274">
        <v>-2.9232548687309401E-2</v>
      </c>
      <c r="EG274">
        <v>-3.07214924525345E-5</v>
      </c>
      <c r="EH274">
        <v>-5.71000017E-2</v>
      </c>
      <c r="EI274">
        <v>-2.2800000000000001E-2</v>
      </c>
      <c r="EJ274">
        <v>1.3899999999999999E-2</v>
      </c>
      <c r="EK274">
        <v>-3.5000000000000001E-3</v>
      </c>
      <c r="EL274">
        <v>1.41E-2</v>
      </c>
      <c r="EM274">
        <v>3.39E-2</v>
      </c>
      <c r="EN274">
        <v>-0.101783809594616</v>
      </c>
      <c r="EO274">
        <v>3.5999999999999999E-3</v>
      </c>
      <c r="EP274">
        <v>-1.73928108113687E-2</v>
      </c>
      <c r="EQ274">
        <v>-1.6881804312238E-2</v>
      </c>
      <c r="ER274">
        <v>5.98390019794404E-3</v>
      </c>
      <c r="ES274">
        <v>-2.75E-2</v>
      </c>
      <c r="ET274">
        <v>4.7293784230100196E-3</v>
      </c>
      <c r="EU274">
        <v>-7.6E-3</v>
      </c>
      <c r="EW274">
        <v>-4.6299619929023303E-2</v>
      </c>
      <c r="EY274">
        <v>-4.3299999999999998E-2</v>
      </c>
      <c r="EZ274">
        <v>2.41E-2</v>
      </c>
      <c r="FC274">
        <v>5.4600000000000003E-2</v>
      </c>
      <c r="FD274">
        <v>-4.4999999999999998E-2</v>
      </c>
      <c r="FE274">
        <v>-1.01252856509759E-3</v>
      </c>
      <c r="FF274">
        <v>-3.6739937533333301E-2</v>
      </c>
      <c r="FG274">
        <v>1.0699999999999999E-2</v>
      </c>
      <c r="FH274">
        <v>-7.85E-2</v>
      </c>
      <c r="FI274">
        <v>-1.27518133393534E-2</v>
      </c>
      <c r="FJ274">
        <v>-1.4E-2</v>
      </c>
      <c r="FL274">
        <v>1.9800000000000002E-2</v>
      </c>
      <c r="FM274">
        <v>5.7371712992826396E-3</v>
      </c>
      <c r="FO274">
        <v>9.7000000000000003E-3</v>
      </c>
      <c r="FP274">
        <v>-3.8167981805564501E-2</v>
      </c>
      <c r="FQ274">
        <v>1.8599999999999998E-2</v>
      </c>
      <c r="FR274">
        <v>3.4099999999999998E-2</v>
      </c>
      <c r="FS274">
        <v>5.3E-3</v>
      </c>
      <c r="FT274">
        <v>7.7999999999999996E-3</v>
      </c>
      <c r="FU274">
        <v>1.4E-2</v>
      </c>
      <c r="FV274">
        <v>2.7900000000000001E-2</v>
      </c>
      <c r="FW274">
        <v>-1.01E-2</v>
      </c>
      <c r="FX274">
        <v>-7.0000000000000001E-3</v>
      </c>
      <c r="FY274">
        <v>-0.03</v>
      </c>
      <c r="FZ274">
        <v>1.2E-2</v>
      </c>
      <c r="GA274">
        <v>8.9999999999999993E-3</v>
      </c>
      <c r="GC274">
        <v>4.0899999999999999E-2</v>
      </c>
      <c r="GD274">
        <v>-6.0000000000000001E-3</v>
      </c>
      <c r="GE274">
        <v>-2.5999999999999999E-2</v>
      </c>
    </row>
    <row r="275" spans="1:187" x14ac:dyDescent="0.25">
      <c r="A275" s="120">
        <v>42704</v>
      </c>
      <c r="B275">
        <v>-0.03</v>
      </c>
      <c r="C275">
        <v>-4.0100000800000001E-2</v>
      </c>
      <c r="D275">
        <v>6.8999999999999999E-3</v>
      </c>
      <c r="E275">
        <v>-1.95E-2</v>
      </c>
      <c r="F275">
        <v>7.9000000000000008E-3</v>
      </c>
      <c r="G275">
        <v>2.0000000900000001E-3</v>
      </c>
      <c r="H275">
        <v>1.7899999400000002E-2</v>
      </c>
      <c r="I275">
        <v>1.7200000600000001E-2</v>
      </c>
      <c r="J275">
        <v>1.7799999600000001E-2</v>
      </c>
      <c r="K275">
        <v>1.7999999199999998E-2</v>
      </c>
      <c r="L275">
        <v>1.7899999400000002E-2</v>
      </c>
      <c r="M275">
        <v>0.02</v>
      </c>
      <c r="N275">
        <v>3.0000000000000001E-3</v>
      </c>
      <c r="O275">
        <v>1.2E-2</v>
      </c>
      <c r="P275">
        <v>-4.3999999800000002E-2</v>
      </c>
      <c r="Q275">
        <v>-4.4500000800000002E-2</v>
      </c>
      <c r="R275">
        <v>3.0000000299999999E-3</v>
      </c>
      <c r="S275">
        <v>3.0000000299999999E-3</v>
      </c>
      <c r="T275">
        <v>-1.6799999999999999E-2</v>
      </c>
      <c r="U275">
        <v>2.89999996E-3</v>
      </c>
      <c r="V275">
        <v>3.7999999999999999E-2</v>
      </c>
      <c r="X275">
        <v>2.8E-3</v>
      </c>
      <c r="Y275">
        <v>7.8E-2</v>
      </c>
      <c r="Z275">
        <v>2.9000000000000001E-2</v>
      </c>
      <c r="AA275">
        <v>1.7000000000000001E-2</v>
      </c>
      <c r="AB275">
        <v>1.21999998E-2</v>
      </c>
      <c r="AC275">
        <v>1.81000009E-2</v>
      </c>
      <c r="AD275">
        <v>3.5499999999999997E-2</v>
      </c>
      <c r="AE275">
        <v>-1.7999999999999999E-2</v>
      </c>
      <c r="AF275">
        <v>4.0572999999999998E-2</v>
      </c>
      <c r="AG275">
        <v>1E-3</v>
      </c>
      <c r="AH275">
        <v>-1.8400000400000002E-2</v>
      </c>
      <c r="AI275">
        <v>-2.5999999999999999E-3</v>
      </c>
      <c r="AJ275">
        <v>2.4000001099999998E-3</v>
      </c>
      <c r="AK275">
        <v>1.4E-2</v>
      </c>
      <c r="AL275">
        <v>-5.1999999999999998E-2</v>
      </c>
      <c r="AM275">
        <v>3.6600000000000001E-2</v>
      </c>
      <c r="AN275">
        <v>6.7000000000000004E-2</v>
      </c>
      <c r="AO275">
        <v>-7.6000001300000003E-3</v>
      </c>
      <c r="AP275">
        <v>-7.4999998300000004E-3</v>
      </c>
      <c r="AQ275">
        <v>-7.6999999600000004E-3</v>
      </c>
      <c r="AR275">
        <v>-8.2999998699999997E-3</v>
      </c>
      <c r="AS275">
        <v>-8.2000000400000005E-3</v>
      </c>
      <c r="AT275">
        <v>-7.4999998300000004E-3</v>
      </c>
      <c r="AU275">
        <v>4.0000000000000001E-3</v>
      </c>
      <c r="AV275">
        <v>0</v>
      </c>
      <c r="AW275">
        <v>-2E-3</v>
      </c>
      <c r="AX275">
        <v>-2.1000000000000001E-2</v>
      </c>
      <c r="AY275">
        <v>-3.1E-2</v>
      </c>
      <c r="AZ275">
        <v>1.35E-2</v>
      </c>
      <c r="BA275">
        <v>9.1999999999999998E-2</v>
      </c>
      <c r="BC275">
        <v>2.63E-2</v>
      </c>
      <c r="BD275">
        <v>-1.9600000199999999E-2</v>
      </c>
      <c r="BE275">
        <v>2.1399999999999999E-2</v>
      </c>
      <c r="BF275">
        <v>-0.04</v>
      </c>
      <c r="BG275">
        <v>-4.2700000000000002E-2</v>
      </c>
      <c r="BH275">
        <v>3.6548875284717203E-2</v>
      </c>
      <c r="BI275">
        <v>-2.7393745086093199E-2</v>
      </c>
      <c r="BJ275">
        <v>3.2973936751470299E-3</v>
      </c>
      <c r="BK275">
        <v>-3.0146574366198602E-2</v>
      </c>
      <c r="BL275">
        <v>-3.0099999200000001E-2</v>
      </c>
      <c r="BM275">
        <v>-1.7225104745596201E-2</v>
      </c>
      <c r="BN275">
        <v>2.5499999499999999E-2</v>
      </c>
      <c r="BO275">
        <v>2.7000000699999999E-2</v>
      </c>
      <c r="BP275">
        <v>1.2E-2</v>
      </c>
      <c r="BQ275">
        <v>-1.75000001E-2</v>
      </c>
      <c r="BR275">
        <v>-2.6499999699999999E-2</v>
      </c>
      <c r="BS275">
        <v>-2.33999994E-2</v>
      </c>
      <c r="BT275">
        <v>-1.76999997E-2</v>
      </c>
      <c r="BU275">
        <v>2.33999994E-2</v>
      </c>
      <c r="BV275">
        <v>1.4E-2</v>
      </c>
      <c r="BW275">
        <v>-0.1154</v>
      </c>
      <c r="BY275">
        <v>1.7500000000000002E-2</v>
      </c>
      <c r="BZ275">
        <v>-7.6999999600000004E-3</v>
      </c>
      <c r="CA275">
        <v>8.3000000000000004E-2</v>
      </c>
      <c r="CB275">
        <v>9.30000003E-3</v>
      </c>
      <c r="CC275">
        <v>4.8900000800000003E-2</v>
      </c>
      <c r="CD275">
        <v>2.2900000199999999E-2</v>
      </c>
      <c r="CE275">
        <v>3.3000000000000002E-2</v>
      </c>
      <c r="CF275">
        <v>2.9000000000000001E-2</v>
      </c>
      <c r="CG275">
        <v>4.0000000000000001E-3</v>
      </c>
      <c r="CH275">
        <v>0</v>
      </c>
      <c r="CI275">
        <v>5.0000000000000001E-3</v>
      </c>
      <c r="CK275">
        <v>-5.0999999999999997E-2</v>
      </c>
      <c r="CL275">
        <v>1.6500000000000001E-2</v>
      </c>
      <c r="CM275">
        <v>-6.9699999999999998E-2</v>
      </c>
      <c r="CN275">
        <v>-8.0000000000000002E-3</v>
      </c>
      <c r="CO275">
        <v>1.0500000000000001E-2</v>
      </c>
      <c r="CP275">
        <v>-2.8000000000000001E-2</v>
      </c>
      <c r="CQ275">
        <v>-1.4E-2</v>
      </c>
      <c r="CR275">
        <v>6.9000000000000006E-2</v>
      </c>
      <c r="CS275">
        <v>3.8899999999999997E-2</v>
      </c>
      <c r="CT275">
        <v>2.5999999999999999E-2</v>
      </c>
      <c r="CU275">
        <v>0.01</v>
      </c>
      <c r="CV275">
        <v>1.4E-2</v>
      </c>
      <c r="CW275">
        <v>-6.0000000000000001E-3</v>
      </c>
      <c r="CX275">
        <v>-2.3E-2</v>
      </c>
      <c r="CY275">
        <v>1.26E-2</v>
      </c>
      <c r="CZ275">
        <v>-2.7400000000000001E-2</v>
      </c>
      <c r="DA275">
        <v>-7.1000000000000004E-3</v>
      </c>
      <c r="DB275">
        <v>1.32E-2</v>
      </c>
      <c r="DC275">
        <v>1.1000000000000001E-3</v>
      </c>
      <c r="DD275">
        <v>5.4999999999999997E-3</v>
      </c>
      <c r="DE275">
        <v>-0.01</v>
      </c>
      <c r="DF275">
        <v>2.1000000000000001E-2</v>
      </c>
      <c r="DH275">
        <v>-3.7799999100000002E-2</v>
      </c>
      <c r="DL275">
        <v>7.0000000000000001E-3</v>
      </c>
      <c r="DM275">
        <v>1.2999999999999999E-2</v>
      </c>
      <c r="DN275">
        <v>2.1199999399999999E-2</v>
      </c>
      <c r="DO275">
        <v>9.30000003E-3</v>
      </c>
      <c r="DP275">
        <v>9.2000002000000008E-3</v>
      </c>
      <c r="DQ275">
        <v>4.0000000000000001E-3</v>
      </c>
      <c r="DR275">
        <v>3.9E-2</v>
      </c>
      <c r="DS275">
        <v>2.1000000000000001E-2</v>
      </c>
      <c r="DT275">
        <v>-8.6E-3</v>
      </c>
      <c r="DU275">
        <v>4.1300000000000003E-2</v>
      </c>
      <c r="DV275">
        <v>3.5900000000000001E-2</v>
      </c>
      <c r="DW275">
        <v>9.6000000000000002E-2</v>
      </c>
      <c r="DX275">
        <v>-1.2000000600000001E-3</v>
      </c>
      <c r="DY275">
        <v>-1.0999999900000001E-3</v>
      </c>
      <c r="DZ275">
        <v>-1.59999996E-3</v>
      </c>
      <c r="EA275">
        <v>-1.4600000300000001E-2</v>
      </c>
      <c r="EB275">
        <v>-3.2800000199999998E-2</v>
      </c>
      <c r="EC275">
        <v>3.2999999800000001E-3</v>
      </c>
      <c r="ED275">
        <v>-2.7300000000000001E-2</v>
      </c>
      <c r="EE275">
        <v>-5.3100000000000001E-2</v>
      </c>
      <c r="EF275">
        <v>3.8786542751860801E-3</v>
      </c>
      <c r="EG275">
        <v>7.0000000000000001E-3</v>
      </c>
      <c r="EH275">
        <v>-9.2600002900000006E-2</v>
      </c>
      <c r="EI275">
        <v>-1.1599999999999999E-2</v>
      </c>
      <c r="EJ275">
        <v>-2.8899999999999999E-2</v>
      </c>
      <c r="EK275">
        <v>-4.41E-2</v>
      </c>
      <c r="EL275">
        <v>-4.82E-2</v>
      </c>
      <c r="EM275">
        <v>-1.67E-2</v>
      </c>
      <c r="EN275">
        <v>4.7E-2</v>
      </c>
      <c r="EO275">
        <v>5.4399999999999997E-2</v>
      </c>
      <c r="EP275">
        <v>6.0000000000000001E-3</v>
      </c>
      <c r="EQ275">
        <v>8.9999999999999993E-3</v>
      </c>
      <c r="ER275">
        <v>8.9999999999999993E-3</v>
      </c>
      <c r="ES275">
        <v>3.1099999999999999E-2</v>
      </c>
      <c r="ET275">
        <v>1.6E-2</v>
      </c>
      <c r="EU275">
        <v>-0.02</v>
      </c>
      <c r="EW275">
        <v>0.09</v>
      </c>
      <c r="EY275">
        <v>1.35E-2</v>
      </c>
      <c r="EZ275">
        <v>-7.3000000000000001E-3</v>
      </c>
      <c r="FC275">
        <v>1.15E-2</v>
      </c>
      <c r="FD275">
        <v>-8.8000000000000005E-3</v>
      </c>
      <c r="FE275">
        <v>-2.4207581370141899E-2</v>
      </c>
      <c r="FF275">
        <v>1.30210841666667E-2</v>
      </c>
      <c r="FG275">
        <v>-2.2000000000000001E-3</v>
      </c>
      <c r="FH275">
        <v>-1.26E-2</v>
      </c>
      <c r="FI275">
        <v>-8.0000000000000002E-3</v>
      </c>
      <c r="FJ275">
        <v>2.86E-2</v>
      </c>
      <c r="FL275">
        <v>-5.4199999999999998E-2</v>
      </c>
      <c r="FM275">
        <v>-7.0000000000000001E-3</v>
      </c>
      <c r="FN275">
        <v>3.56E-2</v>
      </c>
      <c r="FO275">
        <v>1.9099999999999999E-2</v>
      </c>
      <c r="FP275">
        <v>0</v>
      </c>
      <c r="FQ275">
        <v>1.6000000000000001E-3</v>
      </c>
      <c r="FR275">
        <v>8.2000000000000007E-3</v>
      </c>
      <c r="FS275">
        <v>2.4199999999999999E-2</v>
      </c>
      <c r="FT275">
        <v>3.6200000000000003E-2</v>
      </c>
      <c r="FU275">
        <v>5.4999999999999997E-3</v>
      </c>
      <c r="FV275">
        <v>2.3999999999999998E-3</v>
      </c>
      <c r="FW275">
        <v>-2.5600000000000001E-2</v>
      </c>
      <c r="FX275">
        <v>6.13E-2</v>
      </c>
      <c r="FY275">
        <v>-0.01</v>
      </c>
      <c r="FZ275">
        <v>2.5999999999999999E-2</v>
      </c>
      <c r="GA275">
        <v>8.0000000000000002E-3</v>
      </c>
      <c r="GC275">
        <v>5.9799999999999999E-2</v>
      </c>
      <c r="GD275">
        <v>-7.0999999999999994E-2</v>
      </c>
      <c r="GE275">
        <v>-1.23E-2</v>
      </c>
    </row>
    <row r="276" spans="1:187" x14ac:dyDescent="0.25">
      <c r="A276" s="120">
        <v>42735</v>
      </c>
      <c r="B276">
        <v>1.5282848275490301E-2</v>
      </c>
      <c r="C276">
        <v>2.99999993E-2</v>
      </c>
      <c r="D276">
        <v>7.1999999999999998E-3</v>
      </c>
      <c r="E276">
        <v>-8.9999999999999998E-4</v>
      </c>
      <c r="F276">
        <v>0.02</v>
      </c>
      <c r="G276">
        <v>4.5099999799999999E-2</v>
      </c>
      <c r="H276">
        <v>1.47000002E-2</v>
      </c>
      <c r="I276">
        <v>1.38999997E-2</v>
      </c>
      <c r="J276">
        <v>1.4600000300000001E-2</v>
      </c>
      <c r="K276">
        <v>1.47000002E-2</v>
      </c>
      <c r="L276">
        <v>1.4600000300000001E-2</v>
      </c>
      <c r="M276">
        <v>-3.8494521477074901E-3</v>
      </c>
      <c r="N276">
        <v>6.05786213777448E-3</v>
      </c>
      <c r="O276">
        <v>-5.0000000000000001E-3</v>
      </c>
      <c r="P276">
        <v>-2.0000000900000001E-3</v>
      </c>
      <c r="Q276">
        <v>-3.10000009E-3</v>
      </c>
      <c r="R276">
        <v>4.1999998500000003E-3</v>
      </c>
      <c r="S276">
        <v>4.3000001500000003E-3</v>
      </c>
      <c r="T276">
        <v>1.32E-2</v>
      </c>
      <c r="U276">
        <v>7.4000000000000003E-3</v>
      </c>
      <c r="V276">
        <v>4.2000000000000003E-2</v>
      </c>
      <c r="X276">
        <v>2.3199999999999998E-2</v>
      </c>
      <c r="Y276">
        <v>3.9E-2</v>
      </c>
      <c r="Z276">
        <v>1.8475911439258301E-2</v>
      </c>
      <c r="AA276">
        <v>2.1499999999999998E-2</v>
      </c>
      <c r="AB276">
        <v>1.75000001E-2</v>
      </c>
      <c r="AC276">
        <v>2.62000002E-2</v>
      </c>
      <c r="AD276">
        <v>6.7999999999999996E-3</v>
      </c>
      <c r="AE276">
        <v>2.1999999999999999E-2</v>
      </c>
      <c r="AF276">
        <v>4.6403E-2</v>
      </c>
      <c r="AG276">
        <v>6.7697485122935096E-3</v>
      </c>
      <c r="AH276">
        <v>4.6000001000000004E-3</v>
      </c>
      <c r="AI276">
        <v>1.5699999999999999E-2</v>
      </c>
      <c r="AJ276">
        <v>7.4999998300000004E-3</v>
      </c>
      <c r="AK276">
        <v>1.17E-2</v>
      </c>
      <c r="AL276">
        <v>1.9309273965108599E-2</v>
      </c>
      <c r="AM276">
        <v>-6.4000000000000003E-3</v>
      </c>
      <c r="AN276">
        <v>-4.25613676928943E-2</v>
      </c>
      <c r="AO276">
        <v>1.27999997E-2</v>
      </c>
      <c r="AP276">
        <v>1.29000004E-2</v>
      </c>
      <c r="AQ276">
        <v>1.27999997E-2</v>
      </c>
      <c r="AR276">
        <v>1.20999999E-2</v>
      </c>
      <c r="AS276">
        <v>1.22999996E-2</v>
      </c>
      <c r="AT276">
        <v>1.29000004E-2</v>
      </c>
      <c r="AU276">
        <v>-0.01</v>
      </c>
      <c r="AV276">
        <v>-2E-3</v>
      </c>
      <c r="AW276">
        <v>1.6E-2</v>
      </c>
      <c r="AX276">
        <v>1.4999999999999999E-2</v>
      </c>
      <c r="AY276">
        <v>2.1999999999999999E-2</v>
      </c>
      <c r="AZ276">
        <v>2.3400000000000001E-2</v>
      </c>
      <c r="BA276">
        <v>-2.6097865144447299E-2</v>
      </c>
      <c r="BC276">
        <v>5.0000000000000001E-3</v>
      </c>
      <c r="BD276">
        <v>8.6000002899999997E-3</v>
      </c>
      <c r="BE276">
        <v>4.1999999999999997E-3</v>
      </c>
      <c r="BF276">
        <v>1.2999999999999999E-2</v>
      </c>
      <c r="BG276">
        <v>-5.1400000000000001E-2</v>
      </c>
      <c r="BH276">
        <v>-3.2250726676039702E-3</v>
      </c>
      <c r="BI276">
        <v>1.0899611542067001E-2</v>
      </c>
      <c r="BJ276">
        <v>1.7440873027647599E-2</v>
      </c>
      <c r="BK276">
        <v>2.92357446917277E-2</v>
      </c>
      <c r="BL276">
        <v>2.9200000699999999E-2</v>
      </c>
      <c r="BM276">
        <v>2.8017682684129599E-2</v>
      </c>
      <c r="BN276">
        <v>-1.5900000899999999E-2</v>
      </c>
      <c r="BO276">
        <v>5.7999998300000001E-2</v>
      </c>
      <c r="BP276">
        <v>1.2004409633267901E-2</v>
      </c>
      <c r="BQ276">
        <v>-1.26E-2</v>
      </c>
      <c r="BR276">
        <v>-1.8300000600000001E-2</v>
      </c>
      <c r="BS276">
        <v>-2.33999994E-2</v>
      </c>
      <c r="BT276">
        <v>-1.09000001E-2</v>
      </c>
      <c r="BU276">
        <v>1.0300000199999999E-2</v>
      </c>
      <c r="BV276">
        <v>1.3368273577839301E-2</v>
      </c>
      <c r="BW276">
        <v>2.8799999999999999E-2</v>
      </c>
      <c r="BY276">
        <v>-1.26E-2</v>
      </c>
      <c r="BZ276">
        <v>-4.9999998899999997E-3</v>
      </c>
      <c r="CA276">
        <v>4.5021551865113099E-2</v>
      </c>
      <c r="CB276">
        <v>4.3000001500000003E-3</v>
      </c>
      <c r="CC276">
        <v>2.6399999899999999E-2</v>
      </c>
      <c r="CD276">
        <v>2.2800000399999999E-2</v>
      </c>
      <c r="CE276">
        <v>3.4462710086171598E-2</v>
      </c>
      <c r="CF276">
        <v>-6.0000000000000001E-3</v>
      </c>
      <c r="CG276">
        <v>-1.7169212115095301E-2</v>
      </c>
      <c r="CH276">
        <v>3.25584336130837E-2</v>
      </c>
      <c r="CI276">
        <v>1.12780957540297E-2</v>
      </c>
      <c r="CK276">
        <v>-3.7403207535853598E-2</v>
      </c>
      <c r="CL276">
        <v>1.15E-2</v>
      </c>
      <c r="CM276">
        <v>2.9999999999999997E-4</v>
      </c>
      <c r="CN276">
        <v>-7.3550988823782902E-3</v>
      </c>
      <c r="CO276">
        <v>1.01E-2</v>
      </c>
      <c r="CP276">
        <v>1.2487414518235001E-2</v>
      </c>
      <c r="CQ276">
        <v>5.0000000000000001E-3</v>
      </c>
      <c r="CR276">
        <v>2.1748260666883699E-2</v>
      </c>
      <c r="CS276">
        <v>1.9E-2</v>
      </c>
      <c r="CT276">
        <v>1.0999999999999999E-2</v>
      </c>
      <c r="CU276">
        <v>0</v>
      </c>
      <c r="CV276">
        <v>2E-3</v>
      </c>
      <c r="CW276">
        <v>-6.7999999999999996E-3</v>
      </c>
      <c r="CX276">
        <v>2.3728502380594201E-2</v>
      </c>
      <c r="CY276">
        <v>2.2000000000000001E-3</v>
      </c>
      <c r="CZ276">
        <v>-5.4999999999999997E-3</v>
      </c>
      <c r="DA276">
        <v>-1.2999999999999999E-3</v>
      </c>
      <c r="DB276">
        <v>2.5999999999999999E-3</v>
      </c>
      <c r="DC276">
        <v>1.46E-2</v>
      </c>
      <c r="DD276">
        <v>1.5800000000000002E-2</v>
      </c>
      <c r="DE276">
        <v>1.2E-2</v>
      </c>
      <c r="DF276">
        <v>-2.1539577026541401E-4</v>
      </c>
      <c r="DH276">
        <v>3.8999998899999998E-3</v>
      </c>
      <c r="DL276">
        <v>1.99992836273775E-2</v>
      </c>
      <c r="DM276">
        <v>3.7030062228096801E-2</v>
      </c>
      <c r="DN276">
        <v>1.6400000099999999E-2</v>
      </c>
      <c r="DO276">
        <v>3.7000000000000002E-3</v>
      </c>
      <c r="DP276">
        <v>5.1000001799999996E-3</v>
      </c>
      <c r="DQ276">
        <v>2.9462715950269801E-2</v>
      </c>
      <c r="DR276">
        <v>3.7741492781133701E-2</v>
      </c>
      <c r="DS276">
        <v>-5.6642209172791697E-2</v>
      </c>
      <c r="DT276">
        <v>9.4000000000000004E-3</v>
      </c>
      <c r="DU276">
        <v>1.7500000000000002E-2</v>
      </c>
      <c r="DV276">
        <v>2.2100000000000002E-2</v>
      </c>
      <c r="DW276">
        <v>4.6825758224593502E-3</v>
      </c>
      <c r="DX276">
        <v>8.9999998500000004E-4</v>
      </c>
      <c r="DY276">
        <v>1.0999999900000001E-3</v>
      </c>
      <c r="DZ276">
        <v>5.0000002400000002E-4</v>
      </c>
      <c r="EA276">
        <v>5.0000002400000002E-4</v>
      </c>
      <c r="EB276">
        <v>-6.8000000900000001E-3</v>
      </c>
      <c r="EC276">
        <v>1.2000000600000001E-3</v>
      </c>
      <c r="ED276">
        <v>-4.0000000000000001E-3</v>
      </c>
      <c r="EE276">
        <v>-3.1899999999999998E-2</v>
      </c>
      <c r="EF276">
        <v>-3.3051851525935901E-3</v>
      </c>
      <c r="EG276">
        <v>3.01715231208033E-2</v>
      </c>
      <c r="EH276">
        <v>1.6300000299999999E-2</v>
      </c>
      <c r="EI276">
        <v>-8.8000000000000005E-3</v>
      </c>
      <c r="EJ276">
        <v>-1.1391E-2</v>
      </c>
      <c r="EK276">
        <v>5.1799999999999999E-2</v>
      </c>
      <c r="EL276">
        <v>4.3200000000000002E-2</v>
      </c>
      <c r="EM276">
        <v>5.7700000000000001E-2</v>
      </c>
      <c r="EN276">
        <v>-2.17550332028968E-2</v>
      </c>
      <c r="EO276">
        <v>3.7100000000000001E-2</v>
      </c>
      <c r="EP276">
        <v>1.0544727857975601E-2</v>
      </c>
      <c r="EQ276">
        <v>3.7849518397163003E-2</v>
      </c>
      <c r="ER276">
        <v>3.08121689459953E-2</v>
      </c>
      <c r="ES276">
        <v>6.6E-3</v>
      </c>
      <c r="ET276">
        <v>1.44922206158911E-2</v>
      </c>
      <c r="EU276">
        <v>-1.8E-3</v>
      </c>
      <c r="EW276">
        <v>-1.7506421383361899E-2</v>
      </c>
      <c r="EY276">
        <v>2.3400000000000001E-2</v>
      </c>
      <c r="EZ276">
        <v>3.9699999999999999E-2</v>
      </c>
      <c r="FC276">
        <v>-1.7899999999999999E-2</v>
      </c>
      <c r="FD276">
        <v>1.24E-2</v>
      </c>
      <c r="FE276">
        <v>-4.9682218092933503E-3</v>
      </c>
      <c r="FF276">
        <v>3.4637255666666701E-3</v>
      </c>
      <c r="FG276">
        <v>1.09E-2</v>
      </c>
      <c r="FH276">
        <v>-2.58E-2</v>
      </c>
      <c r="FI276">
        <v>1.64647930483253E-3</v>
      </c>
      <c r="FJ276">
        <v>4.1300000000000003E-2</v>
      </c>
      <c r="FL276">
        <v>4.5999999999999999E-3</v>
      </c>
      <c r="FM276">
        <v>1.3468710325328401E-3</v>
      </c>
      <c r="FN276">
        <v>-4.7000000000000002E-3</v>
      </c>
      <c r="FO276">
        <v>-9.4000000000000004E-3</v>
      </c>
      <c r="FP276">
        <v>-4.0109270195449298E-2</v>
      </c>
      <c r="FQ276">
        <v>-5.7000000000000002E-3</v>
      </c>
      <c r="FR276">
        <v>4.0000000000000002E-4</v>
      </c>
      <c r="FS276">
        <v>3.0000000000000001E-3</v>
      </c>
      <c r="FT276">
        <v>4.3E-3</v>
      </c>
      <c r="FU276">
        <v>-1.6000000000000001E-3</v>
      </c>
      <c r="FV276">
        <v>-8.6E-3</v>
      </c>
      <c r="FW276">
        <v>-1.7000000000000001E-2</v>
      </c>
      <c r="FX276">
        <v>4.7999999999999996E-3</v>
      </c>
      <c r="FY276">
        <v>3.0000000000000001E-3</v>
      </c>
      <c r="FZ276">
        <v>-3.0000000000000001E-3</v>
      </c>
      <c r="GA276">
        <v>-3.0000000000000001E-3</v>
      </c>
      <c r="GC276">
        <v>1.5699999999999999E-2</v>
      </c>
      <c r="GD276">
        <v>7.0000000000000001E-3</v>
      </c>
      <c r="GE276">
        <v>1.4999999999999999E-2</v>
      </c>
    </row>
    <row r="277" spans="1:187" x14ac:dyDescent="0.25">
      <c r="A277" s="120">
        <v>42766</v>
      </c>
      <c r="B277">
        <v>3.4502124295745999E-2</v>
      </c>
      <c r="C277">
        <v>-5.2999998399999998E-3</v>
      </c>
      <c r="D277">
        <v>1.7399999999999999E-2</v>
      </c>
      <c r="E277">
        <v>5.4000000000000003E-3</v>
      </c>
      <c r="F277">
        <v>-9.1000000000000004E-3</v>
      </c>
      <c r="G277">
        <v>-6.3100002700000005E-2</v>
      </c>
      <c r="H277">
        <v>-1.7400000200000001E-2</v>
      </c>
      <c r="I277">
        <v>-1.76999997E-2</v>
      </c>
      <c r="J277">
        <v>-1.7300000400000001E-2</v>
      </c>
      <c r="K277">
        <v>-1.7400000200000001E-2</v>
      </c>
      <c r="L277">
        <v>-1.7300000400000001E-2</v>
      </c>
      <c r="M277">
        <v>2.4811435144449501E-3</v>
      </c>
      <c r="N277">
        <v>2.49744043630225E-2</v>
      </c>
      <c r="O277">
        <v>1.2500000000000001E-2</v>
      </c>
      <c r="P277">
        <v>7.4999998300000004E-3</v>
      </c>
      <c r="Q277">
        <v>7.6000001300000003E-3</v>
      </c>
      <c r="R277">
        <v>4.0000001900000002E-3</v>
      </c>
      <c r="S277">
        <v>3.0000000299999999E-3</v>
      </c>
      <c r="T277">
        <v>1.55E-2</v>
      </c>
      <c r="U277">
        <v>3.5000001100000001E-3</v>
      </c>
      <c r="V277">
        <v>1.4999999999999999E-2</v>
      </c>
      <c r="X277">
        <v>2.92E-2</v>
      </c>
      <c r="Y277">
        <v>0.06</v>
      </c>
      <c r="Z277">
        <v>6.7279107485585E-3</v>
      </c>
      <c r="AA277">
        <v>1.9199999999999998E-2</v>
      </c>
      <c r="AB277">
        <v>-6.8000000900000001E-3</v>
      </c>
      <c r="AC277">
        <v>-1.0800000299999999E-2</v>
      </c>
      <c r="AD277">
        <v>-4.9599999999999998E-2</v>
      </c>
      <c r="AE277">
        <v>-7.0000000000000001E-3</v>
      </c>
      <c r="AF277">
        <v>-2.5999999999999999E-2</v>
      </c>
      <c r="AG277">
        <v>3.7162919843842998E-2</v>
      </c>
      <c r="AH277">
        <v>-2.6399999899999999E-2</v>
      </c>
      <c r="AI277">
        <v>1.5900000000000001E-2</v>
      </c>
      <c r="AJ277">
        <v>-1.6400000099999999E-2</v>
      </c>
      <c r="AK277">
        <v>-9.7000000000000003E-3</v>
      </c>
      <c r="AL277">
        <v>4.36160434386412E-2</v>
      </c>
      <c r="AM277">
        <v>-2.6700000000000002E-2</v>
      </c>
      <c r="AN277">
        <v>4.0544867891988197E-2</v>
      </c>
      <c r="AO277">
        <v>-1.15E-2</v>
      </c>
      <c r="AP277">
        <v>-1.14000002E-2</v>
      </c>
      <c r="AQ277">
        <v>-1.15999999E-2</v>
      </c>
      <c r="AR277">
        <v>-1.21999998E-2</v>
      </c>
      <c r="AS277">
        <v>-1.20999999E-2</v>
      </c>
      <c r="AT277">
        <v>-1.15E-2</v>
      </c>
      <c r="AU277">
        <v>8.9999999999999993E-3</v>
      </c>
      <c r="AV277">
        <v>8.0000000000000002E-3</v>
      </c>
      <c r="AW277">
        <v>-1.7000000000000001E-2</v>
      </c>
      <c r="AX277">
        <v>2E-3</v>
      </c>
      <c r="AY277">
        <v>3.0000000000000001E-3</v>
      </c>
      <c r="AZ277">
        <v>-1.3899999999999999E-2</v>
      </c>
      <c r="BA277">
        <v>2.1006478056263499E-2</v>
      </c>
      <c r="BC277">
        <v>1.8E-3</v>
      </c>
      <c r="BD277">
        <v>1.4999999700000001E-2</v>
      </c>
      <c r="BE277">
        <v>-1E-4</v>
      </c>
      <c r="BF277">
        <v>5.6000000000000001E-2</v>
      </c>
      <c r="BG277">
        <v>-4.5600000000000002E-2</v>
      </c>
      <c r="BH277">
        <v>4.0904651418167699E-3</v>
      </c>
      <c r="BI277">
        <v>-5.7436780183988097E-3</v>
      </c>
      <c r="BJ277">
        <v>-1.7921523916786301E-2</v>
      </c>
      <c r="BK277">
        <v>-2.9883935203039599E-2</v>
      </c>
      <c r="BL277">
        <v>-2.98999995E-2</v>
      </c>
      <c r="BM277">
        <v>-2.6534558808968999E-2</v>
      </c>
      <c r="BN277">
        <v>4.7400001400000003E-2</v>
      </c>
      <c r="BO277">
        <v>2.6000000499999999E-2</v>
      </c>
      <c r="BP277">
        <v>2.56327076149474E-2</v>
      </c>
      <c r="BQ277">
        <v>-1.6799999400000001E-2</v>
      </c>
      <c r="BR277">
        <v>-2.4199999900000001E-2</v>
      </c>
      <c r="BS277">
        <v>-4.0800001500000002E-2</v>
      </c>
      <c r="BT277">
        <v>-1.6000000800000001E-2</v>
      </c>
      <c r="BU277">
        <v>-1.18000004E-2</v>
      </c>
      <c r="BV277">
        <v>1.89896381412913E-3</v>
      </c>
      <c r="BW277">
        <v>-1.01E-2</v>
      </c>
      <c r="BY277">
        <v>-3.2000000000000002E-3</v>
      </c>
      <c r="BZ277">
        <v>-8.2000000400000005E-3</v>
      </c>
      <c r="CA277">
        <v>-0.143593917080959</v>
      </c>
      <c r="CB277">
        <v>-1.82000007E-2</v>
      </c>
      <c r="CC277">
        <v>-7.9400002999999997E-2</v>
      </c>
      <c r="CD277">
        <v>-2.6699999299999999E-2</v>
      </c>
      <c r="CE277">
        <v>2.70100033534235E-2</v>
      </c>
      <c r="CF277">
        <v>3.1E-2</v>
      </c>
      <c r="CG277">
        <v>2.1832917196065202E-3</v>
      </c>
      <c r="CH277">
        <v>-1.7690911809697999E-5</v>
      </c>
      <c r="CI277">
        <v>-3.4546326468287702E-4</v>
      </c>
      <c r="CK277">
        <v>2.4231963119061301E-3</v>
      </c>
      <c r="CL277">
        <v>3.3999999999999998E-3</v>
      </c>
      <c r="CM277">
        <v>8.4699999999999998E-2</v>
      </c>
      <c r="CN277">
        <v>5.6101906722759498E-2</v>
      </c>
      <c r="CO277">
        <v>1.14E-2</v>
      </c>
      <c r="CP277">
        <v>4.3060441844461998E-2</v>
      </c>
      <c r="CQ277">
        <v>4.0000000000000001E-3</v>
      </c>
      <c r="CR277">
        <v>6.9240274265768995E-2</v>
      </c>
      <c r="CS277">
        <v>4.3299999999999998E-2</v>
      </c>
      <c r="CT277">
        <v>-8.0000000000000002E-3</v>
      </c>
      <c r="CU277">
        <v>2.3E-2</v>
      </c>
      <c r="CV277">
        <v>8.9999999999999993E-3</v>
      </c>
      <c r="CW277">
        <v>1.5299999999999999E-2</v>
      </c>
      <c r="CX277">
        <v>2.98383471350212E-2</v>
      </c>
      <c r="CY277">
        <v>1.37E-2</v>
      </c>
      <c r="CZ277">
        <v>3.2000000000000001E-2</v>
      </c>
      <c r="DA277">
        <v>-1.1000000000000001E-3</v>
      </c>
      <c r="DB277">
        <v>1.1299999999999999E-2</v>
      </c>
      <c r="DC277">
        <v>-1.24E-2</v>
      </c>
      <c r="DD277">
        <v>-2.3099999999999999E-2</v>
      </c>
      <c r="DE277">
        <v>1.7999999999999999E-2</v>
      </c>
      <c r="DF277">
        <v>1.5248525935513501E-2</v>
      </c>
      <c r="DH277">
        <v>7.9999998000000001E-4</v>
      </c>
      <c r="DK277">
        <v>-1.70000002E-3</v>
      </c>
      <c r="DL277">
        <v>4.0591731629993104E-3</v>
      </c>
      <c r="DM277">
        <v>1.9996825628762999E-2</v>
      </c>
      <c r="DN277">
        <v>3.46999988E-2</v>
      </c>
      <c r="DO277">
        <v>-5.7000000999999998E-3</v>
      </c>
      <c r="DP277">
        <v>-5.4999999699999998E-3</v>
      </c>
      <c r="DQ277">
        <v>9.6532587343429697E-3</v>
      </c>
      <c r="DR277">
        <v>-4.7974612684808004E-3</v>
      </c>
      <c r="DS277">
        <v>-2.44668125208721E-2</v>
      </c>
      <c r="DT277">
        <v>2.3099999999999999E-2</v>
      </c>
      <c r="DU277">
        <v>0.03</v>
      </c>
      <c r="DV277">
        <v>2.2499999999999999E-2</v>
      </c>
      <c r="DW277">
        <v>1.4176974934212399E-3</v>
      </c>
      <c r="DX277">
        <v>8.5000004600000005E-3</v>
      </c>
      <c r="DY277">
        <v>8.7000001200000007E-3</v>
      </c>
      <c r="DZ277">
        <v>8.0000003800000004E-3</v>
      </c>
      <c r="EA277">
        <v>-7.9999998000000001E-4</v>
      </c>
      <c r="EB277">
        <v>-4.3999999800000003E-3</v>
      </c>
      <c r="EC277">
        <v>9.2000002000000008E-3</v>
      </c>
      <c r="ED277">
        <v>4.2200000000000001E-2</v>
      </c>
      <c r="EE277">
        <v>6.3299999999999995E-2</v>
      </c>
      <c r="EF277">
        <v>1.8746061868505099E-2</v>
      </c>
      <c r="EG277">
        <v>3.9561243880187801E-2</v>
      </c>
      <c r="EH277">
        <v>3.5999999400000001E-3</v>
      </c>
      <c r="EI277">
        <v>-6.4799999999999996E-2</v>
      </c>
      <c r="EJ277">
        <v>5.7910999999999997E-2</v>
      </c>
      <c r="EK277">
        <v>-2.3900000000000001E-2</v>
      </c>
      <c r="EL277">
        <v>-1.6E-2</v>
      </c>
      <c r="EM277">
        <v>-9.5999999999999992E-3</v>
      </c>
      <c r="EN277">
        <v>6.7285904815290107E-2</v>
      </c>
      <c r="EO277">
        <v>-1.44E-2</v>
      </c>
      <c r="EP277">
        <v>2.18952557958354E-2</v>
      </c>
      <c r="EQ277">
        <v>2.3671644347582801E-2</v>
      </c>
      <c r="ER277">
        <v>1.41769324235606E-2</v>
      </c>
      <c r="ES277">
        <v>1.03E-2</v>
      </c>
      <c r="ET277">
        <v>-7.5402728555329395E-5</v>
      </c>
      <c r="EU277">
        <v>1.3299999999999999E-2</v>
      </c>
      <c r="EW277">
        <v>-1.69686206284674E-2</v>
      </c>
      <c r="EY277">
        <v>-1.3899999999999999E-2</v>
      </c>
      <c r="EZ277">
        <v>1.1599999999999999E-2</v>
      </c>
      <c r="FC277">
        <v>1.17E-2</v>
      </c>
      <c r="FD277">
        <v>-2.23E-2</v>
      </c>
      <c r="FE277">
        <v>2.6602819923675199E-2</v>
      </c>
      <c r="FF277">
        <v>-9.1858674333333296E-3</v>
      </c>
      <c r="FG277">
        <v>8.0000000000000004E-4</v>
      </c>
      <c r="FH277">
        <v>7.9399999999999998E-2</v>
      </c>
      <c r="FI277">
        <v>-1.5490298706990599E-2</v>
      </c>
      <c r="FJ277">
        <v>1.2999999999999999E-3</v>
      </c>
      <c r="FL277">
        <v>1.2999999999999999E-3</v>
      </c>
      <c r="FM277">
        <v>5.4646460488506202E-2</v>
      </c>
      <c r="FN277">
        <v>2.2000000000000001E-3</v>
      </c>
      <c r="FO277">
        <v>1.34E-2</v>
      </c>
      <c r="FP277">
        <v>-1.9223327277111402E-2</v>
      </c>
      <c r="FQ277">
        <v>1.6E-2</v>
      </c>
      <c r="FR277">
        <v>7.3000000000000001E-3</v>
      </c>
      <c r="FS277">
        <v>-2.0999999999999999E-3</v>
      </c>
      <c r="FT277">
        <v>-3.3999999999999998E-3</v>
      </c>
      <c r="FU277">
        <v>1.66E-2</v>
      </c>
      <c r="FV277">
        <v>2.3800000000000002E-2</v>
      </c>
      <c r="FW277">
        <v>5.5199999999999999E-2</v>
      </c>
      <c r="FX277">
        <v>1.67E-2</v>
      </c>
      <c r="FY277">
        <v>0.02</v>
      </c>
      <c r="FZ277">
        <v>4.9000000000000002E-2</v>
      </c>
      <c r="GA277">
        <v>-2E-3</v>
      </c>
      <c r="GC277">
        <v>-3.0300000000000001E-2</v>
      </c>
      <c r="GD277">
        <v>6.2E-2</v>
      </c>
      <c r="GE277">
        <v>-1.2999999999999999E-2</v>
      </c>
    </row>
    <row r="278" spans="1:187" x14ac:dyDescent="0.25">
      <c r="A278" s="120">
        <v>42794</v>
      </c>
      <c r="B278">
        <v>-1.1888307562035699E-3</v>
      </c>
      <c r="C278">
        <v>1.86000001E-2</v>
      </c>
      <c r="D278">
        <v>1.3100000000000001E-2</v>
      </c>
      <c r="E278">
        <v>-2.3199999999999998E-2</v>
      </c>
      <c r="F278">
        <v>1.9900000000000001E-2</v>
      </c>
      <c r="G278">
        <v>-4.1400000499999999E-2</v>
      </c>
      <c r="H278">
        <v>2.5499999499999999E-2</v>
      </c>
      <c r="I278">
        <v>2.50000004E-2</v>
      </c>
      <c r="J278">
        <v>2.7300000200000001E-2</v>
      </c>
      <c r="K278">
        <v>2.6599999499999999E-2</v>
      </c>
      <c r="L278">
        <v>2.6399999899999999E-2</v>
      </c>
      <c r="M278">
        <v>2.5402643024291099E-2</v>
      </c>
      <c r="N278">
        <v>8.3394044132361102E-3</v>
      </c>
      <c r="O278">
        <v>-3.3999999999999998E-3</v>
      </c>
      <c r="P278">
        <v>1.05999997E-2</v>
      </c>
      <c r="Q278">
        <v>1.0800000299999999E-2</v>
      </c>
      <c r="R278">
        <v>2.7100000499999999E-2</v>
      </c>
      <c r="S278">
        <v>2.8200000499999999E-2</v>
      </c>
      <c r="T278">
        <v>4.1700000000000001E-2</v>
      </c>
      <c r="U278">
        <v>6.8999999200000002E-3</v>
      </c>
      <c r="V278">
        <v>0.03</v>
      </c>
      <c r="X278">
        <v>3.5799999999999998E-2</v>
      </c>
      <c r="Y278">
        <v>4.2999999999999997E-2</v>
      </c>
      <c r="Z278">
        <v>1.3888036835706399E-2</v>
      </c>
      <c r="AA278">
        <v>1.6199999999999999E-2</v>
      </c>
      <c r="AB278">
        <v>7.7999997899999996E-3</v>
      </c>
      <c r="AC278">
        <v>1.15E-2</v>
      </c>
      <c r="AD278">
        <v>1.41E-2</v>
      </c>
      <c r="AE278">
        <v>6.5000000000000002E-2</v>
      </c>
      <c r="AF278">
        <v>8.9999999999999993E-3</v>
      </c>
      <c r="AG278">
        <v>4.4742150420142401E-2</v>
      </c>
      <c r="AH278">
        <v>4.3400000799999998E-2</v>
      </c>
      <c r="AI278">
        <v>-1.6999999999999999E-3</v>
      </c>
      <c r="AJ278">
        <v>3.9999999E-4</v>
      </c>
      <c r="AK278">
        <v>-2E-3</v>
      </c>
      <c r="AL278">
        <v>1.51180014955516E-2</v>
      </c>
      <c r="AM278">
        <v>-1.67E-2</v>
      </c>
      <c r="AN278">
        <v>3.4998861370429499E-2</v>
      </c>
      <c r="AO278">
        <v>2.5399999699999998E-2</v>
      </c>
      <c r="AP278">
        <v>2.5499999499999999E-2</v>
      </c>
      <c r="AQ278">
        <v>2.5399999699999998E-2</v>
      </c>
      <c r="AR278">
        <v>2.4800000700000002E-2</v>
      </c>
      <c r="AS278">
        <v>2.4900000500000002E-2</v>
      </c>
      <c r="AT278">
        <v>2.5499999499999999E-2</v>
      </c>
      <c r="AU278">
        <v>2E-3</v>
      </c>
      <c r="AV278">
        <v>3.0000000000000001E-3</v>
      </c>
      <c r="AW278">
        <v>-6.0000000000000001E-3</v>
      </c>
      <c r="AX278">
        <v>0.02</v>
      </c>
      <c r="AY278">
        <v>2.8000000000000001E-2</v>
      </c>
      <c r="AZ278">
        <v>2.75E-2</v>
      </c>
      <c r="BA278">
        <v>-3.3267946683038799E-2</v>
      </c>
      <c r="BC278">
        <v>2.8E-3</v>
      </c>
      <c r="BD278">
        <v>1.25000002E-2</v>
      </c>
      <c r="BE278">
        <v>-1.2999999999999999E-3</v>
      </c>
      <c r="BF278">
        <v>2.1999999999999999E-2</v>
      </c>
      <c r="BG278">
        <v>5.5999999999999999E-3</v>
      </c>
      <c r="BH278">
        <v>-1.0421220234839299E-2</v>
      </c>
      <c r="BI278">
        <v>4.3989334487939E-2</v>
      </c>
      <c r="BJ278">
        <v>3.8754774752166599E-2</v>
      </c>
      <c r="BK278">
        <v>6.9337374891365502E-2</v>
      </c>
      <c r="BL278">
        <v>6.9300003299999996E-2</v>
      </c>
      <c r="BM278">
        <v>4.55873686864567E-2</v>
      </c>
      <c r="BN278">
        <v>8.6000002899999997E-3</v>
      </c>
      <c r="BO278">
        <v>1.09999999E-2</v>
      </c>
      <c r="BP278">
        <v>3.51090107076657E-3</v>
      </c>
      <c r="BQ278">
        <v>4.7100000099999997E-2</v>
      </c>
      <c r="BR278">
        <v>7.1500003300000003E-2</v>
      </c>
      <c r="BS278">
        <v>-5.7999999299999999E-3</v>
      </c>
      <c r="BT278">
        <v>4.6300001399999999E-2</v>
      </c>
      <c r="BU278">
        <v>-1.59999996E-3</v>
      </c>
      <c r="BV278">
        <v>2.05616006572551E-2</v>
      </c>
      <c r="BW278">
        <v>-1.1999999999999999E-3</v>
      </c>
      <c r="BY278">
        <v>7.4000000000000003E-3</v>
      </c>
      <c r="BZ278">
        <v>2.03000009E-2</v>
      </c>
      <c r="CA278">
        <v>3.88506831149475E-2</v>
      </c>
      <c r="CB278">
        <v>8.6000002899999997E-3</v>
      </c>
      <c r="CC278">
        <v>2.55999994E-2</v>
      </c>
      <c r="CD278">
        <v>9.8999999500000001E-3</v>
      </c>
      <c r="CE278">
        <v>1.09493967325347E-2</v>
      </c>
      <c r="CF278">
        <v>1.7000000000000001E-2</v>
      </c>
      <c r="CG278">
        <v>-1.22366144439967E-2</v>
      </c>
      <c r="CH278">
        <v>0</v>
      </c>
      <c r="CI278">
        <v>1.53005282699881E-3</v>
      </c>
      <c r="CK278">
        <v>2.8053886879947799E-2</v>
      </c>
      <c r="CL278">
        <v>6.8999999999999999E-3</v>
      </c>
      <c r="CM278">
        <v>3.44E-2</v>
      </c>
      <c r="CN278">
        <v>3.9041030776928901E-2</v>
      </c>
      <c r="CO278">
        <v>6.7000000000000002E-3</v>
      </c>
      <c r="CP278">
        <v>2.1045756590913501E-2</v>
      </c>
      <c r="CQ278">
        <v>-2E-3</v>
      </c>
      <c r="CR278">
        <v>-9.1134505434353795E-4</v>
      </c>
      <c r="CS278">
        <v>-1.06E-2</v>
      </c>
      <c r="CT278">
        <v>2.3E-2</v>
      </c>
      <c r="CU278">
        <v>8.0000000000000002E-3</v>
      </c>
      <c r="CV278">
        <v>4.0000000000000001E-3</v>
      </c>
      <c r="CW278">
        <v>-1.5100000000000001E-2</v>
      </c>
      <c r="CX278">
        <v>2.2991180462516699E-2</v>
      </c>
      <c r="CY278">
        <v>5.0000000000000001E-4</v>
      </c>
      <c r="CZ278">
        <v>1.7399999999999999E-2</v>
      </c>
      <c r="DA278">
        <v>-6.3E-3</v>
      </c>
      <c r="DB278">
        <v>-7.1999999999999998E-3</v>
      </c>
      <c r="DC278">
        <v>5.4000000000000003E-3</v>
      </c>
      <c r="DD278">
        <v>4.1999999999999997E-3</v>
      </c>
      <c r="DE278">
        <v>1.6E-2</v>
      </c>
      <c r="DF278">
        <v>-3.6941039678306498E-4</v>
      </c>
      <c r="DH278">
        <v>4.3000001500000003E-2</v>
      </c>
      <c r="DK278">
        <v>4.3200001100000003E-2</v>
      </c>
      <c r="DL278">
        <v>6.5216443877964504E-3</v>
      </c>
      <c r="DM278">
        <v>-3.8118774800807199E-3</v>
      </c>
      <c r="DN278">
        <v>1.75000001E-2</v>
      </c>
      <c r="DO278">
        <v>5.5999997999999999E-3</v>
      </c>
      <c r="DP278">
        <v>6.0000000499999999E-3</v>
      </c>
      <c r="DQ278">
        <v>-2.4869209537602402E-3</v>
      </c>
      <c r="DR278">
        <v>-3.41800142199555E-3</v>
      </c>
      <c r="DS278">
        <v>-5.7589779404489103E-2</v>
      </c>
      <c r="DT278">
        <v>-7.1000000000000004E-3</v>
      </c>
      <c r="DU278">
        <v>3.3000000000000002E-2</v>
      </c>
      <c r="DV278">
        <v>4.07E-2</v>
      </c>
      <c r="DW278">
        <v>1.0330271586958701E-2</v>
      </c>
      <c r="DX278">
        <v>-9.9999997500000001E-5</v>
      </c>
      <c r="DY278">
        <v>9.9999997500000001E-5</v>
      </c>
      <c r="DZ278">
        <v>-3.9999999E-4</v>
      </c>
      <c r="EA278">
        <v>-4.0000001900000002E-3</v>
      </c>
      <c r="EB278">
        <v>-3.10000009E-3</v>
      </c>
      <c r="EC278">
        <v>1.4999999700000001E-2</v>
      </c>
      <c r="ED278">
        <v>-6.1000000000000004E-3</v>
      </c>
      <c r="EE278">
        <v>7.7999999999999996E-3</v>
      </c>
      <c r="EF278">
        <v>-1.6919332514049201E-2</v>
      </c>
      <c r="EG278">
        <v>1.5857305476429499E-2</v>
      </c>
      <c r="EH278">
        <v>7.7899999900000003E-2</v>
      </c>
      <c r="EI278">
        <v>-3.5200000000000002E-2</v>
      </c>
      <c r="EJ278">
        <v>1.7000000000000001E-2</v>
      </c>
      <c r="EK278">
        <v>4.7800000000000002E-2</v>
      </c>
      <c r="EL278">
        <v>3.5299999999999998E-2</v>
      </c>
      <c r="EM278">
        <v>3.4599999999999999E-2</v>
      </c>
      <c r="EN278">
        <v>8.1861604633265E-2</v>
      </c>
      <c r="EO278">
        <v>-9.4000000000000004E-3</v>
      </c>
      <c r="EP278">
        <v>1.7942773945646601E-2</v>
      </c>
      <c r="EQ278">
        <v>-1.8176248788480599E-2</v>
      </c>
      <c r="ER278">
        <v>4.4412457425473404E-3</v>
      </c>
      <c r="ES278">
        <v>2.5499999999999998E-2</v>
      </c>
      <c r="ET278">
        <v>1.43E-2</v>
      </c>
      <c r="EU278">
        <v>1.23E-2</v>
      </c>
      <c r="EW278">
        <v>9.9735727170842097E-3</v>
      </c>
      <c r="EY278">
        <v>2.75E-2</v>
      </c>
      <c r="EZ278">
        <v>2.2599999999999999E-2</v>
      </c>
      <c r="FC278">
        <v>-9.4999999999999998E-3</v>
      </c>
      <c r="FD278">
        <v>2.2100000000000002E-2</v>
      </c>
      <c r="FE278">
        <v>2.05933455136262E-2</v>
      </c>
      <c r="FF278">
        <v>5.6010793666666702E-3</v>
      </c>
      <c r="FG278">
        <v>1.2999999999999999E-2</v>
      </c>
      <c r="FH278">
        <v>1.83E-2</v>
      </c>
      <c r="FI278">
        <v>2.0259277799933299E-2</v>
      </c>
      <c r="FJ278">
        <v>1.35E-2</v>
      </c>
      <c r="FK278">
        <v>-2.0500000000000001E-2</v>
      </c>
      <c r="FL278">
        <v>1.35E-2</v>
      </c>
      <c r="FM278">
        <v>4.9183544583874597E-2</v>
      </c>
      <c r="FN278">
        <v>-1.3100000000000001E-2</v>
      </c>
      <c r="FO278">
        <v>-3.4500000000000003E-2</v>
      </c>
      <c r="FP278">
        <v>1.8536899025149999E-2</v>
      </c>
      <c r="FQ278">
        <v>1.4800000000000001E-2</v>
      </c>
      <c r="FR278">
        <v>3.3099999999999997E-2</v>
      </c>
      <c r="FS278">
        <v>1.23E-2</v>
      </c>
      <c r="FT278">
        <v>1.83E-2</v>
      </c>
      <c r="FU278">
        <v>1.2500000000000001E-2</v>
      </c>
      <c r="FV278">
        <v>2.2200000000000001E-2</v>
      </c>
      <c r="FW278">
        <v>8.3000000000000001E-3</v>
      </c>
      <c r="FX278">
        <v>3.7400000000000003E-2</v>
      </c>
      <c r="FY278">
        <v>0.01</v>
      </c>
      <c r="FZ278">
        <v>0.01</v>
      </c>
      <c r="GA278">
        <v>2.7E-2</v>
      </c>
      <c r="GC278">
        <v>2.2800000000000001E-2</v>
      </c>
      <c r="GD278">
        <v>2.1000000000000001E-2</v>
      </c>
      <c r="GE278">
        <v>2.2700000000000001E-2</v>
      </c>
    </row>
    <row r="279" spans="1:187" x14ac:dyDescent="0.25">
      <c r="A279" s="120">
        <v>42825</v>
      </c>
      <c r="B279">
        <v>1.59093125722416E-2</v>
      </c>
      <c r="C279">
        <v>2.72000004E-2</v>
      </c>
      <c r="D279">
        <v>8.6999999999999994E-3</v>
      </c>
      <c r="E279">
        <v>1.9400000000000001E-2</v>
      </c>
      <c r="F279">
        <v>1.7899999999999999E-2</v>
      </c>
      <c r="G279">
        <v>-8.6000002899999997E-3</v>
      </c>
      <c r="H279">
        <v>1.00000005E-3</v>
      </c>
      <c r="I279">
        <v>1.00000005E-3</v>
      </c>
      <c r="J279">
        <v>1.00000005E-3</v>
      </c>
      <c r="K279">
        <v>1.00000005E-3</v>
      </c>
      <c r="L279">
        <v>1.9000000300000001E-3</v>
      </c>
      <c r="M279">
        <v>1.6452166655582998E-2</v>
      </c>
      <c r="N279">
        <v>-2.3204633062268199E-5</v>
      </c>
      <c r="O279">
        <v>1.4E-2</v>
      </c>
      <c r="P279">
        <v>-2.7400000000000001E-2</v>
      </c>
      <c r="Q279">
        <v>-2.7699999499999999E-2</v>
      </c>
      <c r="R279">
        <v>-1.9600000199999999E-2</v>
      </c>
      <c r="S279">
        <v>-2.0600000399999999E-2</v>
      </c>
      <c r="T279">
        <v>-2.0000000000000001E-4</v>
      </c>
      <c r="U279">
        <v>7.7999997899999996E-3</v>
      </c>
      <c r="V279">
        <v>1.7999999999999999E-2</v>
      </c>
      <c r="X279">
        <v>2.0199999999999999E-2</v>
      </c>
      <c r="Y279">
        <v>1E-3</v>
      </c>
      <c r="Z279">
        <v>-6.0177383985089402E-3</v>
      </c>
      <c r="AA279">
        <v>1.141E-2</v>
      </c>
      <c r="AB279">
        <v>1.38999997E-2</v>
      </c>
      <c r="AC279">
        <v>2.0999999700000001E-2</v>
      </c>
      <c r="AD279">
        <v>-2.1299999999999999E-2</v>
      </c>
      <c r="AE279">
        <v>3.0000000000000001E-3</v>
      </c>
      <c r="AF279">
        <v>2.1000000000000001E-2</v>
      </c>
      <c r="AG279">
        <v>3.6943124679050802E-2</v>
      </c>
      <c r="AH279">
        <v>-1.6000000800000001E-2</v>
      </c>
      <c r="AI279">
        <v>3.8999999999999998E-3</v>
      </c>
      <c r="AJ279">
        <v>-2.7300000200000001E-2</v>
      </c>
      <c r="AK279">
        <v>1.1299999999999999E-2</v>
      </c>
      <c r="AL279">
        <v>4.1419465580483601E-2</v>
      </c>
      <c r="AM279">
        <v>-2.8799999999999999E-2</v>
      </c>
      <c r="AN279">
        <v>-1.05374420030206E-2</v>
      </c>
      <c r="AO279">
        <v>-3.9999999E-4</v>
      </c>
      <c r="AP279">
        <v>-1.99999995E-4</v>
      </c>
      <c r="AQ279">
        <v>-3.9999999E-4</v>
      </c>
      <c r="AR279">
        <v>-1.00000005E-3</v>
      </c>
      <c r="AS279">
        <v>-8.9999998500000004E-4</v>
      </c>
      <c r="AT279">
        <v>-1.99999995E-4</v>
      </c>
      <c r="AU279">
        <v>1.4E-2</v>
      </c>
      <c r="AV279">
        <v>5.0000000000000001E-3</v>
      </c>
      <c r="AW279">
        <v>5.0000000000000001E-3</v>
      </c>
      <c r="AX279">
        <v>5.0000000000000001E-3</v>
      </c>
      <c r="AY279">
        <v>7.0000000000000001E-3</v>
      </c>
      <c r="AZ279">
        <v>-3.2599999999999997E-2</v>
      </c>
      <c r="BA279">
        <v>-1.77671876476161E-2</v>
      </c>
      <c r="BC279">
        <v>3.5000000000000001E-3</v>
      </c>
      <c r="BD279">
        <v>6.0000002800000005E-4</v>
      </c>
      <c r="BE279">
        <v>9.2999999999999992E-3</v>
      </c>
      <c r="BF279">
        <v>1.7999999999999999E-2</v>
      </c>
      <c r="BG279">
        <v>-5.0999999999999997E-2</v>
      </c>
      <c r="BH279">
        <v>7.2814999881687398E-3</v>
      </c>
      <c r="BI279">
        <v>-3.9869258547535801E-3</v>
      </c>
      <c r="BJ279">
        <v>-1.29182878674543E-2</v>
      </c>
      <c r="BK279">
        <v>-2.65685202423529E-2</v>
      </c>
      <c r="BL279">
        <v>-2.6599999499999999E-2</v>
      </c>
      <c r="BM279">
        <v>-2.5366521850342799E-2</v>
      </c>
      <c r="BN279">
        <v>-1.38999997E-2</v>
      </c>
      <c r="BO279">
        <v>6.0000000499999999E-3</v>
      </c>
      <c r="BP279">
        <v>8.20592737895387E-3</v>
      </c>
      <c r="BQ279">
        <v>-3.05000003E-2</v>
      </c>
      <c r="BR279">
        <v>-4.4700000400000002E-2</v>
      </c>
      <c r="BS279">
        <v>-5.8099999999999999E-2</v>
      </c>
      <c r="BT279">
        <v>-3.08999997E-2</v>
      </c>
      <c r="BU279">
        <v>2.0099999399999999E-2</v>
      </c>
      <c r="BV279">
        <v>-6.3948896392993504E-3</v>
      </c>
      <c r="BW279">
        <v>-2.35E-2</v>
      </c>
      <c r="BX279">
        <v>-1.2200000000000001E-2</v>
      </c>
      <c r="BY279">
        <v>-5.1999999999999998E-3</v>
      </c>
      <c r="BZ279">
        <v>-2.94000003E-2</v>
      </c>
      <c r="CA279">
        <v>-9.7994419210714109E-3</v>
      </c>
      <c r="CB279">
        <v>1.47000002E-2</v>
      </c>
      <c r="CC279">
        <v>6.3400000299999995E-2</v>
      </c>
      <c r="CD279">
        <v>4.3200001100000003E-2</v>
      </c>
      <c r="CE279">
        <v>-5.2186855657665502E-5</v>
      </c>
      <c r="CF279">
        <v>1.9E-2</v>
      </c>
      <c r="CG279">
        <v>7.7949707019335799E-3</v>
      </c>
      <c r="CH279">
        <v>2.2616326836060598E-2</v>
      </c>
      <c r="CI279">
        <v>-1.2304407876081399E-3</v>
      </c>
      <c r="CK279">
        <v>3.39842586649148E-2</v>
      </c>
      <c r="CL279">
        <v>-5.4999999999999997E-3</v>
      </c>
      <c r="CM279">
        <v>7.2099999999999997E-2</v>
      </c>
      <c r="CN279">
        <v>-3.1492830454680001E-2</v>
      </c>
      <c r="CO279">
        <v>2.0999999999999999E-3</v>
      </c>
      <c r="CP279">
        <v>2.52139320892708E-2</v>
      </c>
      <c r="CQ279">
        <v>1.4E-2</v>
      </c>
      <c r="CR279">
        <v>4.1925883776067402E-2</v>
      </c>
      <c r="CS279">
        <v>2.2499999999999999E-2</v>
      </c>
      <c r="CT279">
        <v>2E-3</v>
      </c>
      <c r="CU279">
        <v>-1E-3</v>
      </c>
      <c r="CV279">
        <v>1E-3</v>
      </c>
      <c r="CW279">
        <v>-6.0000000000000001E-3</v>
      </c>
      <c r="CX279">
        <v>-6.1253153389587298E-2</v>
      </c>
      <c r="CY279">
        <v>9.9000000000000008E-3</v>
      </c>
      <c r="CZ279">
        <v>1.8700000000000001E-2</v>
      </c>
      <c r="DA279">
        <v>2.2700000000000001E-2</v>
      </c>
      <c r="DB279">
        <v>2.46E-2</v>
      </c>
      <c r="DC279">
        <v>1.5100000000000001E-2</v>
      </c>
      <c r="DD279">
        <v>9.1000000000000004E-3</v>
      </c>
      <c r="DE279">
        <v>1.2999999999999999E-2</v>
      </c>
      <c r="DF279">
        <v>-8.6741833835438705E-3</v>
      </c>
      <c r="DH279">
        <v>2.03000009E-2</v>
      </c>
      <c r="DK279">
        <v>1.75000001E-2</v>
      </c>
      <c r="DL279">
        <v>1.7725559768855498E-2</v>
      </c>
      <c r="DM279">
        <v>-7.1615163207774399E-3</v>
      </c>
      <c r="DN279">
        <v>3.9999999E-4</v>
      </c>
      <c r="DO279">
        <v>-7.6999999600000004E-3</v>
      </c>
      <c r="DP279">
        <v>-7.1999998800000003E-3</v>
      </c>
      <c r="DQ279">
        <v>4.10878946578785E-3</v>
      </c>
      <c r="DR279">
        <v>4.9334862803821898E-2</v>
      </c>
      <c r="DS279">
        <v>-3.0543120955840398E-3</v>
      </c>
      <c r="DT279">
        <v>3.6499999999999998E-2</v>
      </c>
      <c r="DU279">
        <v>1E-3</v>
      </c>
      <c r="DV279">
        <v>6.3E-3</v>
      </c>
      <c r="DW279">
        <v>-2.02569502310408E-2</v>
      </c>
      <c r="DX279">
        <v>4.9000000599999996E-3</v>
      </c>
      <c r="DY279">
        <v>4.9999998899999997E-3</v>
      </c>
      <c r="DZ279">
        <v>4.3000001500000003E-3</v>
      </c>
      <c r="EA279">
        <v>6.50000013E-3</v>
      </c>
      <c r="EB279">
        <v>8.7999999499999999E-3</v>
      </c>
      <c r="EC279">
        <v>8.2000000400000005E-3</v>
      </c>
      <c r="ED279">
        <v>1.55E-2</v>
      </c>
      <c r="EE279">
        <v>1.67E-2</v>
      </c>
      <c r="EF279">
        <v>3.2177511845921097E-4</v>
      </c>
      <c r="EG279">
        <v>-2.4940885400897002E-3</v>
      </c>
      <c r="EH279">
        <v>5.4999999699999998E-3</v>
      </c>
      <c r="EI279">
        <v>-3.04E-2</v>
      </c>
      <c r="EJ279">
        <v>6.5672626000000001E-3</v>
      </c>
      <c r="EK279">
        <v>1.84E-2</v>
      </c>
      <c r="EL279">
        <v>2.4500000000000001E-2</v>
      </c>
      <c r="EM279">
        <v>7.6E-3</v>
      </c>
      <c r="EN279">
        <v>-3.3630803895088302E-3</v>
      </c>
      <c r="EO279">
        <v>-2.3599999999999999E-2</v>
      </c>
      <c r="EP279">
        <v>-6.03379910470525E-3</v>
      </c>
      <c r="EQ279">
        <v>-2.2066547035502998E-3</v>
      </c>
      <c r="ER279">
        <v>-7.2251595807833998E-3</v>
      </c>
      <c r="ES279">
        <v>6.9999999999999999E-4</v>
      </c>
      <c r="ET279">
        <v>7.0514019171898897E-3</v>
      </c>
      <c r="EU279">
        <v>9.7999999999999997E-3</v>
      </c>
      <c r="EW279">
        <v>-3.1701566011963403E-2</v>
      </c>
      <c r="EY279">
        <v>-3.2599999999999997E-2</v>
      </c>
      <c r="EZ279">
        <v>-5.0000000000000001E-4</v>
      </c>
      <c r="FA279">
        <v>9.1000003699999998E-3</v>
      </c>
      <c r="FB279">
        <v>9.1000000000000004E-3</v>
      </c>
      <c r="FC279">
        <v>-6.3E-3</v>
      </c>
      <c r="FD279">
        <v>-1.67E-2</v>
      </c>
      <c r="FE279">
        <v>1.99742753158818E-2</v>
      </c>
      <c r="FF279">
        <v>-1.0067481533333301E-2</v>
      </c>
      <c r="FG279">
        <v>-8.2000000000000007E-3</v>
      </c>
      <c r="FH279">
        <v>3.4500000000000003E-2</v>
      </c>
      <c r="FI279">
        <v>2.7067027151101802E-2</v>
      </c>
      <c r="FJ279">
        <v>2.2599999999999999E-2</v>
      </c>
      <c r="FK279">
        <v>1E-4</v>
      </c>
      <c r="FL279">
        <v>2.2599999999999999E-2</v>
      </c>
      <c r="FM279">
        <v>2.6628864743725399E-2</v>
      </c>
      <c r="FN279">
        <v>9.2700000000000005E-2</v>
      </c>
      <c r="FO279">
        <v>1.12E-2</v>
      </c>
      <c r="FP279">
        <v>8.2153385128491702E-3</v>
      </c>
      <c r="FQ279">
        <v>1.2999999999999999E-2</v>
      </c>
      <c r="FR279">
        <v>-3.3500000000000002E-2</v>
      </c>
      <c r="FS279">
        <v>6.0000000000000001E-3</v>
      </c>
      <c r="FT279">
        <v>8.6999999999999994E-3</v>
      </c>
      <c r="FU279">
        <v>4.8999999999999998E-3</v>
      </c>
      <c r="FV279">
        <v>1.9400000000000001E-2</v>
      </c>
      <c r="FW279">
        <v>2.6100000000000002E-2</v>
      </c>
      <c r="FX279">
        <v>-1.5E-3</v>
      </c>
      <c r="FY279">
        <v>2.7E-2</v>
      </c>
      <c r="FZ279">
        <v>-2.5000000000000001E-2</v>
      </c>
      <c r="GA279">
        <v>-6.0000000000000001E-3</v>
      </c>
      <c r="GC279">
        <v>4.2700000000000002E-2</v>
      </c>
      <c r="GD279">
        <v>4.2000000000000003E-2</v>
      </c>
      <c r="GE279">
        <v>2.9999999999999997E-4</v>
      </c>
    </row>
    <row r="280" spans="1:187" x14ac:dyDescent="0.25">
      <c r="A280" s="120">
        <v>42855</v>
      </c>
      <c r="B280">
        <v>-1.89218627562137E-2</v>
      </c>
      <c r="C280">
        <v>2.6599999499999999E-2</v>
      </c>
      <c r="D280">
        <v>1.2699999999999999E-2</v>
      </c>
      <c r="E280">
        <v>-9.4999999999999998E-3</v>
      </c>
      <c r="F280">
        <v>-4.1000000000000003E-3</v>
      </c>
      <c r="G280">
        <v>-1.99999995E-4</v>
      </c>
      <c r="H280">
        <v>-8.6000002899999997E-3</v>
      </c>
      <c r="I280">
        <v>-1.0700000499999999E-2</v>
      </c>
      <c r="J280">
        <v>-9.4999996900000001E-3</v>
      </c>
      <c r="K280">
        <v>-9.6000004600000008E-3</v>
      </c>
      <c r="L280">
        <v>-9.4999996900000001E-3</v>
      </c>
      <c r="M280">
        <v>1.9751940955531601E-2</v>
      </c>
      <c r="N280">
        <v>5.6166688795613604E-3</v>
      </c>
      <c r="O280">
        <v>1E-4</v>
      </c>
      <c r="P280">
        <v>-1.9500000399999998E-2</v>
      </c>
      <c r="Q280">
        <v>-1.97000001E-2</v>
      </c>
      <c r="R280">
        <v>-4.0000001900000002E-3</v>
      </c>
      <c r="S280">
        <v>-4.0000001900000002E-3</v>
      </c>
      <c r="T280">
        <v>4.2099999999999999E-2</v>
      </c>
      <c r="U280">
        <v>8.1000002099999996E-3</v>
      </c>
      <c r="V280">
        <v>1.7999999999999999E-2</v>
      </c>
      <c r="X280">
        <v>3.7000000000000002E-3</v>
      </c>
      <c r="Y280">
        <v>1.2E-2</v>
      </c>
      <c r="Z280">
        <v>-7.0238938732668501E-3</v>
      </c>
      <c r="AA280">
        <v>1.46E-2</v>
      </c>
      <c r="AB280">
        <v>-1.31999999E-2</v>
      </c>
      <c r="AC280">
        <v>-1.97999999E-2</v>
      </c>
      <c r="AD280">
        <v>-5.1999999999999998E-3</v>
      </c>
      <c r="AE280">
        <v>1.7000000000000001E-2</v>
      </c>
      <c r="AF280">
        <v>-3.9E-2</v>
      </c>
      <c r="AG280">
        <v>2.6677096843203699E-2</v>
      </c>
      <c r="AH280">
        <v>1.5200000300000001E-2</v>
      </c>
      <c r="AI280">
        <v>8.8999999999999999E-3</v>
      </c>
      <c r="AJ280">
        <v>-7.0000002200000001E-3</v>
      </c>
      <c r="AK280">
        <v>-6.0000000000000001E-3</v>
      </c>
      <c r="AL280">
        <v>4.2654105603072701E-2</v>
      </c>
      <c r="AM280">
        <v>-9.4999999999999998E-3</v>
      </c>
      <c r="AN280">
        <v>1.64416556678482E-2</v>
      </c>
      <c r="AO280">
        <v>-6.6999997900000002E-3</v>
      </c>
      <c r="AP280">
        <v>-6.6999997900000002E-3</v>
      </c>
      <c r="AQ280">
        <v>-6.8000000900000001E-3</v>
      </c>
      <c r="AR280">
        <v>-7.4000000000000003E-3</v>
      </c>
      <c r="AS280">
        <v>-7.3000001700000003E-3</v>
      </c>
      <c r="AT280">
        <v>-6.6999997900000002E-3</v>
      </c>
      <c r="AU280">
        <v>1.2999999999999999E-2</v>
      </c>
      <c r="AV280">
        <v>5.0000000000000001E-3</v>
      </c>
      <c r="AW280">
        <v>0</v>
      </c>
      <c r="AX280">
        <v>1.7000000000000001E-2</v>
      </c>
      <c r="AY280">
        <v>2.4E-2</v>
      </c>
      <c r="AZ280">
        <v>-6.9999999999999999E-4</v>
      </c>
      <c r="BA280">
        <v>-1.35480870397392E-2</v>
      </c>
      <c r="BC280">
        <v>-7.1999999999999998E-3</v>
      </c>
      <c r="BD280">
        <v>1.18000004E-2</v>
      </c>
      <c r="BE280">
        <v>1.37E-2</v>
      </c>
      <c r="BF280">
        <v>7.0000000000000001E-3</v>
      </c>
      <c r="BG280">
        <v>3.2000000000000002E-3</v>
      </c>
      <c r="BH280">
        <v>1.8244145297486601E-2</v>
      </c>
      <c r="BI280">
        <v>1.0698511370109701E-2</v>
      </c>
      <c r="BJ280">
        <v>3.0018645024316299E-2</v>
      </c>
      <c r="BK280">
        <v>2.77105139515057E-2</v>
      </c>
      <c r="BL280">
        <v>2.7699999499999999E-2</v>
      </c>
      <c r="BM280">
        <v>1.8825424671897299E-2</v>
      </c>
      <c r="BN280">
        <v>-3.0000001400000003E-4</v>
      </c>
      <c r="BO280">
        <v>-3.0000000299999999E-3</v>
      </c>
      <c r="BP280">
        <v>2.0069759835605699E-2</v>
      </c>
      <c r="BQ280">
        <v>-5.7999999299999999E-3</v>
      </c>
      <c r="BR280">
        <v>-7.6000001300000003E-3</v>
      </c>
      <c r="BS280">
        <v>-2.1600000599999999E-2</v>
      </c>
      <c r="BT280">
        <v>-6.50000013E-3</v>
      </c>
      <c r="BU280">
        <v>-3.5999999400000001E-3</v>
      </c>
      <c r="BV280">
        <v>-1.1174862051618601E-2</v>
      </c>
      <c r="BW280">
        <v>5.4399999999999997E-2</v>
      </c>
      <c r="BX280">
        <v>-2.6599999999999999E-2</v>
      </c>
      <c r="BY280">
        <v>-2.5000000000000001E-3</v>
      </c>
      <c r="BZ280">
        <v>-3.5799998800000003E-2</v>
      </c>
      <c r="CA280">
        <v>3.3956316158610902E-2</v>
      </c>
      <c r="CB280">
        <v>3.7000000000000002E-3</v>
      </c>
      <c r="CC280">
        <v>2.0899999900000001E-2</v>
      </c>
      <c r="CD280">
        <v>1.4999999700000001E-2</v>
      </c>
      <c r="CE280">
        <v>1.87856791595753E-2</v>
      </c>
      <c r="CF280">
        <v>2.3E-2</v>
      </c>
      <c r="CG280">
        <v>1.97381484527659E-3</v>
      </c>
      <c r="CH280">
        <v>0</v>
      </c>
      <c r="CI280">
        <v>-4.4656186325819902E-4</v>
      </c>
      <c r="CK280">
        <v>3.1581030441570498E-2</v>
      </c>
      <c r="CL280">
        <v>4.1999999999999997E-3</v>
      </c>
      <c r="CM280">
        <v>6.8199999999999997E-2</v>
      </c>
      <c r="CN280">
        <v>1.97551858118423E-2</v>
      </c>
      <c r="CO280">
        <v>4.5999999999999999E-3</v>
      </c>
      <c r="CP280">
        <v>2.2237800959221701E-2</v>
      </c>
      <c r="CQ280">
        <v>-2E-3</v>
      </c>
      <c r="CR280">
        <v>1.55678446439673E-2</v>
      </c>
      <c r="CS280">
        <v>-1.34E-2</v>
      </c>
      <c r="CT280">
        <v>1.7000000000000001E-2</v>
      </c>
      <c r="CU280">
        <v>-2E-3</v>
      </c>
      <c r="CV280">
        <v>1E-3</v>
      </c>
      <c r="CW280">
        <v>1.5E-3</v>
      </c>
      <c r="CX280">
        <v>2.41187496736728E-2</v>
      </c>
      <c r="CY280">
        <v>1.5100000000000001E-2</v>
      </c>
      <c r="CZ280">
        <v>1.84E-2</v>
      </c>
      <c r="DA280">
        <v>1.12E-2</v>
      </c>
      <c r="DB280">
        <v>1.2999999999999999E-3</v>
      </c>
      <c r="DC280">
        <v>1.2999999999999999E-2</v>
      </c>
      <c r="DD280">
        <v>-7.1999999999999998E-3</v>
      </c>
      <c r="DE280">
        <v>3.3000000000000002E-2</v>
      </c>
      <c r="DF280">
        <v>-3.8726760925641402E-3</v>
      </c>
      <c r="DH280">
        <v>-2.89999996E-3</v>
      </c>
      <c r="DJ280">
        <v>7.9999998000000001E-4</v>
      </c>
      <c r="DK280">
        <v>-6.30000001E-3</v>
      </c>
      <c r="DL280">
        <v>-4.88424532187548E-3</v>
      </c>
      <c r="DM280">
        <v>-5.9926212123719803E-3</v>
      </c>
      <c r="DN280">
        <v>1.7799999600000001E-2</v>
      </c>
      <c r="DO280">
        <v>8.2000000400000005E-3</v>
      </c>
      <c r="DP280">
        <v>8.3999997000000007E-3</v>
      </c>
      <c r="DQ280">
        <v>-6.5681470082389302E-3</v>
      </c>
      <c r="DR280">
        <v>4.9133319166981999E-2</v>
      </c>
      <c r="DS280">
        <v>7.8989370665762896E-3</v>
      </c>
      <c r="DT280">
        <v>3.7699999999999997E-2</v>
      </c>
      <c r="DU280">
        <v>1.2E-2</v>
      </c>
      <c r="DV280">
        <v>1.7299999999999999E-2</v>
      </c>
      <c r="DW280">
        <v>4.4644501293936503E-2</v>
      </c>
      <c r="DX280">
        <v>1.09000001E-2</v>
      </c>
      <c r="DY280">
        <v>1.09000001E-2</v>
      </c>
      <c r="DZ280">
        <v>1.04E-2</v>
      </c>
      <c r="EA280">
        <v>2.0000000900000001E-3</v>
      </c>
      <c r="EB280">
        <v>7.1999998800000003E-3</v>
      </c>
      <c r="EC280">
        <v>9.1000003699999998E-3</v>
      </c>
      <c r="ED280">
        <v>9.4000000000000004E-3</v>
      </c>
      <c r="EE280">
        <v>-1.4200000000000001E-2</v>
      </c>
      <c r="EF280">
        <v>6.9396255777265398E-3</v>
      </c>
      <c r="EG280">
        <v>-7.3793460360893604E-4</v>
      </c>
      <c r="EH280">
        <v>1.87999997E-2</v>
      </c>
      <c r="EI280">
        <v>-5.7999999999999996E-3</v>
      </c>
      <c r="EJ280">
        <v>7.4999999999999997E-3</v>
      </c>
      <c r="EK280">
        <v>3.2300000000000002E-2</v>
      </c>
      <c r="EL280">
        <v>3.7600000000000001E-2</v>
      </c>
      <c r="EM280">
        <v>2.5499999999999998E-2</v>
      </c>
      <c r="EN280">
        <v>2.1791303953806899E-2</v>
      </c>
      <c r="EO280">
        <v>-2.9999999999999997E-4</v>
      </c>
      <c r="EP280">
        <v>1.9543497756927299E-2</v>
      </c>
      <c r="EQ280">
        <v>-4.9969476733412899E-2</v>
      </c>
      <c r="ER280">
        <v>8.1329872836690704E-3</v>
      </c>
      <c r="ES280">
        <v>-2.3E-3</v>
      </c>
      <c r="ET280">
        <v>1.4358173840346E-2</v>
      </c>
      <c r="EU280">
        <v>1.4E-3</v>
      </c>
      <c r="EV280">
        <v>-1.24E-2</v>
      </c>
      <c r="EW280">
        <v>3.5767839074116702E-3</v>
      </c>
      <c r="EY280">
        <v>-6.9999999999999999E-4</v>
      </c>
      <c r="EZ280">
        <v>1.1599999999999999E-2</v>
      </c>
      <c r="FA280">
        <v>2.3299999500000002E-2</v>
      </c>
      <c r="FB280">
        <v>2.3300000000000001E-2</v>
      </c>
      <c r="FC280">
        <v>-2.5999999999999999E-3</v>
      </c>
      <c r="FD280">
        <v>1.0800000000000001E-2</v>
      </c>
      <c r="FE280">
        <v>9.4233879204754806E-3</v>
      </c>
      <c r="FF280">
        <v>-5.8723099333333299E-3</v>
      </c>
      <c r="FG280">
        <v>7.3000000000000001E-3</v>
      </c>
      <c r="FH280">
        <v>5.0000000000000001E-3</v>
      </c>
      <c r="FI280">
        <v>1.6984350071257901E-2</v>
      </c>
      <c r="FJ280">
        <v>3.9399999999999998E-2</v>
      </c>
      <c r="FK280">
        <v>-1.89E-2</v>
      </c>
      <c r="FL280">
        <v>3.9399999999999998E-2</v>
      </c>
      <c r="FM280">
        <v>3.2488359644650598E-2</v>
      </c>
      <c r="FN280">
        <v>2.2000000000000001E-3</v>
      </c>
      <c r="FO280">
        <v>-1.2999999999999999E-3</v>
      </c>
      <c r="FP280">
        <v>-3.5435871727361803E-2</v>
      </c>
      <c r="FQ280">
        <v>1.6E-2</v>
      </c>
      <c r="FR280">
        <v>-1.0500000000000001E-2</v>
      </c>
      <c r="FS280">
        <v>-1E-4</v>
      </c>
      <c r="FT280">
        <v>-5.0000000000000001E-4</v>
      </c>
      <c r="FU280">
        <v>1.15E-2</v>
      </c>
      <c r="FV280">
        <v>2.4E-2</v>
      </c>
      <c r="FW280">
        <v>3.5400000000000001E-2</v>
      </c>
      <c r="FX280">
        <v>1.14E-2</v>
      </c>
      <c r="FY280">
        <v>3.2000000000000001E-2</v>
      </c>
      <c r="FZ280">
        <v>0</v>
      </c>
      <c r="GA280">
        <v>7.0000000000000001E-3</v>
      </c>
      <c r="GC280">
        <v>-4.6199999999999998E-2</v>
      </c>
      <c r="GD280">
        <v>6.0000000000000001E-3</v>
      </c>
      <c r="GE280">
        <v>-7.1000000000000004E-3</v>
      </c>
    </row>
    <row r="281" spans="1:187" x14ac:dyDescent="0.25">
      <c r="A281" s="120">
        <v>42886</v>
      </c>
      <c r="B281">
        <v>1.6173706080218501E-2</v>
      </c>
      <c r="C281">
        <v>1.43999998E-2</v>
      </c>
      <c r="D281">
        <v>8.5000000000000006E-3</v>
      </c>
      <c r="E281">
        <v>5.9999999999999995E-4</v>
      </c>
      <c r="F281">
        <v>-4.0159999999999996E-3</v>
      </c>
      <c r="G281">
        <v>-2.7499999899999999E-2</v>
      </c>
      <c r="H281">
        <v>6.8000000900000001E-3</v>
      </c>
      <c r="I281">
        <v>6.8999999200000002E-3</v>
      </c>
      <c r="J281">
        <v>8.6000002899999997E-3</v>
      </c>
      <c r="K281">
        <v>7.6999999600000004E-3</v>
      </c>
      <c r="L281">
        <v>7.6999999600000004E-3</v>
      </c>
      <c r="M281">
        <v>5.0661141233538501E-2</v>
      </c>
      <c r="N281">
        <v>-6.2987650498336201E-4</v>
      </c>
      <c r="O281">
        <v>-9.9699999999999997E-3</v>
      </c>
      <c r="P281">
        <v>-5.4999999699999998E-3</v>
      </c>
      <c r="Q281">
        <v>-5.5999997999999999E-3</v>
      </c>
      <c r="R281">
        <v>4.0000001900000002E-3</v>
      </c>
      <c r="S281">
        <v>4.0000001900000002E-3</v>
      </c>
      <c r="T281">
        <v>5.2999999999999999E-2</v>
      </c>
      <c r="U281">
        <v>6.5999999600000001E-3</v>
      </c>
      <c r="V281">
        <v>-8.0000000000000002E-3</v>
      </c>
      <c r="X281">
        <v>3.5000000000000001E-3</v>
      </c>
      <c r="Y281">
        <v>6.0000000000000001E-3</v>
      </c>
      <c r="Z281">
        <v>-2.3961668021942099E-2</v>
      </c>
      <c r="AA281">
        <v>7.0000000000000001E-3</v>
      </c>
      <c r="AB281">
        <v>-1.5499999699999999E-2</v>
      </c>
      <c r="AC281">
        <v>-2.34999992E-2</v>
      </c>
      <c r="AD281">
        <v>-2.5000000000000001E-3</v>
      </c>
      <c r="AE281">
        <v>8.0000000000000002E-3</v>
      </c>
      <c r="AF281">
        <v>-3.1E-2</v>
      </c>
      <c r="AG281">
        <v>8.1768434327975204E-2</v>
      </c>
      <c r="AH281">
        <v>-3.40000005E-3</v>
      </c>
      <c r="AI281">
        <v>1.1599999999999999E-2</v>
      </c>
      <c r="AJ281">
        <v>-1.7999999700000001E-3</v>
      </c>
      <c r="AK281">
        <v>-3.5099999999999999E-2</v>
      </c>
      <c r="AL281">
        <v>3.4109995195143399E-2</v>
      </c>
      <c r="AM281">
        <v>-1.1299999999999999E-2</v>
      </c>
      <c r="AN281">
        <v>-5.6307637563979295E-4</v>
      </c>
      <c r="AO281">
        <v>5.2000000099999997E-3</v>
      </c>
      <c r="AP281">
        <v>5.4000001399999997E-3</v>
      </c>
      <c r="AQ281">
        <v>5.2000000099999997E-3</v>
      </c>
      <c r="AR281">
        <v>4.4999998100000004E-3</v>
      </c>
      <c r="AS281">
        <v>4.6000001000000004E-3</v>
      </c>
      <c r="AT281">
        <v>5.2999998399999998E-3</v>
      </c>
      <c r="AU281">
        <v>1.2999999999999999E-2</v>
      </c>
      <c r="AV281">
        <v>0.01</v>
      </c>
      <c r="AW281">
        <v>-3.0000000000000001E-3</v>
      </c>
      <c r="AX281">
        <v>0.01</v>
      </c>
      <c r="AY281">
        <v>1.4E-2</v>
      </c>
      <c r="AZ281">
        <v>2.5999999999999999E-3</v>
      </c>
      <c r="BA281">
        <v>-5.0278712408959397E-2</v>
      </c>
      <c r="BC281">
        <v>2.2000000000000001E-3</v>
      </c>
      <c r="BD281">
        <v>-2.6000000099999998E-3</v>
      </c>
      <c r="BE281">
        <v>-1.2500000000000001E-2</v>
      </c>
      <c r="BF281">
        <v>2.3675000000000002E-2</v>
      </c>
      <c r="BG281">
        <v>2.2000000000000001E-3</v>
      </c>
      <c r="BH281">
        <v>7.5945141360200797E-4</v>
      </c>
      <c r="BI281">
        <v>8.9170985740225604E-3</v>
      </c>
      <c r="BJ281">
        <v>3.2024394444802899E-3</v>
      </c>
      <c r="BK281">
        <v>3.9692898114909196E-3</v>
      </c>
      <c r="BL281">
        <v>4.0000001900000002E-3</v>
      </c>
      <c r="BM281">
        <v>-1.3198839609030999E-3</v>
      </c>
      <c r="BN281">
        <v>-7.6999999600000004E-3</v>
      </c>
      <c r="BO281">
        <v>-2.6000000499999999E-2</v>
      </c>
      <c r="BP281">
        <v>2.9118177148757E-3</v>
      </c>
      <c r="BQ281">
        <v>1.26999998E-2</v>
      </c>
      <c r="BR281">
        <v>1.98999997E-2</v>
      </c>
      <c r="BS281">
        <v>1.42000001E-2</v>
      </c>
      <c r="BT281">
        <v>2.51000002E-2</v>
      </c>
      <c r="BU281">
        <v>1.97999999E-2</v>
      </c>
      <c r="BV281">
        <v>-3.4485418042041499E-2</v>
      </c>
      <c r="BW281">
        <v>8.8099999999999998E-2</v>
      </c>
      <c r="BX281">
        <v>-5.3E-3</v>
      </c>
      <c r="BY281">
        <v>1.34E-2</v>
      </c>
      <c r="BZ281">
        <v>-3.15000005E-2</v>
      </c>
      <c r="CA281">
        <v>-1.9837730037116998E-2</v>
      </c>
      <c r="CB281">
        <v>6.3999998400000001E-3</v>
      </c>
      <c r="CC281">
        <v>3.2600000499999997E-2</v>
      </c>
      <c r="CD281">
        <v>9.6000004600000008E-3</v>
      </c>
      <c r="CE281">
        <v>1.1220765211802999E-2</v>
      </c>
      <c r="CF281">
        <v>7.0000000000000001E-3</v>
      </c>
      <c r="CG281">
        <v>-2.1655992859933599E-3</v>
      </c>
      <c r="CH281">
        <v>0</v>
      </c>
      <c r="CI281">
        <v>2.40508725283488E-2</v>
      </c>
      <c r="CK281">
        <v>1.0374097122753299E-2</v>
      </c>
      <c r="CL281">
        <v>-3.8E-3</v>
      </c>
      <c r="CM281">
        <v>0.11020000000000001</v>
      </c>
      <c r="CN281">
        <v>1.5367456725923E-2</v>
      </c>
      <c r="CO281">
        <v>1E-3</v>
      </c>
      <c r="CP281">
        <v>3.5478709414560099E-2</v>
      </c>
      <c r="CQ281">
        <v>7.9939999999999994E-3</v>
      </c>
      <c r="CR281">
        <v>1.9258564377426801E-3</v>
      </c>
      <c r="CS281">
        <v>1.8100000000000002E-2</v>
      </c>
      <c r="CT281">
        <v>8.9999999999999993E-3</v>
      </c>
      <c r="CU281">
        <v>-2.4E-2</v>
      </c>
      <c r="CV281">
        <v>1.6192000000000002E-2</v>
      </c>
      <c r="CW281">
        <v>1.89E-2</v>
      </c>
      <c r="CX281">
        <v>7.8495426484208597E-3</v>
      </c>
      <c r="CY281">
        <v>1.9E-2</v>
      </c>
      <c r="CZ281">
        <v>2.0799999999999999E-2</v>
      </c>
      <c r="DA281">
        <v>4.4000000000000003E-3</v>
      </c>
      <c r="DB281">
        <v>-7.1999999999999998E-3</v>
      </c>
      <c r="DC281">
        <v>2.5398E-2</v>
      </c>
      <c r="DD281">
        <v>4.7000000000000002E-3</v>
      </c>
      <c r="DE281">
        <v>3.6999999999999998E-2</v>
      </c>
      <c r="DF281">
        <v>-4.1741364299681998E-2</v>
      </c>
      <c r="DG281">
        <v>2.3000000500000002E-3</v>
      </c>
      <c r="DH281">
        <v>6.9999997499999998E-4</v>
      </c>
      <c r="DJ281">
        <v>3.8000000600000002E-3</v>
      </c>
      <c r="DK281">
        <v>7.9999998000000001E-4</v>
      </c>
      <c r="DL281">
        <v>-1.08097778497538E-2</v>
      </c>
      <c r="DM281">
        <v>-7.3619942944151999E-3</v>
      </c>
      <c r="DN281">
        <v>1.5300000100000001E-2</v>
      </c>
      <c r="DO281">
        <v>-5.0000002400000002E-4</v>
      </c>
      <c r="DP281">
        <v>0</v>
      </c>
      <c r="DQ281">
        <v>-1.05206501875527E-2</v>
      </c>
      <c r="DR281">
        <v>4.5590543952929198E-3</v>
      </c>
      <c r="DS281">
        <v>-1.2693862552413299E-2</v>
      </c>
      <c r="DT281">
        <v>2.4199999999999999E-2</v>
      </c>
      <c r="DU281">
        <v>9.2020000000000001E-3</v>
      </c>
      <c r="DV281">
        <v>8.8000000000000005E-3</v>
      </c>
      <c r="DW281">
        <v>2.54627164940089E-2</v>
      </c>
      <c r="DX281">
        <v>6.50000013E-3</v>
      </c>
      <c r="DY281">
        <v>6.8000000900000001E-3</v>
      </c>
      <c r="DZ281">
        <v>6.0000000499999999E-3</v>
      </c>
      <c r="EA281">
        <v>7.0000002200000001E-3</v>
      </c>
      <c r="EB281">
        <v>9.8000001199999992E-3</v>
      </c>
      <c r="EC281">
        <v>1.87999997E-2</v>
      </c>
      <c r="ED281">
        <v>-5.1000000000000004E-3</v>
      </c>
      <c r="EE281">
        <v>-1.9E-3</v>
      </c>
      <c r="EF281">
        <v>-2.88620260011162E-2</v>
      </c>
      <c r="EG281">
        <v>-1.7552379584026001E-3</v>
      </c>
      <c r="EH281">
        <v>2.8799999499999999E-2</v>
      </c>
      <c r="EI281">
        <v>-1.4800000000000001E-2</v>
      </c>
      <c r="EJ281">
        <v>0.05</v>
      </c>
      <c r="EK281">
        <v>5.7299999999999997E-2</v>
      </c>
      <c r="EL281">
        <v>6.2899999999999998E-2</v>
      </c>
      <c r="EM281">
        <v>4.4299999999999999E-2</v>
      </c>
      <c r="EN281">
        <v>-4.2000095853130803E-2</v>
      </c>
      <c r="EO281">
        <v>6.1999999999999998E-3</v>
      </c>
      <c r="EP281">
        <v>4.8256644671043096E-3</v>
      </c>
      <c r="EQ281">
        <v>2.0685380516676202E-2</v>
      </c>
      <c r="ER281">
        <v>5.6790874068459703E-3</v>
      </c>
      <c r="ES281">
        <v>2.46E-2</v>
      </c>
      <c r="ET281">
        <v>-9.8460926269006198E-4</v>
      </c>
      <c r="EU281">
        <v>6.1000000000000004E-3</v>
      </c>
      <c r="EV281">
        <v>-3.6400000000000002E-2</v>
      </c>
      <c r="EW281">
        <v>2.5325262932432101E-2</v>
      </c>
      <c r="EY281">
        <v>2.5999999999999999E-3</v>
      </c>
      <c r="EZ281">
        <v>2.1299999999999999E-2</v>
      </c>
      <c r="FA281">
        <v>-3.19999992E-3</v>
      </c>
      <c r="FB281">
        <v>-3.2000000000000002E-3</v>
      </c>
      <c r="FC281">
        <v>-3.39E-2</v>
      </c>
      <c r="FD281">
        <v>-3.5000000000000001E-3</v>
      </c>
      <c r="FE281">
        <v>1.1138274973905699E-2</v>
      </c>
      <c r="FF281">
        <v>2.8645532666666698E-3</v>
      </c>
      <c r="FG281">
        <v>-3.3999999999999998E-3</v>
      </c>
      <c r="FH281">
        <v>1.9300000000000001E-2</v>
      </c>
      <c r="FI281">
        <v>-2.1505144329122199E-2</v>
      </c>
      <c r="FJ281">
        <v>3.8999999999999998E-3</v>
      </c>
      <c r="FK281">
        <v>-1.04E-2</v>
      </c>
      <c r="FL281">
        <v>3.8999999999999998E-3</v>
      </c>
      <c r="FM281">
        <v>4.7839897800890901E-2</v>
      </c>
      <c r="FN281">
        <v>-3.5099999999999999E-2</v>
      </c>
      <c r="FO281">
        <v>-8.3999999999999995E-3</v>
      </c>
      <c r="FP281">
        <v>3.4334170597543699E-2</v>
      </c>
      <c r="FQ281">
        <v>1.06E-2</v>
      </c>
      <c r="FR281">
        <v>-1.17E-2</v>
      </c>
      <c r="FS281">
        <v>-1.11E-2</v>
      </c>
      <c r="FT281">
        <v>-1.6899999999999998E-2</v>
      </c>
      <c r="FU281">
        <v>2.2000000000000001E-3</v>
      </c>
      <c r="FV281">
        <v>1.5699999999999999E-2</v>
      </c>
      <c r="FW281">
        <v>5.6099999999999997E-2</v>
      </c>
      <c r="FX281">
        <v>-1.9975E-2</v>
      </c>
      <c r="FY281">
        <v>-8.1810000000000008E-3</v>
      </c>
      <c r="FZ281">
        <v>-5.0000000000000001E-3</v>
      </c>
      <c r="GA281">
        <v>0.02</v>
      </c>
      <c r="GC281">
        <v>-5.0000000000000001E-3</v>
      </c>
      <c r="GD281">
        <v>6.3E-2</v>
      </c>
      <c r="GE281">
        <v>2E-3</v>
      </c>
    </row>
    <row r="282" spans="1:187" x14ac:dyDescent="0.25">
      <c r="A282" s="120">
        <v>42916</v>
      </c>
      <c r="B282">
        <v>1.14138204645982E-2</v>
      </c>
      <c r="C282">
        <v>-3.6800000800000003E-2</v>
      </c>
      <c r="D282">
        <v>1E-4</v>
      </c>
      <c r="E282">
        <v>2.07E-2</v>
      </c>
      <c r="F282">
        <v>1.2204E-2</v>
      </c>
      <c r="G282">
        <v>-8.2000000400000005E-3</v>
      </c>
      <c r="H282">
        <v>-1.5300000100000001E-2</v>
      </c>
      <c r="I282">
        <v>-1.5599999599999999E-2</v>
      </c>
      <c r="J282">
        <v>-1.5200000300000001E-2</v>
      </c>
      <c r="K282">
        <v>-1.6300000299999999E-2</v>
      </c>
      <c r="L282">
        <v>-1.5300000100000001E-2</v>
      </c>
      <c r="M282">
        <v>1.66899691632683E-3</v>
      </c>
      <c r="N282">
        <v>-1.21016149624218E-2</v>
      </c>
      <c r="O282">
        <v>1.6071999999999999E-2</v>
      </c>
      <c r="P282">
        <v>-2.2199999500000001E-2</v>
      </c>
      <c r="Q282">
        <v>-2.2500000900000001E-2</v>
      </c>
      <c r="R282">
        <v>2.0000000900000001E-3</v>
      </c>
      <c r="S282">
        <v>2.0000000900000001E-3</v>
      </c>
      <c r="T282">
        <v>-6.0000000000000001E-3</v>
      </c>
      <c r="U282">
        <v>5.9000002199999999E-3</v>
      </c>
      <c r="V282">
        <v>0.125</v>
      </c>
      <c r="X282">
        <v>2.06E-2</v>
      </c>
      <c r="Y282">
        <v>1.4E-2</v>
      </c>
      <c r="Z282">
        <v>-2.2855863584098101E-3</v>
      </c>
      <c r="AA282">
        <v>2.0199999999999999E-2</v>
      </c>
      <c r="AB282">
        <v>-3.5999999400000001E-3</v>
      </c>
      <c r="AC282">
        <v>-5.4000001399999997E-3</v>
      </c>
      <c r="AD282">
        <v>7.1000000000000004E-3</v>
      </c>
      <c r="AE282">
        <v>-1.6E-2</v>
      </c>
      <c r="AF282">
        <v>-2.4E-2</v>
      </c>
      <c r="AG282">
        <v>1.13536643215142E-2</v>
      </c>
      <c r="AH282">
        <v>-5.1399998400000001E-2</v>
      </c>
      <c r="AI282">
        <v>6.1000000000000004E-3</v>
      </c>
      <c r="AJ282">
        <v>-8.0000003800000004E-3</v>
      </c>
      <c r="AK282">
        <v>1.1999999999999999E-3</v>
      </c>
      <c r="AL282">
        <v>-1.1947980013652401E-2</v>
      </c>
      <c r="AM282">
        <v>-8.8000000000000005E-3</v>
      </c>
      <c r="AN282">
        <v>2.5085018751470199E-2</v>
      </c>
      <c r="AO282">
        <v>-2.0199999199999999E-2</v>
      </c>
      <c r="AP282">
        <v>-1.9999999599999999E-2</v>
      </c>
      <c r="AQ282">
        <v>-2.0099999399999999E-2</v>
      </c>
      <c r="AR282">
        <v>-2.0700000199999999E-2</v>
      </c>
      <c r="AS282">
        <v>-2.0600000399999999E-2</v>
      </c>
      <c r="AT282">
        <v>-1.9999999599999999E-2</v>
      </c>
      <c r="AU282">
        <v>-3.0000000000000001E-3</v>
      </c>
      <c r="AV282">
        <v>2E-3</v>
      </c>
      <c r="AW282">
        <v>-1.7999999999999999E-2</v>
      </c>
      <c r="AX282">
        <v>-1.4E-2</v>
      </c>
      <c r="AY282">
        <v>-2.1000000000000001E-2</v>
      </c>
      <c r="AZ282">
        <v>-2.1899999999999999E-2</v>
      </c>
      <c r="BA282">
        <v>1.2585858842417701E-3</v>
      </c>
      <c r="BC282">
        <v>1E-3</v>
      </c>
      <c r="BD282">
        <v>2.7000000699999999E-3</v>
      </c>
      <c r="BE282">
        <v>-1.34E-2</v>
      </c>
      <c r="BF282">
        <v>1.5942000000000001E-2</v>
      </c>
      <c r="BG282">
        <v>-7.0000000000000001E-3</v>
      </c>
      <c r="BH282">
        <v>2.62545566466625E-2</v>
      </c>
      <c r="BI282">
        <v>-3.6001405377965298E-2</v>
      </c>
      <c r="BJ282">
        <v>-2.6030479965444098E-2</v>
      </c>
      <c r="BK282">
        <v>-6.5057281678276693E-2</v>
      </c>
      <c r="BL282">
        <v>-6.5099999300000003E-2</v>
      </c>
      <c r="BM282">
        <v>-4.3794889082404802E-2</v>
      </c>
      <c r="BN282">
        <v>-2.7000000699999999E-3</v>
      </c>
      <c r="BO282">
        <v>-8.0000003800000004E-3</v>
      </c>
      <c r="BP282">
        <v>4.2346312831143002E-3</v>
      </c>
      <c r="BQ282">
        <v>-4.2899999799999998E-2</v>
      </c>
      <c r="BR282">
        <v>-6.4099997300000003E-2</v>
      </c>
      <c r="BS282">
        <v>-3.5799998800000003E-2</v>
      </c>
      <c r="BT282">
        <v>-3.73999998E-2</v>
      </c>
      <c r="BU282">
        <v>1.5200000300000001E-2</v>
      </c>
      <c r="BV282">
        <v>4.9970647227905998E-3</v>
      </c>
      <c r="BW282">
        <v>-5.8999999999999999E-3</v>
      </c>
      <c r="BX282">
        <v>1.14E-2</v>
      </c>
      <c r="BY282">
        <v>-2.9999999999999997E-4</v>
      </c>
      <c r="BZ282">
        <v>-3.1700000200000002E-2</v>
      </c>
      <c r="CA282">
        <v>4.3386572554841199E-2</v>
      </c>
      <c r="CB282">
        <v>1.21999998E-2</v>
      </c>
      <c r="CC282">
        <v>3.2200001200000002E-2</v>
      </c>
      <c r="CD282">
        <v>2.2399999199999999E-2</v>
      </c>
      <c r="CE282">
        <v>8.2788676487568508E-3</v>
      </c>
      <c r="CF282">
        <v>8.9999999999999993E-3</v>
      </c>
      <c r="CG282">
        <v>3.9142677852599403E-3</v>
      </c>
      <c r="CH282">
        <v>5.9185466500966096E-3</v>
      </c>
      <c r="CI282">
        <v>3.75398158687252E-2</v>
      </c>
      <c r="CK282">
        <v>3.9842843096791203E-3</v>
      </c>
      <c r="CL282">
        <v>4.1000000000000003E-3</v>
      </c>
      <c r="CM282">
        <v>-3.1600000000000003E-2</v>
      </c>
      <c r="CN282">
        <v>1.6287655208141499E-2</v>
      </c>
      <c r="CO282">
        <v>5.7999999999999996E-3</v>
      </c>
      <c r="CP282">
        <v>-1.7504547498983902E-2</v>
      </c>
      <c r="CQ282">
        <v>7.3889999999999997E-3</v>
      </c>
      <c r="CR282">
        <v>7.9732898340554303E-3</v>
      </c>
      <c r="CS282">
        <v>1.6899999999999998E-2</v>
      </c>
      <c r="CT282">
        <v>6.0000000000000001E-3</v>
      </c>
      <c r="CU282">
        <v>1.2999999999999999E-2</v>
      </c>
      <c r="CV282">
        <v>1.1376000000000001E-2</v>
      </c>
      <c r="CW282">
        <v>-2.5100000000000001E-2</v>
      </c>
      <c r="CX282">
        <v>-1.30034594509766E-2</v>
      </c>
      <c r="CY282">
        <v>1.6000000000000001E-3</v>
      </c>
      <c r="CZ282">
        <v>-1.43E-2</v>
      </c>
      <c r="DA282">
        <v>3.3999999999999998E-3</v>
      </c>
      <c r="DB282">
        <v>-1.6000000000000001E-3</v>
      </c>
      <c r="DC282">
        <v>1.0291E-2</v>
      </c>
      <c r="DD282">
        <v>2.8999999999999998E-3</v>
      </c>
      <c r="DE282">
        <v>-0.01</v>
      </c>
      <c r="DF282">
        <v>2.9497634502936101E-2</v>
      </c>
      <c r="DG282">
        <v>-9.8000001199999992E-3</v>
      </c>
      <c r="DH282">
        <v>-8.7999999499999999E-3</v>
      </c>
      <c r="DJ282">
        <v>-8.2999998699999997E-3</v>
      </c>
      <c r="DK282">
        <v>-1.18000004E-2</v>
      </c>
      <c r="DL282">
        <v>-2.1054418946357999E-3</v>
      </c>
      <c r="DM282">
        <v>2.3409650570317901E-2</v>
      </c>
      <c r="DN282">
        <v>-7.3000001700000003E-3</v>
      </c>
      <c r="DO282">
        <v>-1.9000000300000001E-3</v>
      </c>
      <c r="DP282">
        <v>-1.50000001E-3</v>
      </c>
      <c r="DQ282">
        <v>-1.1812523599324399E-2</v>
      </c>
      <c r="DR282">
        <v>1.35113354064433E-2</v>
      </c>
      <c r="DS282">
        <v>0.110435202647702</v>
      </c>
      <c r="DT282">
        <v>-1.2800000000000001E-2</v>
      </c>
      <c r="DU282">
        <v>3.3738999999999998E-2</v>
      </c>
      <c r="DV282">
        <v>2.4400000000000002E-2</v>
      </c>
      <c r="DW282">
        <v>-5.2666364268922898E-2</v>
      </c>
      <c r="DX282">
        <v>5.9000002199999999E-3</v>
      </c>
      <c r="DY282">
        <v>6.09999988E-3</v>
      </c>
      <c r="DZ282">
        <v>5.4000001399999997E-3</v>
      </c>
      <c r="EA282">
        <v>8.0000003800000004E-3</v>
      </c>
      <c r="EB282">
        <v>1.0499999899999999E-2</v>
      </c>
      <c r="EC282">
        <v>4.1000000200000003E-3</v>
      </c>
      <c r="ED282">
        <v>-1.9199999999999998E-2</v>
      </c>
      <c r="EE282">
        <v>-2.2800000000000001E-2</v>
      </c>
      <c r="EF282">
        <v>3.9822260739593503E-2</v>
      </c>
      <c r="EG282">
        <v>-3.2775032217119398E-3</v>
      </c>
      <c r="EH282">
        <v>-7.7999997899999996E-3</v>
      </c>
      <c r="EI282">
        <v>-8.2000000000000007E-3</v>
      </c>
      <c r="EJ282">
        <v>-1.2500000000000001E-2</v>
      </c>
      <c r="EK282">
        <v>-4.53E-2</v>
      </c>
      <c r="EL282">
        <v>-3.4099999999999998E-2</v>
      </c>
      <c r="EM282">
        <v>-2.5000000000000001E-2</v>
      </c>
      <c r="EN282">
        <v>8.2644472411315797E-2</v>
      </c>
      <c r="EO282">
        <v>-1.0200000000000001E-2</v>
      </c>
      <c r="EP282">
        <v>1.06600280693088E-2</v>
      </c>
      <c r="EQ282">
        <v>-1.9072254087073501E-2</v>
      </c>
      <c r="ER282">
        <v>5.6375558927177502E-3</v>
      </c>
      <c r="ES282">
        <v>9.4000000000000004E-3</v>
      </c>
      <c r="ET282">
        <v>0</v>
      </c>
      <c r="EU282">
        <v>-6.1999999999999998E-3</v>
      </c>
      <c r="EV282">
        <v>1.2200000000000001E-2</v>
      </c>
      <c r="EW282">
        <v>-3.4390630281984899E-2</v>
      </c>
      <c r="EY282">
        <v>-2.1899999999999999E-2</v>
      </c>
      <c r="EZ282">
        <v>-1.2E-2</v>
      </c>
      <c r="FA282">
        <v>-3.5999999400000001E-3</v>
      </c>
      <c r="FB282">
        <v>-3.5999999999999999E-3</v>
      </c>
      <c r="FC282">
        <v>2.3699999999999999E-2</v>
      </c>
      <c r="FD282">
        <v>-5.57E-2</v>
      </c>
      <c r="FE282">
        <v>-3.4599999999999999E-2</v>
      </c>
      <c r="FF282">
        <v>-3.4241174633333302E-2</v>
      </c>
      <c r="FG282">
        <v>-1.55E-2</v>
      </c>
      <c r="FH282">
        <v>6.8900000000000003E-2</v>
      </c>
      <c r="FI282">
        <v>1.2560098968097001E-2</v>
      </c>
      <c r="FJ282">
        <v>2.69E-2</v>
      </c>
      <c r="FK282">
        <v>1.72E-2</v>
      </c>
      <c r="FL282">
        <v>2.69E-2</v>
      </c>
      <c r="FM282">
        <v>-2.4825864496618701E-2</v>
      </c>
      <c r="FN282">
        <v>1.6400000000000001E-2</v>
      </c>
      <c r="FO282">
        <v>1.52E-2</v>
      </c>
      <c r="FP282">
        <v>-2.70250912929615E-2</v>
      </c>
      <c r="FQ282">
        <v>-1.9E-2</v>
      </c>
      <c r="FR282">
        <v>-7.51E-2</v>
      </c>
      <c r="FS282">
        <v>-2.5000000000000001E-3</v>
      </c>
      <c r="FT282">
        <v>-4.1000000000000003E-3</v>
      </c>
      <c r="FU282">
        <v>-9.9000000000000008E-3</v>
      </c>
      <c r="FV282">
        <v>-2.92E-2</v>
      </c>
      <c r="FW282">
        <v>-2.1600000000000001E-2</v>
      </c>
      <c r="FX282">
        <v>2.8143999999999999E-2</v>
      </c>
      <c r="FY282">
        <v>3.8790000000000001E-3</v>
      </c>
      <c r="FZ282">
        <v>1.4E-2</v>
      </c>
      <c r="GA282">
        <v>4.0000000000000001E-3</v>
      </c>
      <c r="GC282">
        <v>-5.7200000000000001E-2</v>
      </c>
      <c r="GD282">
        <v>-2.1999999999999999E-2</v>
      </c>
      <c r="GE282">
        <v>-1.9E-2</v>
      </c>
    </row>
    <row r="283" spans="1:187" x14ac:dyDescent="0.25">
      <c r="A283" s="120">
        <v>42947</v>
      </c>
      <c r="B283">
        <v>-8.4470692987382908E-3</v>
      </c>
      <c r="C283">
        <v>-1.26E-2</v>
      </c>
      <c r="D283">
        <v>1.6E-2</v>
      </c>
      <c r="E283">
        <v>1.5299999999999999E-2</v>
      </c>
      <c r="F283">
        <v>1.0000000000000001E-5</v>
      </c>
      <c r="G283">
        <v>-2.3E-2</v>
      </c>
      <c r="H283">
        <v>2.9200000699999999E-2</v>
      </c>
      <c r="I283">
        <v>2.8799999499999999E-2</v>
      </c>
      <c r="J283">
        <v>2.88999993E-2</v>
      </c>
      <c r="K283">
        <v>3.0200000899999999E-2</v>
      </c>
      <c r="L283">
        <v>2.99999993E-2</v>
      </c>
      <c r="M283">
        <v>1.74953085318281E-2</v>
      </c>
      <c r="N283">
        <v>1.4591601954740999E-3</v>
      </c>
      <c r="O283">
        <v>1.8700000000000001E-2</v>
      </c>
      <c r="P283">
        <v>1.0999999900000001E-3</v>
      </c>
      <c r="Q283">
        <v>1.2000000600000001E-3</v>
      </c>
      <c r="R283">
        <v>2.98999995E-2</v>
      </c>
      <c r="S283">
        <v>2.8999999200000001E-2</v>
      </c>
      <c r="T283">
        <v>6.2E-2</v>
      </c>
      <c r="U283">
        <v>1.31999999E-2</v>
      </c>
      <c r="V283">
        <v>2.1000000000000001E-2</v>
      </c>
      <c r="X283">
        <v>1.9800000000000002E-2</v>
      </c>
      <c r="Y283">
        <v>6.1400000000000003E-2</v>
      </c>
      <c r="Z283">
        <v>-5.8780079515707905E-4</v>
      </c>
      <c r="AA283">
        <v>2.23E-2</v>
      </c>
      <c r="AB283">
        <v>-2.1999999900000002E-3</v>
      </c>
      <c r="AC283">
        <v>-3.8000000600000002E-3</v>
      </c>
      <c r="AD283">
        <v>1.5100000000000001E-2</v>
      </c>
      <c r="AE283">
        <v>2.9000000000000001E-2</v>
      </c>
      <c r="AF283">
        <v>-1.7399999999999999E-2</v>
      </c>
      <c r="AG283">
        <v>2.2644725844556599E-2</v>
      </c>
      <c r="AH283">
        <v>2.5499999499999999E-2</v>
      </c>
      <c r="AI283">
        <v>1.201E-2</v>
      </c>
      <c r="AJ283">
        <v>-8.6000002899999997E-3</v>
      </c>
      <c r="AK283">
        <v>-3.1099999999999999E-2</v>
      </c>
      <c r="AL283">
        <v>5.2595342203808598E-2</v>
      </c>
      <c r="AM283">
        <v>-1.24E-2</v>
      </c>
      <c r="AN283">
        <v>2.2337225819600601E-2</v>
      </c>
      <c r="AO283">
        <v>-5.0000002400000002E-4</v>
      </c>
      <c r="AP283">
        <v>-5.0000002400000002E-4</v>
      </c>
      <c r="AQ283">
        <v>-6.0000002800000005E-4</v>
      </c>
      <c r="AR283">
        <v>-1.2999999999999999E-3</v>
      </c>
      <c r="AS283">
        <v>-1.2000000600000001E-3</v>
      </c>
      <c r="AT283">
        <v>-5.0000002400000002E-4</v>
      </c>
      <c r="AU283">
        <v>1.2E-2</v>
      </c>
      <c r="AV283">
        <v>5.0000000000000001E-3</v>
      </c>
      <c r="AW283">
        <v>8.0000000000000002E-3</v>
      </c>
      <c r="AX283">
        <v>1.9E-2</v>
      </c>
      <c r="AY283">
        <v>2.9000000000000001E-2</v>
      </c>
      <c r="AZ283">
        <v>3.9600000000000003E-2</v>
      </c>
      <c r="BA283">
        <v>3.6446093425763798E-2</v>
      </c>
      <c r="BC283">
        <v>4.4999999999999997E-3</v>
      </c>
      <c r="BD283">
        <v>6.09999988E-3</v>
      </c>
      <c r="BE283">
        <v>3.3500000000000002E-2</v>
      </c>
      <c r="BF283">
        <v>1.2999999999999999E-2</v>
      </c>
      <c r="BG283">
        <v>4.2500000000000003E-2</v>
      </c>
      <c r="BH283">
        <v>-1.4445262649284101E-2</v>
      </c>
      <c r="BI283">
        <v>1.32037877405715E-2</v>
      </c>
      <c r="BJ283">
        <v>1.88386632048609E-3</v>
      </c>
      <c r="BK283">
        <v>1.7873429972158801E-2</v>
      </c>
      <c r="BL283">
        <v>1.7899999400000002E-2</v>
      </c>
      <c r="BM283">
        <v>9.5294633009728198E-3</v>
      </c>
      <c r="BN283">
        <v>2.5900000699999998E-2</v>
      </c>
      <c r="BO283">
        <v>1.30000003E-2</v>
      </c>
      <c r="BP283">
        <v>3.0594443268876499E-3</v>
      </c>
      <c r="BQ283">
        <v>8.2000000400000005E-3</v>
      </c>
      <c r="BR283">
        <v>1.29000004E-2</v>
      </c>
      <c r="BS283">
        <v>-1.5200000300000001E-2</v>
      </c>
      <c r="BT283">
        <v>-1.39999995E-3</v>
      </c>
      <c r="BU283">
        <v>1.31999999E-2</v>
      </c>
      <c r="BV283">
        <v>2.15398133336504E-2</v>
      </c>
      <c r="BW283">
        <v>2.3E-2</v>
      </c>
      <c r="BX283">
        <v>5.7299999999999997E-2</v>
      </c>
      <c r="BY283">
        <v>-1.8700000000000001E-2</v>
      </c>
      <c r="BZ283">
        <v>1.22999996E-2</v>
      </c>
      <c r="CA283">
        <v>3.3739026777088702E-3</v>
      </c>
      <c r="CB283">
        <v>3.9999999E-4</v>
      </c>
      <c r="CC283">
        <v>-1.9000000300000001E-3</v>
      </c>
      <c r="CD283">
        <v>-1.9000000300000001E-3</v>
      </c>
      <c r="CE283">
        <v>3.6149301133008298E-3</v>
      </c>
      <c r="CF283">
        <v>2.4E-2</v>
      </c>
      <c r="CG283">
        <v>5.6834604111435398E-3</v>
      </c>
      <c r="CH283">
        <v>0</v>
      </c>
      <c r="CI283">
        <v>-1.36597681656514E-3</v>
      </c>
      <c r="CK283">
        <v>4.1185679402066001E-2</v>
      </c>
      <c r="CL283">
        <v>1.32E-2</v>
      </c>
      <c r="CM283">
        <v>0.06</v>
      </c>
      <c r="CN283">
        <v>2.81164867951238E-2</v>
      </c>
      <c r="CO283">
        <v>1.11E-2</v>
      </c>
      <c r="CP283">
        <v>3.3035884746762001E-2</v>
      </c>
      <c r="CQ283">
        <v>1.2999999999999999E-2</v>
      </c>
      <c r="CR283">
        <v>9.2703207669053694E-3</v>
      </c>
      <c r="CS283">
        <v>-2E-3</v>
      </c>
      <c r="CT283">
        <v>-1E-3</v>
      </c>
      <c r="CU283">
        <v>3.5999999999999997E-2</v>
      </c>
      <c r="CV283">
        <v>1.2E-2</v>
      </c>
      <c r="CW283">
        <v>1.55E-2</v>
      </c>
      <c r="CX283">
        <v>1.12152318109553E-2</v>
      </c>
      <c r="CY283">
        <v>9.2999999999999992E-3</v>
      </c>
      <c r="CZ283">
        <v>-1.5699999999999999E-2</v>
      </c>
      <c r="DA283">
        <v>9.2999999999999992E-3</v>
      </c>
      <c r="DB283">
        <v>-3.3E-3</v>
      </c>
      <c r="DC283">
        <v>4.3099999999999999E-2</v>
      </c>
      <c r="DD283">
        <v>1.5E-3</v>
      </c>
      <c r="DE283">
        <v>2.5000000000000001E-2</v>
      </c>
      <c r="DF283">
        <v>-1.8306074365191901E-3</v>
      </c>
      <c r="DG283">
        <v>1.05999997E-2</v>
      </c>
      <c r="DH283">
        <v>8.8999997800000008E-3</v>
      </c>
      <c r="DJ283">
        <v>9.8000001199999992E-3</v>
      </c>
      <c r="DK283">
        <v>7.1999998800000003E-3</v>
      </c>
      <c r="DL283">
        <v>-4.7818168155688802E-4</v>
      </c>
      <c r="DM283">
        <v>1.13575559236958E-2</v>
      </c>
      <c r="DN283">
        <v>4.9999998899999997E-3</v>
      </c>
      <c r="DO283">
        <v>3.8999998899999998E-3</v>
      </c>
      <c r="DP283">
        <v>4.1999998500000003E-3</v>
      </c>
      <c r="DQ283">
        <v>1.9776122673197401E-2</v>
      </c>
      <c r="DR283">
        <v>9.801517824861159E-4</v>
      </c>
      <c r="DS283">
        <v>-4.1385157591220398E-2</v>
      </c>
      <c r="DT283">
        <v>7.6E-3</v>
      </c>
      <c r="DU283">
        <v>3.1E-2</v>
      </c>
      <c r="DV283">
        <v>2.1999999999999999E-2</v>
      </c>
      <c r="DW283">
        <v>2.5035526699857001E-2</v>
      </c>
      <c r="DX283">
        <v>4.3000001500000003E-3</v>
      </c>
      <c r="DY283">
        <v>4.3999999800000003E-3</v>
      </c>
      <c r="DZ283">
        <v>3.8000000600000002E-3</v>
      </c>
      <c r="EA283">
        <v>4.0000001900000002E-3</v>
      </c>
      <c r="EB283">
        <v>8.7000001200000007E-3</v>
      </c>
      <c r="EC283">
        <v>1.0200000399999999E-2</v>
      </c>
      <c r="ED283">
        <v>-6.4000000000000003E-3</v>
      </c>
      <c r="EE283">
        <v>9.4000000000000004E-3</v>
      </c>
      <c r="EF283">
        <v>-3.7555369999999998E-2</v>
      </c>
      <c r="EG283">
        <v>-1.1376940359292299E-3</v>
      </c>
      <c r="EH283">
        <v>6.8400003000000001E-2</v>
      </c>
      <c r="EI283">
        <v>-1.9400000000000001E-2</v>
      </c>
      <c r="EJ283">
        <v>4.6879227799999999E-2</v>
      </c>
      <c r="EK283">
        <v>-2.18E-2</v>
      </c>
      <c r="EL283">
        <v>-9.1999999999999998E-3</v>
      </c>
      <c r="EM283">
        <v>1.1900000000000001E-2</v>
      </c>
      <c r="EN283">
        <v>1.2493866919280699E-2</v>
      </c>
      <c r="EO283">
        <v>2.4400000000000002E-2</v>
      </c>
      <c r="EP283">
        <v>1.8907652277283998E-2</v>
      </c>
      <c r="EQ283">
        <v>1.0937691062217401E-2</v>
      </c>
      <c r="ER283">
        <v>9.1476511105008703E-3</v>
      </c>
      <c r="ES283">
        <v>2.8E-3</v>
      </c>
      <c r="ET283">
        <v>9.5497535084785295E-3</v>
      </c>
      <c r="EU283">
        <v>1.66E-2</v>
      </c>
      <c r="EV283">
        <v>-1.6999999999999999E-3</v>
      </c>
      <c r="EW283">
        <v>-2.15796376847129E-2</v>
      </c>
      <c r="EY283">
        <v>3.9600000000000003E-2</v>
      </c>
      <c r="EZ283">
        <v>5.3600000000000002E-2</v>
      </c>
      <c r="FA283">
        <v>-5.1000001799999996E-3</v>
      </c>
      <c r="FB283">
        <v>-5.1000000000000004E-3</v>
      </c>
      <c r="FC283">
        <v>1.2E-2</v>
      </c>
      <c r="FD283">
        <v>1.6999999999999999E-3</v>
      </c>
      <c r="FE283">
        <v>1.7399999999999999E-2</v>
      </c>
      <c r="FF283">
        <v>1.32E-2</v>
      </c>
      <c r="FG283">
        <v>2.63E-2</v>
      </c>
      <c r="FH283">
        <v>-8.9999999999999998E-4</v>
      </c>
      <c r="FI283">
        <v>2.6654138511471599E-2</v>
      </c>
      <c r="FJ283">
        <v>7.85E-2</v>
      </c>
      <c r="FK283">
        <v>1.03E-2</v>
      </c>
      <c r="FL283">
        <v>7.85E-2</v>
      </c>
      <c r="FM283">
        <v>6.3188477772767093E-2</v>
      </c>
      <c r="FN283">
        <v>-8.2000000000000007E-3</v>
      </c>
      <c r="FO283">
        <v>-5.5999999999999999E-3</v>
      </c>
      <c r="FP283">
        <v>1.5559012352865901E-3</v>
      </c>
      <c r="FQ283">
        <v>1.21E-2</v>
      </c>
      <c r="FR283">
        <v>-0.02</v>
      </c>
      <c r="FS283">
        <v>-2.3999999999999998E-3</v>
      </c>
      <c r="FT283">
        <v>-4.0000000000000001E-3</v>
      </c>
      <c r="FU283">
        <v>6.1000000000000004E-3</v>
      </c>
      <c r="FV283">
        <v>1.83E-2</v>
      </c>
      <c r="FW283">
        <v>2.8000000000000001E-2</v>
      </c>
      <c r="FX283">
        <v>4.1000000000000003E-3</v>
      </c>
      <c r="FY283">
        <v>0.03</v>
      </c>
      <c r="FZ283">
        <v>1.7000000000000001E-2</v>
      </c>
      <c r="GA283">
        <v>-1.7000000000000001E-2</v>
      </c>
      <c r="GC283">
        <v>-3.2000000000000002E-3</v>
      </c>
      <c r="GD283">
        <v>0.04</v>
      </c>
      <c r="GE283">
        <v>-8.9999999999999998E-4</v>
      </c>
    </row>
    <row r="284" spans="1:187" x14ac:dyDescent="0.25">
      <c r="A284" s="120">
        <v>42978</v>
      </c>
      <c r="B284">
        <v>2.40292976774086E-2</v>
      </c>
      <c r="C284">
        <v>8.9999998500000004E-4</v>
      </c>
      <c r="D284">
        <v>7.4000000000000003E-3</v>
      </c>
      <c r="E284">
        <v>1.37E-2</v>
      </c>
      <c r="F284">
        <v>2.4400000000000002E-2</v>
      </c>
      <c r="G284">
        <v>-1.98999997E-2</v>
      </c>
      <c r="H284">
        <v>1.7000000899999999E-2</v>
      </c>
      <c r="I284">
        <v>1.6400000099999999E-2</v>
      </c>
      <c r="J284">
        <v>1.7799999600000001E-2</v>
      </c>
      <c r="K284">
        <v>1.7000000899999999E-2</v>
      </c>
      <c r="L284">
        <v>1.6899999200000002E-2</v>
      </c>
      <c r="M284">
        <v>2.6340364185918601E-2</v>
      </c>
      <c r="N284">
        <v>-1.4860194233388101E-3</v>
      </c>
      <c r="O284">
        <v>-1.7500000000000002E-2</v>
      </c>
      <c r="P284">
        <v>6.8000000900000001E-3</v>
      </c>
      <c r="Q284">
        <v>5.7000000999999998E-3</v>
      </c>
      <c r="R284">
        <v>1.26E-2</v>
      </c>
      <c r="S284">
        <v>1.26E-2</v>
      </c>
      <c r="T284">
        <v>2.2100000000000002E-2</v>
      </c>
      <c r="U284">
        <v>1.33999996E-2</v>
      </c>
      <c r="V284">
        <v>-4.3999999999999997E-2</v>
      </c>
      <c r="X284">
        <v>1.2999999999999999E-3</v>
      </c>
      <c r="Y284">
        <v>-1E-3</v>
      </c>
      <c r="Z284">
        <v>6.3347148252452801E-3</v>
      </c>
      <c r="AA284">
        <v>3.5299999999999998E-2</v>
      </c>
      <c r="AB284">
        <v>2.0999999300000001E-3</v>
      </c>
      <c r="AC284">
        <v>2.89999996E-3</v>
      </c>
      <c r="AD284">
        <v>4.0599999999999997E-2</v>
      </c>
      <c r="AE284">
        <v>0.01</v>
      </c>
      <c r="AF284">
        <v>1.2999999999999999E-3</v>
      </c>
      <c r="AG284">
        <v>2.19139644283706E-3</v>
      </c>
      <c r="AH284">
        <v>6.5999999600000001E-3</v>
      </c>
      <c r="AI284">
        <v>2.0999999999999999E-3</v>
      </c>
      <c r="AJ284">
        <v>6.0000002800000005E-4</v>
      </c>
      <c r="AK284">
        <v>1.9800000000000002E-2</v>
      </c>
      <c r="AL284">
        <v>3.8432328774218497E-2</v>
      </c>
      <c r="AM284">
        <v>-6.9999999999999999E-4</v>
      </c>
      <c r="AN284">
        <v>4.8053442240540298E-2</v>
      </c>
      <c r="AO284">
        <v>3.0200000899999999E-2</v>
      </c>
      <c r="AP284">
        <v>3.0200000899999999E-2</v>
      </c>
      <c r="AQ284">
        <v>3.0099999200000001E-2</v>
      </c>
      <c r="AR284">
        <v>2.94000003E-2</v>
      </c>
      <c r="AS284">
        <v>2.9500000200000001E-2</v>
      </c>
      <c r="AT284">
        <v>3.0099999200000001E-2</v>
      </c>
      <c r="AU284">
        <v>3.1E-2</v>
      </c>
      <c r="AV284">
        <v>2.1999999999999999E-2</v>
      </c>
      <c r="AW284">
        <v>4.8000000000000001E-2</v>
      </c>
      <c r="AX284">
        <v>2.1000000000000001E-2</v>
      </c>
      <c r="AY284">
        <v>3.1E-2</v>
      </c>
      <c r="AZ284">
        <v>1.3100000000000001E-2</v>
      </c>
      <c r="BA284">
        <v>5.2717519691383198E-3</v>
      </c>
      <c r="BC284">
        <v>-4.1000000000000003E-3</v>
      </c>
      <c r="BD284">
        <v>1.4299999900000001E-2</v>
      </c>
      <c r="BE284">
        <v>2.1100000000000001E-2</v>
      </c>
      <c r="BF284">
        <v>3.7000000000000002E-3</v>
      </c>
      <c r="BG284">
        <v>4.5400000000000003E-2</v>
      </c>
      <c r="BH284">
        <v>-4.8920896611220899E-3</v>
      </c>
      <c r="BI284">
        <v>2.7250460669257199E-2</v>
      </c>
      <c r="BJ284">
        <v>2.82487045074034E-2</v>
      </c>
      <c r="BK284">
        <v>5.07947498197499E-2</v>
      </c>
      <c r="BL284">
        <v>5.0799999399999997E-2</v>
      </c>
      <c r="BM284">
        <v>3.0282327105598299E-2</v>
      </c>
      <c r="BN284">
        <v>7.1000000500000002E-3</v>
      </c>
      <c r="BO284">
        <v>3.0000000299999999E-3</v>
      </c>
      <c r="BP284">
        <v>4.8150428208169104E-3</v>
      </c>
      <c r="BQ284">
        <v>2.08000001E-2</v>
      </c>
      <c r="BR284">
        <v>3.2900001900000003E-2</v>
      </c>
      <c r="BS284">
        <v>1.4899999800000001E-2</v>
      </c>
      <c r="BT284">
        <v>1.18000004E-2</v>
      </c>
      <c r="BU284">
        <v>8.7000001200000007E-3</v>
      </c>
      <c r="BV284">
        <v>-7.50614660415172E-3</v>
      </c>
      <c r="BW284">
        <v>1.8E-3</v>
      </c>
      <c r="BX284">
        <v>5.7099999999999998E-2</v>
      </c>
      <c r="BY284">
        <v>2.0199999999999999E-2</v>
      </c>
      <c r="BZ284">
        <v>2.0500000599999998E-2</v>
      </c>
      <c r="CA284">
        <v>2.2464660009724701E-2</v>
      </c>
      <c r="CB284">
        <v>-1.7999999700000001E-3</v>
      </c>
      <c r="CC284">
        <v>8.1000002099999996E-3</v>
      </c>
      <c r="CD284">
        <v>-9.9999997500000001E-5</v>
      </c>
      <c r="CE284">
        <v>2.4372374611331599E-2</v>
      </c>
      <c r="CF284">
        <v>1.4E-2</v>
      </c>
      <c r="CG284">
        <v>-8.9893141852577206E-3</v>
      </c>
      <c r="CH284">
        <v>0</v>
      </c>
      <c r="CI284">
        <v>-2.3544705417337698E-3</v>
      </c>
      <c r="CK284">
        <v>3.18884801947832E-2</v>
      </c>
      <c r="CL284">
        <v>6.4000000000000003E-3</v>
      </c>
      <c r="CM284">
        <v>4.1999999999999997E-3</v>
      </c>
      <c r="CN284">
        <v>-2.9692499417263199E-3</v>
      </c>
      <c r="CO284">
        <v>1.9E-3</v>
      </c>
      <c r="CP284">
        <v>7.3871549310248197E-2</v>
      </c>
      <c r="CQ284">
        <v>3.3999999999999998E-3</v>
      </c>
      <c r="CR284">
        <v>3.19718175198083E-2</v>
      </c>
      <c r="CS284">
        <v>-4.4999999999999997E-3</v>
      </c>
      <c r="CT284">
        <v>3.0000000000000001E-3</v>
      </c>
      <c r="CU284">
        <v>5.8999999999999997E-2</v>
      </c>
      <c r="CV284">
        <v>1.8200000000000001E-2</v>
      </c>
      <c r="CW284">
        <v>8.2000000000000007E-3</v>
      </c>
      <c r="CX284">
        <v>-2.6859609701497901E-2</v>
      </c>
      <c r="CY284">
        <v>1.35E-2</v>
      </c>
      <c r="CZ284">
        <v>7.0000000000000001E-3</v>
      </c>
      <c r="DA284">
        <v>1.17E-2</v>
      </c>
      <c r="DB284">
        <v>1.4999999999999999E-2</v>
      </c>
      <c r="DC284">
        <v>1.4E-2</v>
      </c>
      <c r="DD284">
        <v>1.0500000000000001E-2</v>
      </c>
      <c r="DE284">
        <v>4.3999999999999997E-2</v>
      </c>
      <c r="DF284">
        <v>-7.5474636847140994E-2</v>
      </c>
      <c r="DG284">
        <v>0</v>
      </c>
      <c r="DH284">
        <v>-6.9999997499999998E-4</v>
      </c>
      <c r="DJ284">
        <v>0</v>
      </c>
      <c r="DK284">
        <v>-3.8999998899999998E-3</v>
      </c>
      <c r="DL284">
        <v>7.2156480311598202E-3</v>
      </c>
      <c r="DM284">
        <v>-2.16093540778006E-4</v>
      </c>
      <c r="DN284">
        <v>1.2999999999999999E-3</v>
      </c>
      <c r="DO284">
        <v>8.99999961E-3</v>
      </c>
      <c r="DP284">
        <v>9.4999996900000001E-3</v>
      </c>
      <c r="DQ284">
        <v>2.2576582756704201E-2</v>
      </c>
      <c r="DR284">
        <v>-1.5122868960142701E-2</v>
      </c>
      <c r="DS284">
        <v>0.10253784758380299</v>
      </c>
      <c r="DT284">
        <v>1.49E-2</v>
      </c>
      <c r="DU284">
        <v>7.6E-3</v>
      </c>
      <c r="DV284">
        <v>8.0000000000000004E-4</v>
      </c>
      <c r="DW284">
        <v>-7.5399050842534399E-2</v>
      </c>
      <c r="DX284">
        <v>6.0000002800000005E-4</v>
      </c>
      <c r="DY284">
        <v>7.9999998000000001E-4</v>
      </c>
      <c r="DZ284">
        <v>1.99999995E-4</v>
      </c>
      <c r="EA284">
        <v>1.0999999900000001E-3</v>
      </c>
      <c r="EB284">
        <v>2.7999998999999999E-3</v>
      </c>
      <c r="EC284">
        <v>1.36000002E-2</v>
      </c>
      <c r="ED284">
        <v>2.4500000000000001E-2</v>
      </c>
      <c r="EE284">
        <v>4.6800000000000001E-2</v>
      </c>
      <c r="EF284">
        <v>4.3823263925035501E-2</v>
      </c>
      <c r="EG284">
        <v>8.5326551192288502E-4</v>
      </c>
      <c r="EH284">
        <v>2.2900000199999999E-2</v>
      </c>
      <c r="EI284">
        <v>3.8E-3</v>
      </c>
      <c r="EJ284">
        <v>1.9400000000000001E-2</v>
      </c>
      <c r="EK284">
        <v>2.69E-2</v>
      </c>
      <c r="EL284">
        <v>2.4899999999999999E-2</v>
      </c>
      <c r="EM284">
        <v>1.7100000000000001E-2</v>
      </c>
      <c r="EN284">
        <v>3.6506429869148399E-2</v>
      </c>
      <c r="EO284">
        <v>-1.5900000000000001E-2</v>
      </c>
      <c r="EP284">
        <v>3.52053487223003E-3</v>
      </c>
      <c r="EQ284">
        <v>-4.4107122357017303E-2</v>
      </c>
      <c r="ER284">
        <v>-4.278320765848E-3</v>
      </c>
      <c r="ES284">
        <v>4.3799999999999999E-2</v>
      </c>
      <c r="ET284">
        <v>1.23316012311685E-2</v>
      </c>
      <c r="EU284">
        <v>2.2599999999999999E-2</v>
      </c>
      <c r="EV284">
        <v>2.1299999999999999E-2</v>
      </c>
      <c r="EW284">
        <v>2.2880441836871799E-2</v>
      </c>
      <c r="EY284">
        <v>1.3100000000000001E-2</v>
      </c>
      <c r="EZ284">
        <v>2.0799999999999999E-2</v>
      </c>
      <c r="FA284">
        <v>3.6800000800000003E-2</v>
      </c>
      <c r="FB284">
        <v>3.6799999999999999E-2</v>
      </c>
      <c r="FC284">
        <v>2.76E-2</v>
      </c>
      <c r="FD284">
        <v>4.3700000000000003E-2</v>
      </c>
      <c r="FE284">
        <v>0.02</v>
      </c>
      <c r="FF284">
        <v>6.1999999999999998E-3</v>
      </c>
      <c r="FG284">
        <v>3.0200000000000001E-2</v>
      </c>
      <c r="FH284">
        <v>-9.9000000000000008E-3</v>
      </c>
      <c r="FI284">
        <v>8.4307091076230001E-4</v>
      </c>
      <c r="FJ284">
        <v>1.44E-2</v>
      </c>
      <c r="FK284">
        <v>-1.9800000000000002E-2</v>
      </c>
      <c r="FL284">
        <v>1.44E-2</v>
      </c>
      <c r="FM284">
        <v>1.14736039956593E-2</v>
      </c>
      <c r="FN284">
        <v>0.1285</v>
      </c>
      <c r="FO284">
        <v>-1.14E-2</v>
      </c>
      <c r="FP284">
        <v>8.4940725868767296E-3</v>
      </c>
      <c r="FQ284">
        <v>1.7999999999999999E-2</v>
      </c>
      <c r="FR284">
        <v>2.1100000000000001E-2</v>
      </c>
      <c r="FS284">
        <v>1.8700000000000001E-2</v>
      </c>
      <c r="FT284">
        <v>2.76E-2</v>
      </c>
      <c r="FU284">
        <v>1.6299999999999999E-2</v>
      </c>
      <c r="FV284">
        <v>2.6700000000000002E-2</v>
      </c>
      <c r="FW284">
        <v>5.8999999999999999E-3</v>
      </c>
      <c r="FX284">
        <v>-2.5700000000000001E-2</v>
      </c>
      <c r="FY284">
        <v>2.69E-2</v>
      </c>
      <c r="FZ284">
        <v>4.0000000000000001E-3</v>
      </c>
      <c r="GA284">
        <v>2E-3</v>
      </c>
      <c r="GC284">
        <v>3.3500000000000002E-2</v>
      </c>
      <c r="GD284">
        <v>2.5999999999999999E-2</v>
      </c>
      <c r="GE284">
        <v>2.5700000000000001E-2</v>
      </c>
    </row>
    <row r="285" spans="1:187" x14ac:dyDescent="0.25">
      <c r="A285" s="120">
        <v>43008</v>
      </c>
      <c r="B285">
        <v>3.2139694293274297E-2</v>
      </c>
      <c r="C285">
        <v>1.59999996E-3</v>
      </c>
      <c r="D285">
        <v>6.6E-3</v>
      </c>
      <c r="E285">
        <v>6.1000000000000004E-3</v>
      </c>
      <c r="F285">
        <v>1.5800000000000002E-2</v>
      </c>
      <c r="G285">
        <v>4.3999999800000003E-3</v>
      </c>
      <c r="H285">
        <v>-2.7000000699999999E-2</v>
      </c>
      <c r="I285">
        <v>-2.7499999899999999E-2</v>
      </c>
      <c r="J285">
        <v>-2.6699999299999999E-2</v>
      </c>
      <c r="K285">
        <v>-2.7000000699999999E-2</v>
      </c>
      <c r="L285">
        <v>-2.6799999200000001E-2</v>
      </c>
      <c r="M285">
        <v>4.15406867469992E-4</v>
      </c>
      <c r="N285">
        <v>1.6169458835366E-2</v>
      </c>
      <c r="O285">
        <v>2.2599999999999999E-2</v>
      </c>
      <c r="P285">
        <v>-7.8999996200000006E-3</v>
      </c>
      <c r="Q285">
        <v>-6.8999999200000002E-3</v>
      </c>
      <c r="R285">
        <v>3.8000000600000002E-3</v>
      </c>
      <c r="S285">
        <v>2.89999996E-3</v>
      </c>
      <c r="T285">
        <v>-8.0000000000000002E-3</v>
      </c>
      <c r="U285">
        <v>2.8500000000000001E-2</v>
      </c>
      <c r="V285">
        <v>-6.0000000000000001E-3</v>
      </c>
      <c r="X285">
        <v>-2.2200000000000001E-2</v>
      </c>
      <c r="Y285">
        <v>1.2999999999999999E-2</v>
      </c>
      <c r="Z285">
        <v>2.40996293670039E-2</v>
      </c>
      <c r="AA285">
        <v>1.1599999999999999E-2</v>
      </c>
      <c r="AB285">
        <v>2.0000000900000001E-3</v>
      </c>
      <c r="AC285">
        <v>2.7000000699999999E-3</v>
      </c>
      <c r="AD285">
        <v>-2.0799999999999999E-2</v>
      </c>
      <c r="AE285">
        <v>-2.3E-2</v>
      </c>
      <c r="AF285">
        <v>2.8899999999999999E-2</v>
      </c>
      <c r="AG285">
        <v>3.6048487143903997E-2</v>
      </c>
      <c r="AH285">
        <v>-1.31000001E-2</v>
      </c>
      <c r="AI285">
        <v>5.0000000000000001E-4</v>
      </c>
      <c r="AJ285">
        <v>-1.39999995E-3</v>
      </c>
      <c r="AK285">
        <v>1.66E-2</v>
      </c>
      <c r="AL285">
        <v>-2.61819954938332E-2</v>
      </c>
      <c r="AM285">
        <v>-3.8E-3</v>
      </c>
      <c r="AN285">
        <v>7.4288130062549803E-3</v>
      </c>
      <c r="AO285">
        <v>-1.97000001E-2</v>
      </c>
      <c r="AP285">
        <v>-1.9600000199999999E-2</v>
      </c>
      <c r="AQ285">
        <v>-1.97999999E-2</v>
      </c>
      <c r="AR285">
        <v>-2.04000007E-2</v>
      </c>
      <c r="AS285">
        <v>-2.04000007E-2</v>
      </c>
      <c r="AT285">
        <v>-1.97999999E-2</v>
      </c>
      <c r="AU285">
        <v>1.4999999999999999E-2</v>
      </c>
      <c r="AV285">
        <v>1.0999999999999999E-2</v>
      </c>
      <c r="AW285">
        <v>2.1999999999999999E-2</v>
      </c>
      <c r="AX285">
        <v>-1E-3</v>
      </c>
      <c r="AY285">
        <v>-1E-3</v>
      </c>
      <c r="AZ285">
        <v>-1.17E-2</v>
      </c>
      <c r="BA285">
        <v>-4.6661885643511898E-3</v>
      </c>
      <c r="BC285">
        <v>1.15E-2</v>
      </c>
      <c r="BD285">
        <v>5.2000000099999997E-3</v>
      </c>
      <c r="BE285">
        <v>-6.4000000000000003E-3</v>
      </c>
      <c r="BF285">
        <v>-3.0000000000000001E-3</v>
      </c>
      <c r="BG285">
        <v>2.0199999999999999E-2</v>
      </c>
      <c r="BH285">
        <v>-1.0368991320883401E-2</v>
      </c>
      <c r="BI285">
        <v>-2.9280035928338399E-2</v>
      </c>
      <c r="BJ285">
        <v>-4.0100997970989399E-2</v>
      </c>
      <c r="BK285">
        <v>-4.9352843854395603E-2</v>
      </c>
      <c r="BL285">
        <v>-4.9400001800000003E-2</v>
      </c>
      <c r="BM285">
        <v>-2.5679838346584501E-2</v>
      </c>
      <c r="BN285">
        <v>5.2000000099999997E-3</v>
      </c>
      <c r="BO285">
        <v>1.6000000800000001E-2</v>
      </c>
      <c r="BP285">
        <v>6.4042943323912001E-3</v>
      </c>
      <c r="BQ285">
        <v>-2.3700000700000001E-2</v>
      </c>
      <c r="BR285">
        <v>-2.4199999900000001E-2</v>
      </c>
      <c r="BS285">
        <v>-2.9300000499999999E-2</v>
      </c>
      <c r="BT285">
        <v>-2.50000004E-2</v>
      </c>
      <c r="BU285">
        <v>-5.4000001399999997E-3</v>
      </c>
      <c r="BV285">
        <v>5.0169863990656302E-2</v>
      </c>
      <c r="BW285">
        <v>3.44E-2</v>
      </c>
      <c r="BX285">
        <v>-1.8E-3</v>
      </c>
      <c r="BY285">
        <v>5.7999999999999996E-3</v>
      </c>
      <c r="BZ285">
        <v>-2.6399999899999999E-2</v>
      </c>
      <c r="CA285">
        <v>6.5745315626700496E-2</v>
      </c>
      <c r="CB285">
        <v>8.5000004600000005E-3</v>
      </c>
      <c r="CC285">
        <v>4.6700000800000002E-2</v>
      </c>
      <c r="CD285">
        <v>2.0199999199999999E-2</v>
      </c>
      <c r="CE285">
        <v>1.5814827748346302E-2</v>
      </c>
      <c r="CF285">
        <v>3.4000000000000002E-2</v>
      </c>
      <c r="CG285">
        <v>-2.9000343251397401E-2</v>
      </c>
      <c r="CH285">
        <v>2.0443943679099501E-2</v>
      </c>
      <c r="CI285">
        <v>-3.5419343185372199E-4</v>
      </c>
      <c r="CK285">
        <v>1.2128732344980401E-3</v>
      </c>
      <c r="CL285">
        <v>1.0699999999999999E-2</v>
      </c>
      <c r="CM285">
        <v>-2.35E-2</v>
      </c>
      <c r="CN285">
        <v>7.3985656245312299E-3</v>
      </c>
      <c r="CO285">
        <v>1.54E-2</v>
      </c>
      <c r="CP285">
        <v>-4.2763365480106799E-2</v>
      </c>
      <c r="CQ285">
        <v>-8.0000000000000002E-3</v>
      </c>
      <c r="CR285">
        <v>2.2488951385879499E-4</v>
      </c>
      <c r="CS285">
        <v>3.8899999999999997E-2</v>
      </c>
      <c r="CT285">
        <v>4.0000000000000001E-3</v>
      </c>
      <c r="CU285">
        <v>1.2999999999999999E-2</v>
      </c>
      <c r="CV285">
        <v>3.0000000000000001E-3</v>
      </c>
      <c r="CW285">
        <v>1.4500000000000001E-2</v>
      </c>
      <c r="CX285">
        <v>2.22523550455298E-2</v>
      </c>
      <c r="CY285">
        <v>1.1999999999999999E-3</v>
      </c>
      <c r="CZ285">
        <v>-6.7999999999999996E-3</v>
      </c>
      <c r="DA285">
        <v>0.01</v>
      </c>
      <c r="DB285">
        <v>2.3E-3</v>
      </c>
      <c r="DC285">
        <v>4.1000000000000003E-3</v>
      </c>
      <c r="DD285">
        <v>1.6299999999999999E-2</v>
      </c>
      <c r="DE285">
        <v>-0.01</v>
      </c>
      <c r="DF285">
        <v>7.2228174036729403E-2</v>
      </c>
      <c r="DG285">
        <v>-4.4999998100000004E-3</v>
      </c>
      <c r="DH285">
        <v>-5.9000002199999999E-3</v>
      </c>
      <c r="DJ285">
        <v>-4.4999998100000004E-3</v>
      </c>
      <c r="DK285">
        <v>-7.1000000500000002E-3</v>
      </c>
      <c r="DL285">
        <v>-6.0372359213514103E-3</v>
      </c>
      <c r="DM285">
        <v>9.0976914984317592E-3</v>
      </c>
      <c r="DN285">
        <v>-6.0000002800000005E-4</v>
      </c>
      <c r="DO285">
        <v>7.6999999600000004E-3</v>
      </c>
      <c r="DP285">
        <v>8.2000000400000005E-3</v>
      </c>
      <c r="DQ285">
        <v>-1.10108365876092E-2</v>
      </c>
      <c r="DR285">
        <v>2.0509959564612101E-2</v>
      </c>
      <c r="DS285">
        <v>-5.4031491022665801E-2</v>
      </c>
      <c r="DT285">
        <v>1.9E-2</v>
      </c>
      <c r="DU285">
        <v>3.0000000000000001E-3</v>
      </c>
      <c r="DV285">
        <v>4.4000000000000003E-3</v>
      </c>
      <c r="DW285">
        <v>1.6246551205437901E-2</v>
      </c>
      <c r="DX285">
        <v>1.29000004E-2</v>
      </c>
      <c r="DY285">
        <v>1.31000001E-2</v>
      </c>
      <c r="DZ285">
        <v>1.26E-2</v>
      </c>
      <c r="EA285">
        <v>7.8999996200000006E-3</v>
      </c>
      <c r="EB285">
        <v>1.16999997E-2</v>
      </c>
      <c r="EC285">
        <v>3.19999992E-3</v>
      </c>
      <c r="ED285">
        <v>6.8999999999999999E-3</v>
      </c>
      <c r="EE285">
        <v>1.5900000000000001E-2</v>
      </c>
      <c r="EF285">
        <v>2.76E-2</v>
      </c>
      <c r="EG285">
        <v>1.9915702272892001E-2</v>
      </c>
      <c r="EH285">
        <v>-1.15999999E-2</v>
      </c>
      <c r="EI285">
        <v>-5.6099999999999997E-2</v>
      </c>
      <c r="EJ285">
        <v>-1.4709886300000001E-2</v>
      </c>
      <c r="EK285">
        <v>-2.8199999999999999E-2</v>
      </c>
      <c r="EL285">
        <v>-2.63E-2</v>
      </c>
      <c r="EM285">
        <v>-6.4999999999999997E-3</v>
      </c>
      <c r="EN285">
        <v>4.3526334630725097E-2</v>
      </c>
      <c r="EO285">
        <v>3.2899999999999999E-2</v>
      </c>
      <c r="EP285">
        <v>1.6545047415747399E-2</v>
      </c>
      <c r="EQ285">
        <v>7.1989452509434698E-2</v>
      </c>
      <c r="ER285">
        <v>1.2848540959282201E-2</v>
      </c>
      <c r="ES285">
        <v>6.7000000000000002E-3</v>
      </c>
      <c r="ET285">
        <v>1.6999999522631099E-3</v>
      </c>
      <c r="EU285">
        <v>5.0000000000000001E-3</v>
      </c>
      <c r="EV285">
        <v>-1.84E-2</v>
      </c>
      <c r="EW285">
        <v>2.62549713226496E-2</v>
      </c>
      <c r="EY285">
        <v>-1.17E-2</v>
      </c>
      <c r="EZ285">
        <v>5.5999999999999999E-3</v>
      </c>
      <c r="FA285">
        <v>-2.34999992E-2</v>
      </c>
      <c r="FB285">
        <v>-2.35E-2</v>
      </c>
      <c r="FC285">
        <v>2.0400000000000001E-2</v>
      </c>
      <c r="FD285">
        <v>-4.6699999999999998E-2</v>
      </c>
      <c r="FE285">
        <v>-9.5999999999999992E-3</v>
      </c>
      <c r="FF285">
        <v>-2.0500000000000001E-2</v>
      </c>
      <c r="FG285">
        <v>-4.4999999999999997E-3</v>
      </c>
      <c r="FH285">
        <v>2.3900000000000001E-2</v>
      </c>
      <c r="FI285">
        <v>-4.7786454838217897E-3</v>
      </c>
      <c r="FJ285">
        <v>1.9E-3</v>
      </c>
      <c r="FK285">
        <v>3.3300000000000003E-2</v>
      </c>
      <c r="FL285">
        <v>1.9E-3</v>
      </c>
      <c r="FM285">
        <v>-4.60406129470259E-3</v>
      </c>
      <c r="FN285">
        <v>-1.9199999999999998E-2</v>
      </c>
      <c r="FO285">
        <v>5.5999999999999999E-3</v>
      </c>
      <c r="FP285">
        <v>-3.28231299003623E-3</v>
      </c>
      <c r="FQ285">
        <v>-1.12E-2</v>
      </c>
      <c r="FR285">
        <v>-4.2599999999999999E-2</v>
      </c>
      <c r="FS285">
        <v>-2E-3</v>
      </c>
      <c r="FT285">
        <v>-3.3999999999999998E-3</v>
      </c>
      <c r="FU285">
        <v>-4.4999999999999997E-3</v>
      </c>
      <c r="FV285">
        <v>-1.7100000000000001E-2</v>
      </c>
      <c r="FW285">
        <v>-5.11E-2</v>
      </c>
      <c r="FX285">
        <v>1.95E-2</v>
      </c>
      <c r="FY285">
        <v>3.0000000000000001E-3</v>
      </c>
      <c r="FZ285">
        <v>7.0000000000000001E-3</v>
      </c>
      <c r="GA285">
        <v>1.4999999999999999E-2</v>
      </c>
      <c r="GC285">
        <v>-1.5900000000000001E-2</v>
      </c>
      <c r="GD285">
        <v>3.2000000000000001E-2</v>
      </c>
      <c r="GE285">
        <v>-1.7000000000000001E-2</v>
      </c>
    </row>
    <row r="286" spans="1:187" x14ac:dyDescent="0.25">
      <c r="A286" s="120">
        <v>43039</v>
      </c>
      <c r="B286">
        <v>1.7103299677528699E-2</v>
      </c>
      <c r="C286">
        <v>2.5299999900000002E-2</v>
      </c>
      <c r="D286">
        <v>1.03E-2</v>
      </c>
      <c r="E286">
        <v>9.4000000000000004E-3</v>
      </c>
      <c r="F286">
        <v>1.4E-2</v>
      </c>
      <c r="G286">
        <v>6.9899998599999999E-2</v>
      </c>
      <c r="H286">
        <v>4.4900000099999997E-2</v>
      </c>
      <c r="I286">
        <v>4.3900001799999998E-2</v>
      </c>
      <c r="J286">
        <v>4.4500000800000002E-2</v>
      </c>
      <c r="K286">
        <v>4.3999999800000002E-2</v>
      </c>
      <c r="L286">
        <v>4.4599998699999997E-2</v>
      </c>
      <c r="M286">
        <v>3.2497295103300697E-2</v>
      </c>
      <c r="N286">
        <v>1.41313062930812E-2</v>
      </c>
      <c r="O286">
        <v>1.8800000000000001E-2</v>
      </c>
      <c r="P286">
        <v>3.0700000000000002E-2</v>
      </c>
      <c r="Q286">
        <v>2.98999995E-2</v>
      </c>
      <c r="R286">
        <v>3.1399998800000002E-2</v>
      </c>
      <c r="S286">
        <v>3.15000005E-2</v>
      </c>
      <c r="T286">
        <v>4.2000000000000003E-2</v>
      </c>
      <c r="U286">
        <v>4.43000011E-2</v>
      </c>
      <c r="V286">
        <v>2.9000000000000001E-2</v>
      </c>
      <c r="X286">
        <v>-4.4600000000000001E-2</v>
      </c>
      <c r="Y286">
        <v>2.4E-2</v>
      </c>
      <c r="Z286">
        <v>8.9357255469608692E-3</v>
      </c>
      <c r="AA286">
        <v>1.37E-2</v>
      </c>
      <c r="AB286">
        <v>1.7300000400000001E-2</v>
      </c>
      <c r="AC286">
        <v>2.5800000900000002E-2</v>
      </c>
      <c r="AD286">
        <v>8.8999999999999999E-3</v>
      </c>
      <c r="AE286">
        <v>4.2000000000000003E-2</v>
      </c>
      <c r="AF286">
        <v>4.0899999999999999E-2</v>
      </c>
      <c r="AG286">
        <v>-6.4322295514261302E-2</v>
      </c>
      <c r="AH286">
        <v>6.1200000300000001E-2</v>
      </c>
      <c r="AI286">
        <v>1.0699999999999999E-2</v>
      </c>
      <c r="AJ286">
        <v>-2.3000000500000002E-3</v>
      </c>
      <c r="AK286">
        <v>9.5999999999999992E-3</v>
      </c>
      <c r="AL286">
        <v>4.1230199447935198E-2</v>
      </c>
      <c r="AM286">
        <v>8.0000000000000004E-4</v>
      </c>
      <c r="AN286">
        <v>3.2531706664989703E-2</v>
      </c>
      <c r="AO286">
        <v>4.5299999399999999E-2</v>
      </c>
      <c r="AP286">
        <v>4.5200001400000002E-2</v>
      </c>
      <c r="AQ286">
        <v>4.5200001400000002E-2</v>
      </c>
      <c r="AR286">
        <v>4.4500000800000002E-2</v>
      </c>
      <c r="AS286">
        <v>4.4500000800000002E-2</v>
      </c>
      <c r="AT286">
        <v>4.5200001400000002E-2</v>
      </c>
      <c r="AU286">
        <v>6.0000000000000001E-3</v>
      </c>
      <c r="AV286">
        <v>5.0000000000000001E-3</v>
      </c>
      <c r="AW286">
        <v>0.01</v>
      </c>
      <c r="AX286">
        <v>2.3E-2</v>
      </c>
      <c r="AY286">
        <v>3.3000000000000002E-2</v>
      </c>
      <c r="AZ286">
        <v>3.6900000000000002E-2</v>
      </c>
      <c r="BA286">
        <v>4.6033872764094298E-2</v>
      </c>
      <c r="BC286">
        <v>8.0000000000000002E-3</v>
      </c>
      <c r="BD286">
        <v>-8.9999998500000004E-4</v>
      </c>
      <c r="BE286">
        <v>1.34E-2</v>
      </c>
      <c r="BF286">
        <v>0</v>
      </c>
      <c r="BG286">
        <v>4.0800000000000003E-2</v>
      </c>
      <c r="BH286">
        <v>-1.4036700300625499E-2</v>
      </c>
      <c r="BI286">
        <v>3.0212869186203799E-2</v>
      </c>
      <c r="BJ286">
        <v>1.1172485743133001E-2</v>
      </c>
      <c r="BK286">
        <v>3.1341016909917502E-2</v>
      </c>
      <c r="BL286">
        <v>3.1300000799999998E-2</v>
      </c>
      <c r="BM286">
        <v>1.5763399944342098E-2</v>
      </c>
      <c r="BN286">
        <v>4.06000018E-2</v>
      </c>
      <c r="BO286">
        <v>2.0999999700000001E-2</v>
      </c>
      <c r="BP286">
        <v>-3.0058500611029899E-3</v>
      </c>
      <c r="BQ286">
        <v>4.2199999100000003E-2</v>
      </c>
      <c r="BR286">
        <v>6.4599998300000003E-2</v>
      </c>
      <c r="BS286">
        <v>1.6200000400000001E-2</v>
      </c>
      <c r="BT286">
        <v>3.6800000800000003E-2</v>
      </c>
      <c r="BU286">
        <v>4.4999998100000004E-3</v>
      </c>
      <c r="BV286">
        <v>-1.0060546295875199E-2</v>
      </c>
      <c r="BW286">
        <v>-1.41E-2</v>
      </c>
      <c r="BX286">
        <v>3.0300000000000001E-2</v>
      </c>
      <c r="BY286">
        <v>1.5800000000000002E-2</v>
      </c>
      <c r="BZ286">
        <v>5.9900000699999997E-2</v>
      </c>
      <c r="CA286">
        <v>1.9874509363834201E-2</v>
      </c>
      <c r="CB286">
        <v>1.26999998E-2</v>
      </c>
      <c r="CC286">
        <v>6.2700003399999996E-2</v>
      </c>
      <c r="CD286">
        <v>2.6799999200000001E-2</v>
      </c>
      <c r="CE286">
        <v>1.01600737978031E-2</v>
      </c>
      <c r="CF286">
        <v>5.1999999999999998E-2</v>
      </c>
      <c r="CG286">
        <v>1.4341836337740299E-2</v>
      </c>
      <c r="CH286">
        <v>0</v>
      </c>
      <c r="CI286">
        <v>1.53451028679732E-2</v>
      </c>
      <c r="CK286">
        <v>5.0973397863240998E-3</v>
      </c>
      <c r="CL286">
        <v>1.46E-2</v>
      </c>
      <c r="CM286">
        <v>6.3399999999999998E-2</v>
      </c>
      <c r="CN286">
        <v>2.52625318757085E-2</v>
      </c>
      <c r="CO286">
        <v>7.1999999999999998E-3</v>
      </c>
      <c r="CP286">
        <v>3.1324464822763298E-2</v>
      </c>
      <c r="CQ286">
        <v>0</v>
      </c>
      <c r="CR286">
        <v>4.6335466587221499E-2</v>
      </c>
      <c r="CS286">
        <v>1.9E-2</v>
      </c>
      <c r="CT286">
        <v>7.0000000000000001E-3</v>
      </c>
      <c r="CU286">
        <v>1.9E-2</v>
      </c>
      <c r="CV286">
        <v>-1.0999999999999999E-2</v>
      </c>
      <c r="CW286">
        <v>2.9600000000000001E-2</v>
      </c>
      <c r="CX286">
        <v>-1.03578326629888E-2</v>
      </c>
      <c r="CY286">
        <v>3.3000000000000002E-2</v>
      </c>
      <c r="CZ286">
        <v>3.0800000000000001E-2</v>
      </c>
      <c r="DA286">
        <v>1.8100000000000002E-2</v>
      </c>
      <c r="DB286">
        <v>1.11E-2</v>
      </c>
      <c r="DC286">
        <v>3.7199999999999997E-2</v>
      </c>
      <c r="DD286">
        <v>4.3E-3</v>
      </c>
      <c r="DE286">
        <v>2.8000000000000001E-2</v>
      </c>
      <c r="DF286">
        <v>-9.3546534022359595E-4</v>
      </c>
      <c r="DG286">
        <v>1.7400000200000001E-2</v>
      </c>
      <c r="DH286">
        <v>1.7799999600000001E-2</v>
      </c>
      <c r="DJ286">
        <v>1.81000009E-2</v>
      </c>
      <c r="DK286">
        <v>1.43999998E-2</v>
      </c>
      <c r="DL286">
        <v>-1.2468328528737499E-3</v>
      </c>
      <c r="DM286">
        <v>4.5976514148078403E-3</v>
      </c>
      <c r="DN286">
        <v>7.6000001300000003E-3</v>
      </c>
      <c r="DO286">
        <v>9.6000004600000008E-3</v>
      </c>
      <c r="DP286">
        <v>9.70000029E-3</v>
      </c>
      <c r="DQ286">
        <v>-1.4485488693207199E-2</v>
      </c>
      <c r="DR286">
        <v>-4.7985116410375096E-3</v>
      </c>
      <c r="DS286">
        <v>-5.5875442193272597E-2</v>
      </c>
      <c r="DT286">
        <v>-7.6E-3</v>
      </c>
      <c r="DU286">
        <v>1.4999999999999999E-2</v>
      </c>
      <c r="DV286">
        <v>1.04E-2</v>
      </c>
      <c r="DW286">
        <v>2.2252111505809601E-2</v>
      </c>
      <c r="DX286">
        <v>7.6999999600000004E-3</v>
      </c>
      <c r="DY286">
        <v>7.8999996200000006E-3</v>
      </c>
      <c r="DZ286">
        <v>7.1999998800000003E-3</v>
      </c>
      <c r="EA286">
        <v>4.0000001900000002E-3</v>
      </c>
      <c r="EB286">
        <v>6.5999999600000001E-3</v>
      </c>
      <c r="EC286">
        <v>4.3000001500000003E-3</v>
      </c>
      <c r="ED286">
        <v>-2E-3</v>
      </c>
      <c r="EE286">
        <v>1.4500000000000001E-2</v>
      </c>
      <c r="EF286">
        <v>1.5220283740629901E-2</v>
      </c>
      <c r="EG286">
        <v>0</v>
      </c>
      <c r="EH286">
        <v>5.1300000399999997E-2</v>
      </c>
      <c r="EI286">
        <v>5.7999999999999996E-3</v>
      </c>
      <c r="EJ286">
        <v>1.19350195E-2</v>
      </c>
      <c r="EK286">
        <v>4.3299999999999998E-2</v>
      </c>
      <c r="EL286">
        <v>3.5900000000000001E-2</v>
      </c>
      <c r="EM286">
        <v>4.19E-2</v>
      </c>
      <c r="EN286">
        <v>-3.1596976005830099E-2</v>
      </c>
      <c r="EO286">
        <v>1.26E-2</v>
      </c>
      <c r="EP286">
        <v>1.37439200147442E-2</v>
      </c>
      <c r="EQ286">
        <v>-1.13081635194164E-2</v>
      </c>
      <c r="ER286">
        <v>6.8911823992987599E-3</v>
      </c>
      <c r="ES286">
        <v>1.23E-2</v>
      </c>
      <c r="ET286">
        <v>9.4250074479991196E-3</v>
      </c>
      <c r="EU286">
        <v>7.6E-3</v>
      </c>
      <c r="EV286">
        <v>1.41E-2</v>
      </c>
      <c r="EW286">
        <v>-2.9786563381717399E-2</v>
      </c>
      <c r="EY286">
        <v>3.6900000000000002E-2</v>
      </c>
      <c r="EZ286">
        <v>4.07E-2</v>
      </c>
      <c r="FA286">
        <v>2.6599999499999999E-2</v>
      </c>
      <c r="FB286">
        <v>2.6599999999999999E-2</v>
      </c>
      <c r="FC286">
        <v>1.9199999999999998E-2</v>
      </c>
      <c r="FD286">
        <v>6.1600000000000002E-2</v>
      </c>
      <c r="FE286">
        <v>1.2500000000000001E-2</v>
      </c>
      <c r="FF286">
        <v>5.0799999999999998E-2</v>
      </c>
      <c r="FG286">
        <v>3.5799999999999998E-2</v>
      </c>
      <c r="FH286">
        <v>-1.6199999999999999E-2</v>
      </c>
      <c r="FI286">
        <v>-2.1216143297699101E-2</v>
      </c>
      <c r="FJ286">
        <v>1.9E-2</v>
      </c>
      <c r="FK286">
        <v>1.6000000000000001E-3</v>
      </c>
      <c r="FL286">
        <v>1.9E-2</v>
      </c>
      <c r="FM286">
        <v>4.8298286108347001E-2</v>
      </c>
      <c r="FN286">
        <v>2.81E-2</v>
      </c>
      <c r="FO286">
        <v>3.3E-3</v>
      </c>
      <c r="FP286">
        <v>1.2568141048518101E-2</v>
      </c>
      <c r="FQ286">
        <v>7.1000000000000004E-3</v>
      </c>
      <c r="FR286">
        <v>2.93E-2</v>
      </c>
      <c r="FS286">
        <v>-3.5000000000000001E-3</v>
      </c>
      <c r="FT286">
        <v>-5.5999999999999999E-3</v>
      </c>
      <c r="FU286">
        <v>4.7000000000000002E-3</v>
      </c>
      <c r="FV286">
        <v>1.03E-2</v>
      </c>
      <c r="FW286">
        <v>2.98E-2</v>
      </c>
      <c r="FX286">
        <v>1.5800000000000002E-2</v>
      </c>
      <c r="FY286">
        <v>0</v>
      </c>
      <c r="FZ286">
        <v>4.1000000000000002E-2</v>
      </c>
      <c r="GA286">
        <v>-3.0000000000000001E-3</v>
      </c>
      <c r="GC286">
        <v>0.16289999999999999</v>
      </c>
      <c r="GD286">
        <v>4.3999999999999997E-2</v>
      </c>
      <c r="GE286">
        <v>3.8899999999999997E-2</v>
      </c>
    </row>
    <row r="287" spans="1:187" x14ac:dyDescent="0.25">
      <c r="A287" s="120">
        <v>43069</v>
      </c>
      <c r="B287">
        <v>1.6917579603479099E-2</v>
      </c>
      <c r="C287">
        <v>-3.2999999800000001E-3</v>
      </c>
      <c r="D287">
        <v>-8.9999999999999998E-4</v>
      </c>
      <c r="E287">
        <v>6.1000000000000004E-3</v>
      </c>
      <c r="F287">
        <v>-6.1972980000000004E-3</v>
      </c>
      <c r="G287">
        <v>-3.9999999E-4</v>
      </c>
      <c r="H287">
        <v>-1.0099999599999999E-2</v>
      </c>
      <c r="I287">
        <v>-1.0300000199999999E-2</v>
      </c>
      <c r="J287">
        <v>-9.1000003699999998E-3</v>
      </c>
      <c r="K287">
        <v>-9.2000002000000008E-3</v>
      </c>
      <c r="L287">
        <v>-9.1000003699999998E-3</v>
      </c>
      <c r="M287">
        <v>-2.5333045871836501E-2</v>
      </c>
      <c r="N287">
        <v>4.2628226061516301E-3</v>
      </c>
      <c r="O287">
        <v>4.7933239999999998E-3</v>
      </c>
      <c r="P287">
        <v>1.4299999900000001E-2</v>
      </c>
      <c r="Q287">
        <v>1.33999996E-2</v>
      </c>
      <c r="R287">
        <v>1.29000004E-2</v>
      </c>
      <c r="S287">
        <v>1.30000003E-2</v>
      </c>
      <c r="T287">
        <v>-5.5999999999999999E-3</v>
      </c>
      <c r="U287">
        <v>3.5999999400000001E-3</v>
      </c>
      <c r="V287">
        <v>6.6000000000000003E-2</v>
      </c>
      <c r="X287">
        <v>-1.4200000000000001E-2</v>
      </c>
      <c r="Y287">
        <v>0.01</v>
      </c>
      <c r="Z287">
        <v>-8.2018218101820306E-3</v>
      </c>
      <c r="AA287">
        <v>1.7600000000000001E-2</v>
      </c>
      <c r="AB287">
        <v>2.7999998999999999E-3</v>
      </c>
      <c r="AC287">
        <v>3.5000001100000001E-3</v>
      </c>
      <c r="AD287">
        <v>5.0000000000000001E-4</v>
      </c>
      <c r="AE287">
        <v>7.0000000000000001E-3</v>
      </c>
      <c r="AF287">
        <v>-1.7999999999999999E-2</v>
      </c>
      <c r="AG287">
        <v>-1.4237089384948699E-2</v>
      </c>
      <c r="AH287">
        <v>5.5999997999999999E-3</v>
      </c>
      <c r="AI287">
        <v>4.4999999999999997E-3</v>
      </c>
      <c r="AJ287">
        <v>-5.5999997999999999E-3</v>
      </c>
      <c r="AK287">
        <v>-7.6E-3</v>
      </c>
      <c r="AL287">
        <v>-3.29262455912305E-3</v>
      </c>
      <c r="AM287">
        <v>-1.6500000000000001E-2</v>
      </c>
      <c r="AN287">
        <v>-1.8900696220124E-2</v>
      </c>
      <c r="AO287">
        <v>1.2999999999999999E-3</v>
      </c>
      <c r="AP287">
        <v>1.39999995E-3</v>
      </c>
      <c r="AQ287">
        <v>1.2999999999999999E-3</v>
      </c>
      <c r="AR287">
        <v>6.9999997499999998E-4</v>
      </c>
      <c r="AS287">
        <v>6.9999997499999998E-4</v>
      </c>
      <c r="AT287">
        <v>1.2999999999999999E-3</v>
      </c>
      <c r="AU287">
        <v>-6.0000000000000001E-3</v>
      </c>
      <c r="AV287">
        <v>-8.9999999999999993E-3</v>
      </c>
      <c r="AW287">
        <v>5.0000000000000001E-3</v>
      </c>
      <c r="AX287">
        <v>-2E-3</v>
      </c>
      <c r="AY287">
        <v>-4.0000000000000001E-3</v>
      </c>
      <c r="AZ287">
        <v>6.0000000000000001E-3</v>
      </c>
      <c r="BA287">
        <v>-3.0935864293813599E-2</v>
      </c>
      <c r="BC287">
        <v>3.5000000000000001E-3</v>
      </c>
      <c r="BD287">
        <v>5.0000002400000002E-4</v>
      </c>
      <c r="BE287">
        <v>1.49E-2</v>
      </c>
      <c r="BF287">
        <v>1.4478337000000001E-2</v>
      </c>
      <c r="BG287">
        <v>1.2999999999999999E-3</v>
      </c>
      <c r="BH287">
        <v>3.0594382299457702E-2</v>
      </c>
      <c r="BI287">
        <v>-3.0231164667461302E-3</v>
      </c>
      <c r="BJ287">
        <v>1.4678836202734399E-2</v>
      </c>
      <c r="BK287">
        <v>-6.6153575508693897E-3</v>
      </c>
      <c r="BL287">
        <v>-6.5999999600000001E-3</v>
      </c>
      <c r="BM287">
        <v>-1.1545178326712901E-3</v>
      </c>
      <c r="BN287">
        <v>-6.3999998400000001E-3</v>
      </c>
      <c r="BO287">
        <v>7.0000002200000001E-3</v>
      </c>
      <c r="BP287">
        <v>-2.1483788826525799E-2</v>
      </c>
      <c r="BQ287">
        <v>2.7699999499999999E-2</v>
      </c>
      <c r="BR287">
        <v>4.3699998400000002E-2</v>
      </c>
      <c r="BS287">
        <v>-1.16999997E-2</v>
      </c>
      <c r="BT287">
        <v>2.6699999299999999E-2</v>
      </c>
      <c r="BU287">
        <v>2.3000000500000002E-3</v>
      </c>
      <c r="BV287">
        <v>-2.05189917947531E-2</v>
      </c>
      <c r="BW287">
        <v>1.41E-2</v>
      </c>
      <c r="BX287">
        <v>-2.5999999999999999E-3</v>
      </c>
      <c r="BY287">
        <v>4.0000000000000001E-3</v>
      </c>
      <c r="BZ287">
        <v>-3.0000000299999999E-3</v>
      </c>
      <c r="CA287">
        <v>-2.2773989848729401E-2</v>
      </c>
      <c r="CB287">
        <v>8.6000002899999997E-3</v>
      </c>
      <c r="CC287">
        <v>2.7599999699999999E-2</v>
      </c>
      <c r="CD287">
        <v>3.0000001400000003E-4</v>
      </c>
      <c r="CE287">
        <v>7.9732599461270794E-3</v>
      </c>
      <c r="CF287">
        <v>7.3254610000000001E-3</v>
      </c>
      <c r="CG287">
        <v>2.97670407069361E-3</v>
      </c>
      <c r="CH287">
        <v>0</v>
      </c>
      <c r="CI287">
        <v>-8.6687204908353398E-4</v>
      </c>
      <c r="CK287">
        <v>6.5054994770508398E-2</v>
      </c>
      <c r="CL287">
        <v>2.2000000000000001E-3</v>
      </c>
      <c r="CM287">
        <v>-3.9699999999999999E-2</v>
      </c>
      <c r="CN287">
        <v>-1.52762030536523E-2</v>
      </c>
      <c r="CO287">
        <v>1.47E-2</v>
      </c>
      <c r="CP287">
        <v>-6.2463813784103199E-2</v>
      </c>
      <c r="CQ287">
        <v>-1.1814289999999999E-3</v>
      </c>
      <c r="CR287">
        <v>-8.0838769355795503E-4</v>
      </c>
      <c r="CS287">
        <v>2.3855909999999998E-3</v>
      </c>
      <c r="CT287">
        <v>-2.8000000000000001E-2</v>
      </c>
      <c r="CU287">
        <v>-4.0000000000000001E-3</v>
      </c>
      <c r="CV287">
        <v>-1.0187216000000001E-2</v>
      </c>
      <c r="CW287">
        <v>-1.18E-2</v>
      </c>
      <c r="CX287">
        <v>4.9330900103601298E-2</v>
      </c>
      <c r="CY287">
        <v>-2.0999999999999999E-3</v>
      </c>
      <c r="CZ287">
        <v>4.1999999999999997E-3</v>
      </c>
      <c r="DA287">
        <v>-6.4999999999999997E-3</v>
      </c>
      <c r="DB287">
        <v>-6.1999999999999998E-3</v>
      </c>
      <c r="DC287">
        <v>-1.264996E-3</v>
      </c>
      <c r="DD287">
        <v>2.2100000000000002E-2</v>
      </c>
      <c r="DE287">
        <v>-2.1000000000000001E-2</v>
      </c>
      <c r="DF287">
        <v>3.7303711169035497E-2</v>
      </c>
      <c r="DG287">
        <v>1.33999996E-2</v>
      </c>
      <c r="DH287">
        <v>1.31000001E-2</v>
      </c>
      <c r="DI287">
        <v>9.2000002000000008E-3</v>
      </c>
      <c r="DJ287">
        <v>1.32999998E-2</v>
      </c>
      <c r="DK287">
        <v>1.0200000399999999E-2</v>
      </c>
      <c r="DL287">
        <v>-1.3011484085220701E-2</v>
      </c>
      <c r="DM287">
        <v>1.32104786216121E-2</v>
      </c>
      <c r="DN287">
        <v>-3.15000005E-2</v>
      </c>
      <c r="DO287">
        <v>8.1000002099999996E-3</v>
      </c>
      <c r="DP287">
        <v>8.6000002899999997E-3</v>
      </c>
      <c r="DQ287">
        <v>1.2213713363090401E-2</v>
      </c>
      <c r="DR287">
        <v>2.9688961889843699E-2</v>
      </c>
      <c r="DS287">
        <v>8.9853036486832197E-2</v>
      </c>
      <c r="DT287">
        <v>1.1000000000000001E-3</v>
      </c>
      <c r="DU287">
        <v>-1.6362444E-2</v>
      </c>
      <c r="DV287">
        <v>-3.5200000000000002E-2</v>
      </c>
      <c r="DW287">
        <v>3.3798226020276302E-3</v>
      </c>
      <c r="DX287">
        <v>2.7000000699999999E-3</v>
      </c>
      <c r="DY287">
        <v>2.89999996E-3</v>
      </c>
      <c r="DZ287">
        <v>2.1999999900000002E-3</v>
      </c>
      <c r="EA287">
        <v>6.9999997499999998E-4</v>
      </c>
      <c r="EB287">
        <v>-9.9999997500000001E-5</v>
      </c>
      <c r="EC287">
        <v>1.7999999700000001E-3</v>
      </c>
      <c r="ED287">
        <v>-4.4299999999999999E-2</v>
      </c>
      <c r="EE287">
        <v>-3.9600000000000003E-2</v>
      </c>
      <c r="EF287">
        <v>1.45532115071527E-2</v>
      </c>
      <c r="EG287">
        <v>-9.64817139934238E-4</v>
      </c>
      <c r="EH287">
        <v>3.2499998799999999E-2</v>
      </c>
      <c r="EI287">
        <v>-2.0199999999999999E-2</v>
      </c>
      <c r="EJ287">
        <v>-1.68743012E-2</v>
      </c>
      <c r="EK287">
        <v>2.0799999999999999E-2</v>
      </c>
      <c r="EL287">
        <v>1.3899999999999999E-2</v>
      </c>
      <c r="EM287">
        <v>2.6700000000000002E-2</v>
      </c>
      <c r="EN287">
        <v>2.43341124137266E-2</v>
      </c>
      <c r="EO287">
        <v>-2.5999999999999999E-3</v>
      </c>
      <c r="EP287">
        <v>1.17891577936082E-2</v>
      </c>
      <c r="EQ287">
        <v>-2.23652394428927E-2</v>
      </c>
      <c r="ER287">
        <v>4.6269656103938902E-3</v>
      </c>
      <c r="ES287">
        <v>7.7999999999999996E-3</v>
      </c>
      <c r="ET287">
        <v>2.0261425957957001E-2</v>
      </c>
      <c r="EU287">
        <v>-8.8999999999999999E-3</v>
      </c>
      <c r="EV287">
        <v>-8.0000000000000002E-3</v>
      </c>
      <c r="EW287">
        <v>8.2198826870486297E-2</v>
      </c>
      <c r="EY287">
        <v>6.0000000000000001E-3</v>
      </c>
      <c r="EZ287">
        <v>1.5E-3</v>
      </c>
      <c r="FA287">
        <v>-2.2299999399999999E-2</v>
      </c>
      <c r="FB287">
        <v>-2.23E-2</v>
      </c>
      <c r="FC287">
        <v>1.1999999999999999E-3</v>
      </c>
      <c r="FD287">
        <v>-1.7899999999999999E-2</v>
      </c>
      <c r="FE287">
        <v>-7.9000000000000008E-3</v>
      </c>
      <c r="FF287">
        <v>-9.4999999999999998E-3</v>
      </c>
      <c r="FG287">
        <v>-3.8E-3</v>
      </c>
      <c r="FH287">
        <v>4.2299999999999997E-2</v>
      </c>
      <c r="FI287">
        <v>-6.5794558412392595E-2</v>
      </c>
      <c r="FJ287">
        <v>1.66E-2</v>
      </c>
      <c r="FK287">
        <v>3.2000000000000002E-3</v>
      </c>
      <c r="FL287">
        <v>1.66E-2</v>
      </c>
      <c r="FM287">
        <v>-5.2074716713383401E-2</v>
      </c>
      <c r="FN287">
        <v>-6.4000000000000003E-3</v>
      </c>
      <c r="FO287">
        <v>-4.4999999999999997E-3</v>
      </c>
      <c r="FP287">
        <v>7.3583423654290901E-3</v>
      </c>
      <c r="FQ287">
        <v>8.0000000000000004E-4</v>
      </c>
      <c r="FR287">
        <v>3.0000000000000001E-3</v>
      </c>
      <c r="FS287">
        <v>6.0000000000000001E-3</v>
      </c>
      <c r="FT287">
        <v>8.5000000000000006E-3</v>
      </c>
      <c r="FU287">
        <v>5.8999999999999999E-3</v>
      </c>
      <c r="FV287">
        <v>8.9999999999999998E-4</v>
      </c>
      <c r="FW287">
        <v>8.6999999999999994E-3</v>
      </c>
      <c r="FX287">
        <v>3.1635620000000003E-2</v>
      </c>
      <c r="FY287">
        <v>-1.0825524E-2</v>
      </c>
      <c r="FZ287">
        <v>3.2000000000000001E-2</v>
      </c>
      <c r="GA287">
        <v>-3.2000000000000001E-2</v>
      </c>
      <c r="GC287">
        <v>-2.18E-2</v>
      </c>
      <c r="GD287">
        <v>2.3E-2</v>
      </c>
      <c r="GE287">
        <v>3.0000000000000001E-3</v>
      </c>
    </row>
    <row r="288" spans="1:187" x14ac:dyDescent="0.25">
      <c r="A288" s="120">
        <v>43100</v>
      </c>
      <c r="B288">
        <v>1.15527926122136E-2</v>
      </c>
      <c r="C288">
        <v>-3.3599998800000003E-2</v>
      </c>
      <c r="D288">
        <v>5.7000000000000002E-3</v>
      </c>
      <c r="E288">
        <v>3.1800000000000002E-2</v>
      </c>
      <c r="F288">
        <v>1.9916172999999999E-2</v>
      </c>
      <c r="G288">
        <v>-1.43999998E-2</v>
      </c>
      <c r="H288">
        <v>2.1999999900000002E-3</v>
      </c>
      <c r="I288">
        <v>2.3000000500000002E-3</v>
      </c>
      <c r="J288">
        <v>3.10000009E-3</v>
      </c>
      <c r="K288">
        <v>2.1999999900000002E-3</v>
      </c>
      <c r="L288">
        <v>3.10000009E-3</v>
      </c>
      <c r="M288">
        <v>6.7179309233125198E-3</v>
      </c>
      <c r="N288">
        <v>1.25485736180042E-2</v>
      </c>
      <c r="O288">
        <v>4.8705019999999996E-3</v>
      </c>
      <c r="P288">
        <v>3.2999999800000001E-3</v>
      </c>
      <c r="Q288">
        <v>3.2999999800000001E-3</v>
      </c>
      <c r="R288">
        <v>1.1300000399999999E-2</v>
      </c>
      <c r="S288">
        <v>1.0499999899999999E-2</v>
      </c>
      <c r="T288">
        <v>6.7000000000000002E-3</v>
      </c>
      <c r="U288">
        <v>5.7000000999999998E-3</v>
      </c>
      <c r="V288">
        <v>0.16700000000000001</v>
      </c>
      <c r="W288">
        <v>-1.4E-3</v>
      </c>
      <c r="X288">
        <v>1.2E-2</v>
      </c>
      <c r="Y288">
        <v>1.6999999999999999E-3</v>
      </c>
      <c r="Z288">
        <v>1.68693268577902E-2</v>
      </c>
      <c r="AA288">
        <v>6.8999999999999999E-3</v>
      </c>
      <c r="AB288">
        <v>4.0000001900000002E-3</v>
      </c>
      <c r="AC288">
        <v>5.2999998399999998E-3</v>
      </c>
      <c r="AD288">
        <v>3.2300000000000002E-2</v>
      </c>
      <c r="AE288">
        <v>1.0999999999999999E-2</v>
      </c>
      <c r="AF288">
        <v>5.7000000000000002E-3</v>
      </c>
      <c r="AG288">
        <v>-1.6092350168850099E-2</v>
      </c>
      <c r="AH288">
        <v>7.7999997899999996E-3</v>
      </c>
      <c r="AI288">
        <v>-1.6999999999999999E-3</v>
      </c>
      <c r="AJ288">
        <v>-4.3000001500000003E-3</v>
      </c>
      <c r="AK288">
        <v>3.7699999999999997E-2</v>
      </c>
      <c r="AL288">
        <v>-3.2268272244888603E-2</v>
      </c>
      <c r="AM288">
        <v>-1.23E-2</v>
      </c>
      <c r="AN288">
        <v>-7.07466252379285E-3</v>
      </c>
      <c r="AO288">
        <v>2.8500000000000001E-2</v>
      </c>
      <c r="AP288">
        <v>2.8599999800000001E-2</v>
      </c>
      <c r="AQ288">
        <v>2.8400000200000001E-2</v>
      </c>
      <c r="AR288">
        <v>2.7799999299999999E-2</v>
      </c>
      <c r="AS288">
        <v>2.7799999299999999E-2</v>
      </c>
      <c r="AT288">
        <v>2.8400000200000001E-2</v>
      </c>
      <c r="AU288">
        <v>-5.0000000000000001E-3</v>
      </c>
      <c r="AV288">
        <v>1E-3</v>
      </c>
      <c r="AW288">
        <v>-1.4E-2</v>
      </c>
      <c r="AX288">
        <v>1.4E-2</v>
      </c>
      <c r="AY288">
        <v>0.02</v>
      </c>
      <c r="AZ288">
        <v>2.46E-2</v>
      </c>
      <c r="BA288">
        <v>-4.4351575945368801E-2</v>
      </c>
      <c r="BC288">
        <v>-4.0000000000000001E-3</v>
      </c>
      <c r="BD288">
        <v>4.9999998899999997E-3</v>
      </c>
      <c r="BE288">
        <v>-1.9E-2</v>
      </c>
      <c r="BF288">
        <v>-4.3616200000000001E-3</v>
      </c>
      <c r="BG288">
        <v>2.1499999999999998E-2</v>
      </c>
      <c r="BH288">
        <v>-8.0313790026120802E-4</v>
      </c>
      <c r="BI288">
        <v>1.04380731214706E-2</v>
      </c>
      <c r="BJ288">
        <v>4.0159269521020703E-3</v>
      </c>
      <c r="BK288">
        <v>7.5968914128514697E-3</v>
      </c>
      <c r="BL288">
        <v>7.6000001300000003E-3</v>
      </c>
      <c r="BM288">
        <v>-9.4618475957275504E-4</v>
      </c>
      <c r="BN288">
        <v>2.3099999900000001E-2</v>
      </c>
      <c r="BO288">
        <v>1.7000000899999999E-2</v>
      </c>
      <c r="BP288">
        <v>7.5510509663245804E-3</v>
      </c>
      <c r="BQ288">
        <v>2.8400000200000001E-2</v>
      </c>
      <c r="BR288">
        <v>2.7499999899999999E-2</v>
      </c>
      <c r="BS288">
        <v>3.1300000799999998E-2</v>
      </c>
      <c r="BT288">
        <v>3.0099999200000001E-2</v>
      </c>
      <c r="BU288">
        <v>7.8999996200000006E-3</v>
      </c>
      <c r="BV288">
        <v>1.1126903962948E-2</v>
      </c>
      <c r="BW288">
        <v>7.4899999999999994E-2</v>
      </c>
      <c r="BX288">
        <v>1.78E-2</v>
      </c>
      <c r="BY288">
        <v>1.0999999999999999E-2</v>
      </c>
      <c r="BZ288">
        <v>2.6699999299999999E-2</v>
      </c>
      <c r="CA288">
        <v>3.2049312963785499E-2</v>
      </c>
      <c r="CB288">
        <v>-7.8999996200000006E-3</v>
      </c>
      <c r="CC288">
        <v>-4.7600001099999997E-2</v>
      </c>
      <c r="CD288">
        <v>-2.3800000500000001E-2</v>
      </c>
      <c r="CE288">
        <v>4.0893688097848803E-2</v>
      </c>
      <c r="CF288">
        <v>-3.9213240000000003E-3</v>
      </c>
      <c r="CG288">
        <v>1.3396083649686899E-2</v>
      </c>
      <c r="CH288">
        <v>2.3565541445646401E-2</v>
      </c>
      <c r="CI288">
        <v>1.92530103244795E-2</v>
      </c>
      <c r="CK288">
        <v>-1.5615147603327601E-2</v>
      </c>
      <c r="CL288">
        <v>-7.1999999999999998E-3</v>
      </c>
      <c r="CM288">
        <v>-5.4600000000000003E-2</v>
      </c>
      <c r="CN288">
        <v>2.5316657539973302E-2</v>
      </c>
      <c r="CO288">
        <v>1.5800000000000002E-2</v>
      </c>
      <c r="CP288">
        <v>-2.3641091671700899E-2</v>
      </c>
      <c r="CQ288">
        <v>-1.4454455E-2</v>
      </c>
      <c r="CR288">
        <v>-5.0057877568843202E-5</v>
      </c>
      <c r="CS288">
        <v>1.9639978999999998E-2</v>
      </c>
      <c r="CT288">
        <v>3.0000000000000001E-3</v>
      </c>
      <c r="CU288">
        <v>-8.9999999999999993E-3</v>
      </c>
      <c r="CV288">
        <v>-7.5463329999999997E-3</v>
      </c>
      <c r="CW288">
        <v>-4.2900000000000001E-2</v>
      </c>
      <c r="CX288">
        <v>1.0562012318070101E-2</v>
      </c>
      <c r="CY288">
        <v>7.7000000000000002E-3</v>
      </c>
      <c r="CZ288">
        <v>1.0699999999999999E-2</v>
      </c>
      <c r="DA288">
        <v>5.7000000000000002E-3</v>
      </c>
      <c r="DB288">
        <v>1.09E-2</v>
      </c>
      <c r="DC288">
        <v>8.4245069999999995E-3</v>
      </c>
      <c r="DD288">
        <v>3.3999999999999998E-3</v>
      </c>
      <c r="DE288">
        <v>-1.4999999999999999E-2</v>
      </c>
      <c r="DF288">
        <v>3.2259515058492803E-2</v>
      </c>
      <c r="DG288">
        <v>-3.7000000000000002E-3</v>
      </c>
      <c r="DH288">
        <v>-4.3000001500000003E-3</v>
      </c>
      <c r="DI288">
        <v>-4.1999998500000003E-3</v>
      </c>
      <c r="DJ288">
        <v>-2.89999996E-3</v>
      </c>
      <c r="DK288">
        <v>-7.0000002200000001E-3</v>
      </c>
      <c r="DL288">
        <v>3.9807001004283898E-3</v>
      </c>
      <c r="DM288">
        <v>2.4624616286466901E-2</v>
      </c>
      <c r="DN288">
        <v>2.9600000000000001E-2</v>
      </c>
      <c r="DO288">
        <v>8.9999998500000004E-4</v>
      </c>
      <c r="DP288">
        <v>1.50000001E-3</v>
      </c>
      <c r="DQ288">
        <v>6.3201915613475502E-3</v>
      </c>
      <c r="DR288">
        <v>-8.3288234238603192E-3</v>
      </c>
      <c r="DS288">
        <v>0.241065708027103</v>
      </c>
      <c r="DT288">
        <v>2E-3</v>
      </c>
      <c r="DU288">
        <v>4.0956448999999999E-2</v>
      </c>
      <c r="DV288">
        <v>2.3900000000000001E-2</v>
      </c>
      <c r="DW288">
        <v>-1.0344733899473201E-2</v>
      </c>
      <c r="DX288">
        <v>-1.59999996E-3</v>
      </c>
      <c r="DY288">
        <v>-1.39999995E-3</v>
      </c>
      <c r="DZ288">
        <v>-2.0000000900000001E-3</v>
      </c>
      <c r="EA288">
        <v>-1.50000001E-3</v>
      </c>
      <c r="EB288">
        <v>-3.0000000299999999E-3</v>
      </c>
      <c r="EC288">
        <v>5.9000002199999999E-3</v>
      </c>
      <c r="ED288">
        <v>-8.9999999999999998E-4</v>
      </c>
      <c r="EE288">
        <v>3.0999999999999999E-3</v>
      </c>
      <c r="EF288">
        <v>1.3480051270615599E-2</v>
      </c>
      <c r="EG288">
        <v>7.0044894090144404E-3</v>
      </c>
      <c r="EH288">
        <v>4.3200001100000003E-2</v>
      </c>
      <c r="EI288">
        <v>-8.0000000000000002E-3</v>
      </c>
      <c r="EJ288">
        <v>-3.9058410000000001E-4</v>
      </c>
      <c r="EK288">
        <v>-1.15E-2</v>
      </c>
      <c r="EL288">
        <v>-1.7500000000000002E-2</v>
      </c>
      <c r="EM288">
        <v>-2.29E-2</v>
      </c>
      <c r="EN288">
        <v>-3.81221223556105E-4</v>
      </c>
      <c r="EO288">
        <v>-3.4599999999999999E-2</v>
      </c>
      <c r="EP288">
        <v>1.6896437823035199E-3</v>
      </c>
      <c r="EQ288">
        <v>2.6490127454629399E-2</v>
      </c>
      <c r="ER288">
        <v>6.1274402167286199E-3</v>
      </c>
      <c r="ES288">
        <v>-3.3999999999999998E-3</v>
      </c>
      <c r="ET288">
        <v>1.9702865255318801E-2</v>
      </c>
      <c r="EU288">
        <v>1.5900000000000001E-2</v>
      </c>
      <c r="EV288">
        <v>4.8999999999999998E-3</v>
      </c>
      <c r="EW288">
        <v>8.2762352693683799E-3</v>
      </c>
      <c r="EY288">
        <v>2.46E-2</v>
      </c>
      <c r="EZ288">
        <v>4.3099999999999999E-2</v>
      </c>
      <c r="FA288">
        <v>1.14000002E-2</v>
      </c>
      <c r="FB288">
        <v>1.14E-2</v>
      </c>
      <c r="FC288">
        <v>-1.37E-2</v>
      </c>
      <c r="FD288">
        <v>4.8399999999999999E-2</v>
      </c>
      <c r="FE288">
        <v>-1.06E-2</v>
      </c>
      <c r="FF288">
        <v>4.4000000000000003E-3</v>
      </c>
      <c r="FG288">
        <v>2.2200000000000001E-2</v>
      </c>
      <c r="FH288">
        <v>4.5999999999999999E-3</v>
      </c>
      <c r="FI288">
        <v>5.1297399547195303E-2</v>
      </c>
      <c r="FJ288">
        <v>1.6E-2</v>
      </c>
      <c r="FK288">
        <v>1.1599999999999999E-2</v>
      </c>
      <c r="FL288">
        <v>1.6E-2</v>
      </c>
      <c r="FM288">
        <v>5.8357109005022804E-3</v>
      </c>
      <c r="FN288">
        <v>-1.9E-3</v>
      </c>
      <c r="FO288">
        <v>-2.6100000000000002E-2</v>
      </c>
      <c r="FP288">
        <v>2.6933460186449501E-2</v>
      </c>
      <c r="FQ288">
        <v>1.1000000000000001E-3</v>
      </c>
      <c r="FR288">
        <v>5.7000000000000002E-3</v>
      </c>
      <c r="FS288">
        <v>1.4800000000000001E-2</v>
      </c>
      <c r="FT288">
        <v>2.1700000000000001E-2</v>
      </c>
      <c r="FU288">
        <v>5.0000000000000001E-3</v>
      </c>
      <c r="FV288">
        <v>1.2999999999999999E-3</v>
      </c>
      <c r="FW288">
        <v>-7.1999999999999998E-3</v>
      </c>
      <c r="FX288">
        <v>2.7375384999999999E-2</v>
      </c>
      <c r="FY288">
        <v>-9.4482869999999997E-3</v>
      </c>
      <c r="FZ288">
        <v>2.1999999999999999E-2</v>
      </c>
      <c r="GA288">
        <v>2.1000000000000001E-2</v>
      </c>
      <c r="GC288">
        <v>-7.0400000000000004E-2</v>
      </c>
      <c r="GD288">
        <v>-0.02</v>
      </c>
      <c r="GE288">
        <v>3.2099999999999997E-2</v>
      </c>
    </row>
    <row r="289" spans="1:187" x14ac:dyDescent="0.25">
      <c r="A289" s="120">
        <v>43131</v>
      </c>
      <c r="B289">
        <v>3.4233151074859698E-2</v>
      </c>
      <c r="C289">
        <v>-1.09000001E-2</v>
      </c>
      <c r="D289">
        <v>2.9000000000000001E-2</v>
      </c>
      <c r="E289">
        <v>1.15E-2</v>
      </c>
      <c r="F289">
        <v>2.0719824000000001E-2</v>
      </c>
      <c r="G289">
        <v>0.162799999</v>
      </c>
      <c r="H289">
        <v>7.2899997199999997E-2</v>
      </c>
      <c r="I289">
        <v>7.1699999299999997E-2</v>
      </c>
      <c r="J289">
        <v>7.2999998900000002E-2</v>
      </c>
      <c r="K289">
        <v>7.2999998900000002E-2</v>
      </c>
      <c r="L289">
        <v>7.2300002000000002E-2</v>
      </c>
      <c r="M289">
        <v>1.2427530764510799E-2</v>
      </c>
      <c r="N289">
        <v>1.46563424358916E-2</v>
      </c>
      <c r="O289">
        <v>8.6998684000000007E-2</v>
      </c>
      <c r="P289">
        <v>3.9000000799999997E-2</v>
      </c>
      <c r="Q289">
        <v>3.8499999799999997E-2</v>
      </c>
      <c r="R289">
        <v>1.6400000099999999E-2</v>
      </c>
      <c r="S289">
        <v>1.6400000099999999E-2</v>
      </c>
      <c r="T289">
        <v>6.9699999999999998E-2</v>
      </c>
      <c r="U289">
        <v>7.3000001700000003E-3</v>
      </c>
      <c r="V289">
        <v>1.7999999999999999E-2</v>
      </c>
      <c r="W289">
        <v>1.6899999999999998E-2</v>
      </c>
      <c r="X289">
        <v>9.1999999999999998E-3</v>
      </c>
      <c r="Y289">
        <v>7.1999999999999995E-2</v>
      </c>
      <c r="Z289">
        <v>-1.9638965393083199E-2</v>
      </c>
      <c r="AA289">
        <v>1.1000000000000001E-3</v>
      </c>
      <c r="AB289">
        <v>3.3399999100000001E-2</v>
      </c>
      <c r="AC289">
        <v>5.2099999000000001E-2</v>
      </c>
      <c r="AD289">
        <v>6.6400000000000001E-2</v>
      </c>
      <c r="AE289">
        <v>6.7000000000000004E-2</v>
      </c>
      <c r="AF289">
        <v>3.0000000000000001E-3</v>
      </c>
      <c r="AG289">
        <v>6.39269642940508E-2</v>
      </c>
      <c r="AH289">
        <v>6.2899999299999995E-2</v>
      </c>
      <c r="AI289">
        <v>1.5E-3</v>
      </c>
      <c r="AJ289">
        <v>-1.7999999700000001E-3</v>
      </c>
      <c r="AK289">
        <v>4.1099999999999998E-2</v>
      </c>
      <c r="AL289">
        <v>0.105662242189648</v>
      </c>
      <c r="AM289">
        <v>1.6000000000000001E-3</v>
      </c>
      <c r="AN289">
        <v>7.9023489511300005E-2</v>
      </c>
      <c r="AO289">
        <v>4.3699998400000002E-2</v>
      </c>
      <c r="AP289">
        <v>4.3699998400000002E-2</v>
      </c>
      <c r="AQ289">
        <v>4.3600000399999998E-2</v>
      </c>
      <c r="AR289">
        <v>4.2899999799999998E-2</v>
      </c>
      <c r="AS289">
        <v>4.2899999799999998E-2</v>
      </c>
      <c r="AT289">
        <v>4.3600000399999998E-2</v>
      </c>
      <c r="AU289">
        <v>1.7000000000000001E-2</v>
      </c>
      <c r="AV289">
        <v>7.0000000000000001E-3</v>
      </c>
      <c r="AW289">
        <v>1.9E-2</v>
      </c>
      <c r="AX289">
        <v>5.0000000000000001E-3</v>
      </c>
      <c r="AY289">
        <v>6.0000000000000001E-3</v>
      </c>
      <c r="AZ289">
        <v>8.6400000000000005E-2</v>
      </c>
      <c r="BA289">
        <v>-1.4427785500142501E-2</v>
      </c>
      <c r="BC289">
        <v>3.6600000000000001E-2</v>
      </c>
      <c r="BD289">
        <v>8.7000001200000007E-3</v>
      </c>
      <c r="BE289">
        <v>1.3599999999999999E-2</v>
      </c>
      <c r="BF289">
        <v>9.4210739999999998E-3</v>
      </c>
      <c r="BG289">
        <v>-2.7000000000000001E-3</v>
      </c>
      <c r="BH289">
        <v>2.9477293847657099E-2</v>
      </c>
      <c r="BI289">
        <v>-2.65321594893109E-3</v>
      </c>
      <c r="BJ289">
        <v>1.5256270931419499E-2</v>
      </c>
      <c r="BK289">
        <v>-5.2666126634738396E-3</v>
      </c>
      <c r="BL289">
        <v>-5.2999998399999998E-3</v>
      </c>
      <c r="BM289">
        <v>-1.3582271738835599E-3</v>
      </c>
      <c r="BN289">
        <v>2.2299999399999999E-2</v>
      </c>
      <c r="BO289">
        <v>9.3000002200000001E-2</v>
      </c>
      <c r="BP289">
        <v>-3.7754165402781298E-4</v>
      </c>
      <c r="BQ289">
        <v>3.3700000500000001E-2</v>
      </c>
      <c r="BR289">
        <v>4.9400001800000003E-2</v>
      </c>
      <c r="BS289">
        <v>7.6000001300000003E-3</v>
      </c>
      <c r="BT289">
        <v>4.9400001800000003E-2</v>
      </c>
      <c r="BU289">
        <v>1.76999997E-2</v>
      </c>
      <c r="BV289">
        <v>-6.0340623489690201E-2</v>
      </c>
      <c r="BW289">
        <v>3.1600000000000003E-2</v>
      </c>
      <c r="BX289">
        <v>-3.04E-2</v>
      </c>
      <c r="BY289">
        <v>9.1999999999999998E-3</v>
      </c>
      <c r="BZ289">
        <v>4.9499999699999998E-2</v>
      </c>
      <c r="CA289">
        <v>-1.1598158671911199E-2</v>
      </c>
      <c r="CB289">
        <v>5.2999998399999998E-3</v>
      </c>
      <c r="CC289">
        <v>2.0700000199999999E-2</v>
      </c>
      <c r="CD289">
        <v>1.38999997E-2</v>
      </c>
      <c r="CE289">
        <v>-1.0872824990474401E-3</v>
      </c>
      <c r="CF289">
        <v>2.9400394E-2</v>
      </c>
      <c r="CG289">
        <v>1.5725393375171499E-2</v>
      </c>
      <c r="CH289">
        <v>0</v>
      </c>
      <c r="CI289">
        <v>7.55032651741816E-4</v>
      </c>
      <c r="CK289">
        <v>3.7723254793543999E-2</v>
      </c>
      <c r="CL289">
        <v>7.0000000000000001E-3</v>
      </c>
      <c r="CM289">
        <v>0.102574153</v>
      </c>
      <c r="CN289">
        <v>-2.6159635764760499E-2</v>
      </c>
      <c r="CO289">
        <v>8.9999999999999998E-4</v>
      </c>
      <c r="CP289">
        <v>9.4494570879112505E-2</v>
      </c>
      <c r="CQ289">
        <v>-2.0615379999999999E-2</v>
      </c>
      <c r="CR289">
        <v>2.9476400890365E-2</v>
      </c>
      <c r="CS289">
        <v>1.1014176000000001E-2</v>
      </c>
      <c r="CT289">
        <v>2.3E-2</v>
      </c>
      <c r="CU289">
        <v>1.6E-2</v>
      </c>
      <c r="CV289">
        <v>3.6567729999999999E-3</v>
      </c>
      <c r="CW289">
        <v>2.6599999999999999E-2</v>
      </c>
      <c r="CX289">
        <v>-3.1888990141831802E-2</v>
      </c>
      <c r="CY289">
        <v>3.8899999999999997E-2</v>
      </c>
      <c r="CZ289">
        <v>2.69E-2</v>
      </c>
      <c r="DA289">
        <v>1.8700000000000001E-2</v>
      </c>
      <c r="DB289">
        <v>-8.9999999999999998E-4</v>
      </c>
      <c r="DC289">
        <v>3.9826812000000003E-2</v>
      </c>
      <c r="DD289">
        <v>2.8000000000000001E-2</v>
      </c>
      <c r="DE289">
        <v>4.1587319999999997E-2</v>
      </c>
      <c r="DF289">
        <v>5.6364564406800897E-2</v>
      </c>
      <c r="DG289">
        <v>8.7999999499999999E-3</v>
      </c>
      <c r="DH289">
        <v>7.8999996200000006E-3</v>
      </c>
      <c r="DI289">
        <v>8.3999997000000007E-3</v>
      </c>
      <c r="DJ289">
        <v>8.7999999499999999E-3</v>
      </c>
      <c r="DK289">
        <v>6.30000001E-3</v>
      </c>
      <c r="DL289">
        <v>3.65418052063156E-2</v>
      </c>
      <c r="DM289">
        <v>1.5359827047217301E-2</v>
      </c>
      <c r="DN289">
        <v>1.1300000399999999E-2</v>
      </c>
      <c r="DO289">
        <v>1.5300000100000001E-2</v>
      </c>
      <c r="DP289">
        <v>1.5399999899999999E-2</v>
      </c>
      <c r="DQ289">
        <v>9.8632366048065894E-3</v>
      </c>
      <c r="DR289">
        <v>-9.0740259690049695E-3</v>
      </c>
      <c r="DS289">
        <v>-5.3678358806325203E-2</v>
      </c>
      <c r="DT289">
        <v>4.1399999999999999E-2</v>
      </c>
      <c r="DU289">
        <v>4.3441709000000002E-2</v>
      </c>
      <c r="DV289">
        <v>5.4199999999999998E-2</v>
      </c>
      <c r="DW289">
        <v>9.9611647359574302E-3</v>
      </c>
      <c r="DX289">
        <v>9.8000001199999992E-3</v>
      </c>
      <c r="DY289">
        <v>9.9999997799999994E-3</v>
      </c>
      <c r="DZ289">
        <v>9.30000003E-3</v>
      </c>
      <c r="EA289">
        <v>-5.2999998399999998E-3</v>
      </c>
      <c r="EB289">
        <v>-8.6000002899999997E-3</v>
      </c>
      <c r="EC289">
        <v>9.4999996900000001E-3</v>
      </c>
      <c r="ED289">
        <v>2.0999999999999999E-3</v>
      </c>
      <c r="EE289">
        <v>-8.0000000000000004E-4</v>
      </c>
      <c r="EF289">
        <v>4.5427961339503498E-2</v>
      </c>
      <c r="EG289">
        <v>1.2812051371161599E-2</v>
      </c>
      <c r="EH289">
        <v>6.9799996899999994E-2</v>
      </c>
      <c r="EI289">
        <v>7.9500000000000001E-2</v>
      </c>
      <c r="EJ289">
        <v>4.6078036699999998E-2</v>
      </c>
      <c r="EK289">
        <v>-1.15E-2</v>
      </c>
      <c r="EL289">
        <v>-3.8999999999999998E-3</v>
      </c>
      <c r="EM289">
        <v>2.12E-2</v>
      </c>
      <c r="EN289">
        <v>7.3229354193745405E-2</v>
      </c>
      <c r="EO289">
        <v>7.1300000000000002E-2</v>
      </c>
      <c r="EP289">
        <v>3.5367820127517401E-2</v>
      </c>
      <c r="EQ289">
        <v>3.2201297964706603E-2</v>
      </c>
      <c r="ER289">
        <v>1.56160942073138E-2</v>
      </c>
      <c r="ES289">
        <v>2.4500000000000001E-2</v>
      </c>
      <c r="ET289">
        <v>1.8105569403055001E-2</v>
      </c>
      <c r="EU289">
        <v>1.17E-2</v>
      </c>
      <c r="EV289">
        <v>1.38E-2</v>
      </c>
      <c r="EW289">
        <v>5.4267314925057701E-2</v>
      </c>
      <c r="EY289">
        <v>8.6400000000000005E-2</v>
      </c>
      <c r="EZ289">
        <v>1.1999999999999999E-3</v>
      </c>
      <c r="FA289">
        <v>-4.6999999299999996E-3</v>
      </c>
      <c r="FB289">
        <v>-4.7000000000000002E-3</v>
      </c>
      <c r="FC289">
        <v>8.6999999999999994E-3</v>
      </c>
      <c r="FD289">
        <v>6.9199999999999998E-2</v>
      </c>
      <c r="FE289">
        <v>-1.4999999999999999E-2</v>
      </c>
      <c r="FF289">
        <v>7.3099999999999998E-2</v>
      </c>
      <c r="FG289">
        <v>1.2500000000000001E-2</v>
      </c>
      <c r="FH289">
        <v>7.9000000000000008E-3</v>
      </c>
      <c r="FI289">
        <v>4.8901589696003403E-2</v>
      </c>
      <c r="FJ289">
        <v>8.4617319999999996E-2</v>
      </c>
      <c r="FK289">
        <v>2.98E-2</v>
      </c>
      <c r="FL289">
        <v>6.1100000000000002E-2</v>
      </c>
      <c r="FM289">
        <v>9.9005267827430896E-2</v>
      </c>
      <c r="FN289">
        <v>4.8999999999999998E-3</v>
      </c>
      <c r="FO289">
        <v>4.7500000000000001E-2</v>
      </c>
      <c r="FP289">
        <v>3.4144372578114097E-2</v>
      </c>
      <c r="FQ289">
        <v>1.35E-2</v>
      </c>
      <c r="FR289">
        <v>-5.6300000000000003E-2</v>
      </c>
      <c r="FS289">
        <v>8.8000000000000005E-3</v>
      </c>
      <c r="FT289">
        <v>1.2699999999999999E-2</v>
      </c>
      <c r="FU289">
        <v>2.2100000000000002E-2</v>
      </c>
      <c r="FV289">
        <v>1.9800000000000002E-2</v>
      </c>
      <c r="FW289">
        <v>3.1699999999999999E-2</v>
      </c>
      <c r="FX289">
        <v>5.0154635000000003E-2</v>
      </c>
      <c r="FY289">
        <v>2.1678586E-2</v>
      </c>
      <c r="FZ289">
        <v>3.3000000000000002E-2</v>
      </c>
      <c r="GA289">
        <v>2.5000000000000001E-2</v>
      </c>
      <c r="GC289">
        <v>4.9299999999999997E-2</v>
      </c>
      <c r="GD289">
        <v>8.2000000000000003E-2</v>
      </c>
      <c r="GE289">
        <v>3.9E-2</v>
      </c>
    </row>
    <row r="290" spans="1:187" x14ac:dyDescent="0.25">
      <c r="A290" s="120">
        <v>43159</v>
      </c>
      <c r="B290">
        <v>-1.6751684878162899E-2</v>
      </c>
      <c r="C290">
        <v>4.10999991E-2</v>
      </c>
      <c r="D290">
        <v>-1.46E-2</v>
      </c>
      <c r="E290">
        <v>1E-3</v>
      </c>
      <c r="F290">
        <v>1.2147062E-2</v>
      </c>
      <c r="G290">
        <v>-9.9999997500000001E-5</v>
      </c>
      <c r="H290">
        <v>-7.5099997200000004E-2</v>
      </c>
      <c r="I290">
        <v>-7.5199998899999995E-2</v>
      </c>
      <c r="J290">
        <v>-7.4199996899999995E-2</v>
      </c>
      <c r="K290">
        <v>-7.5199998899999995E-2</v>
      </c>
      <c r="L290">
        <v>-7.4500001999999996E-2</v>
      </c>
      <c r="M290">
        <v>-1.2025013112787E-2</v>
      </c>
      <c r="N290">
        <v>-8.2907398361171704E-3</v>
      </c>
      <c r="O290">
        <v>-2.7346826000000001E-2</v>
      </c>
      <c r="P290">
        <v>-5.8400001399999998E-2</v>
      </c>
      <c r="Q290">
        <v>-5.8200001699999997E-2</v>
      </c>
      <c r="R290">
        <v>-1.98999997E-2</v>
      </c>
      <c r="S290">
        <v>-1.9999999599999999E-2</v>
      </c>
      <c r="T290">
        <v>-4.5999999999999999E-2</v>
      </c>
      <c r="U290">
        <v>6.50000013E-3</v>
      </c>
      <c r="V290">
        <v>5.7000000000000002E-2</v>
      </c>
      <c r="W290">
        <v>-7.1999999999999998E-3</v>
      </c>
      <c r="X290">
        <v>1.14E-2</v>
      </c>
      <c r="Y290">
        <v>2.9000000000000001E-2</v>
      </c>
      <c r="Z290">
        <v>-1.8245543182813701E-2</v>
      </c>
      <c r="AA290">
        <v>3.0999999999999999E-3</v>
      </c>
      <c r="AB290">
        <v>1.14000002E-2</v>
      </c>
      <c r="AC290">
        <v>1.7400000200000001E-2</v>
      </c>
      <c r="AD290">
        <v>-2.81E-2</v>
      </c>
      <c r="AE290">
        <v>-6.4000000000000001E-2</v>
      </c>
      <c r="AF290">
        <v>1.0999999999999999E-2</v>
      </c>
      <c r="AG290">
        <v>-1.0124517188516299E-2</v>
      </c>
      <c r="AH290">
        <v>-0.103100002</v>
      </c>
      <c r="AI290">
        <v>1.24E-2</v>
      </c>
      <c r="AJ290">
        <v>5.4000001399999997E-3</v>
      </c>
      <c r="AK290">
        <v>5.21E-2</v>
      </c>
      <c r="AL290">
        <v>1.61936019847315E-2</v>
      </c>
      <c r="AM290">
        <v>1.4E-3</v>
      </c>
      <c r="AN290">
        <v>-1.38643369734861E-2</v>
      </c>
      <c r="AO290">
        <v>-4.8999998699999998E-2</v>
      </c>
      <c r="AP290">
        <v>-4.8999998699999998E-2</v>
      </c>
      <c r="AQ290">
        <v>-4.9100000400000003E-2</v>
      </c>
      <c r="AR290">
        <v>-4.96999994E-2</v>
      </c>
      <c r="AS290">
        <v>-5.1199998699999999E-2</v>
      </c>
      <c r="AT290">
        <v>-4.9100000400000003E-2</v>
      </c>
      <c r="AU290">
        <v>1.4999999999999999E-2</v>
      </c>
      <c r="AV290">
        <v>8.0000000000000002E-3</v>
      </c>
      <c r="AW290">
        <v>-5.0000000000000001E-3</v>
      </c>
      <c r="AX290">
        <v>-4.5999999999999999E-2</v>
      </c>
      <c r="AY290">
        <v>-7.1999999999999995E-2</v>
      </c>
      <c r="AZ290">
        <v>-7.7899999999999997E-2</v>
      </c>
      <c r="BA290">
        <v>-3.80926177529698E-2</v>
      </c>
      <c r="BC290">
        <v>-1.4200000000000001E-2</v>
      </c>
      <c r="BD290">
        <v>-3.5000001100000001E-3</v>
      </c>
      <c r="BE290">
        <v>2.7000000000000001E-3</v>
      </c>
      <c r="BF290">
        <v>1.1496960000000001E-2</v>
      </c>
      <c r="BG290">
        <v>-6.5500000000000003E-2</v>
      </c>
      <c r="BH290">
        <v>9.6569894519438204E-3</v>
      </c>
      <c r="BI290">
        <v>-2.7498649831712501E-2</v>
      </c>
      <c r="BJ290">
        <v>-2.0655523704358102E-2</v>
      </c>
      <c r="BK290">
        <v>-4.1110386099055603E-2</v>
      </c>
      <c r="BL290">
        <v>-4.10999991E-2</v>
      </c>
      <c r="BM290">
        <v>-1.7256504235461899E-2</v>
      </c>
      <c r="BN290">
        <v>-2.6000000099999998E-3</v>
      </c>
      <c r="BO290">
        <v>-2.0999999700000001E-2</v>
      </c>
      <c r="BP290">
        <v>-9.4824430901951895E-4</v>
      </c>
      <c r="BQ290">
        <v>-7.0600002999999995E-2</v>
      </c>
      <c r="BR290">
        <v>-0.102799997</v>
      </c>
      <c r="BS290">
        <v>-7.63000026E-2</v>
      </c>
      <c r="BT290">
        <v>-9.0000003600000003E-2</v>
      </c>
      <c r="BU290">
        <v>-2.6000000099999998E-3</v>
      </c>
      <c r="BV290">
        <v>-5.7276489909542198E-2</v>
      </c>
      <c r="BW290">
        <v>1.11E-2</v>
      </c>
      <c r="BX290">
        <v>-1.8E-3</v>
      </c>
      <c r="BY290">
        <v>-4.5400000000000003E-2</v>
      </c>
      <c r="BZ290">
        <v>-7.9499997200000005E-2</v>
      </c>
      <c r="CA290">
        <v>-8.7507281867359593E-2</v>
      </c>
      <c r="CB290">
        <v>9.4999996900000001E-3</v>
      </c>
      <c r="CC290">
        <v>5.5500000700000003E-2</v>
      </c>
      <c r="CD290">
        <v>1.6499999899999999E-2</v>
      </c>
      <c r="CE290">
        <v>-3.4083733673077E-3</v>
      </c>
      <c r="CF290">
        <v>-2.2498501000000001E-2</v>
      </c>
      <c r="CG290">
        <v>-5.5200170325782104E-3</v>
      </c>
      <c r="CH290">
        <v>0</v>
      </c>
      <c r="CI290">
        <v>0</v>
      </c>
      <c r="CK290">
        <v>-1.8121034340482799E-2</v>
      </c>
      <c r="CL290">
        <v>-5.0000000000000001E-3</v>
      </c>
      <c r="CM290">
        <v>-5.0713470000000004E-3</v>
      </c>
      <c r="CN290">
        <v>-1.70011575493547E-2</v>
      </c>
      <c r="CO290">
        <v>-3.8E-3</v>
      </c>
      <c r="CP290">
        <v>-1.17146578161266E-2</v>
      </c>
      <c r="CQ290">
        <v>-3.7574689999999998E-3</v>
      </c>
      <c r="CR290">
        <v>2.9324791727645801E-2</v>
      </c>
      <c r="CS290">
        <v>-1.7801586000000001E-2</v>
      </c>
      <c r="CT290">
        <v>2E-3</v>
      </c>
      <c r="CU290">
        <v>1.7999999999999999E-2</v>
      </c>
      <c r="CV290">
        <v>-4.6911939E-2</v>
      </c>
      <c r="CW290">
        <v>6.4999999999999997E-3</v>
      </c>
      <c r="CX290">
        <v>3.3000400131538897E-2</v>
      </c>
      <c r="CY290">
        <v>-4.7999999999999996E-3</v>
      </c>
      <c r="CZ290">
        <v>3.5999999999999999E-3</v>
      </c>
      <c r="DA290">
        <v>-1.6500000000000001E-2</v>
      </c>
      <c r="DB290">
        <v>8.2000000000000007E-3</v>
      </c>
      <c r="DC290">
        <v>-2.3516157999999999E-2</v>
      </c>
      <c r="DD290">
        <v>1.9099999999999999E-2</v>
      </c>
      <c r="DE290">
        <v>-1.9286656999999999E-2</v>
      </c>
      <c r="DF290">
        <v>-1.53377099994791E-2</v>
      </c>
      <c r="DG290">
        <v>-6.9999997499999998E-4</v>
      </c>
      <c r="DH290">
        <v>-6.9999997499999998E-4</v>
      </c>
      <c r="DI290">
        <v>0</v>
      </c>
      <c r="DJ290">
        <v>-6.9999997499999998E-4</v>
      </c>
      <c r="DK290">
        <v>-3.10000009E-3</v>
      </c>
      <c r="DL290">
        <v>5.2134785926916105E-4</v>
      </c>
      <c r="DM290">
        <v>-9.2115368551666191E-3</v>
      </c>
      <c r="DN290">
        <v>5.0599999700000002E-2</v>
      </c>
      <c r="DO290">
        <v>1.18000004E-2</v>
      </c>
      <c r="DP290">
        <v>1.21999998E-2</v>
      </c>
      <c r="DQ290">
        <v>-4.3102391530859298E-3</v>
      </c>
      <c r="DR290">
        <v>-2.58655560840091E-2</v>
      </c>
      <c r="DS290">
        <v>-6.4282964398891598E-2</v>
      </c>
      <c r="DT290">
        <v>-8.9999999999999998E-4</v>
      </c>
      <c r="DU290">
        <v>2.6260373E-2</v>
      </c>
      <c r="DV290">
        <v>1.7600000000000001E-2</v>
      </c>
      <c r="DW290">
        <v>-4.9912243861122398E-2</v>
      </c>
      <c r="DX290">
        <v>9.2000002000000008E-3</v>
      </c>
      <c r="DY290">
        <v>9.30000003E-3</v>
      </c>
      <c r="DZ290">
        <v>8.7999999499999999E-3</v>
      </c>
      <c r="EA290">
        <v>-1.14000002E-2</v>
      </c>
      <c r="EB290">
        <v>-1.82000007E-2</v>
      </c>
      <c r="EC290">
        <v>1.37E-2</v>
      </c>
      <c r="ED290">
        <v>-1.6799999999999999E-2</v>
      </c>
      <c r="EE290">
        <v>-6.1499999999999999E-2</v>
      </c>
      <c r="EF290">
        <v>4.6285739791492302E-2</v>
      </c>
      <c r="EG290">
        <v>-1.4527542826884E-2</v>
      </c>
      <c r="EH290">
        <v>-0.120300002</v>
      </c>
      <c r="EI290">
        <v>1.7000000000000001E-2</v>
      </c>
      <c r="EJ290">
        <v>-7.8767925999999999E-3</v>
      </c>
      <c r="EK290">
        <v>-3.15E-2</v>
      </c>
      <c r="EL290">
        <v>-2.0500000000000001E-2</v>
      </c>
      <c r="EM290">
        <v>-3.0099999999999998E-2</v>
      </c>
      <c r="EN290">
        <v>-4.1736246175749399E-2</v>
      </c>
      <c r="EO290">
        <v>3.9E-2</v>
      </c>
      <c r="EP290">
        <v>-4.9696812925271401E-2</v>
      </c>
      <c r="EQ290">
        <v>-1.7999230644196E-2</v>
      </c>
      <c r="ER290">
        <v>7.7454741538285398E-3</v>
      </c>
      <c r="ES290">
        <v>-1.4E-2</v>
      </c>
      <c r="ET290">
        <v>-2.2902160023002299E-2</v>
      </c>
      <c r="EU290">
        <v>3.5000000000000001E-3</v>
      </c>
      <c r="EV290">
        <v>2.0999999999999999E-3</v>
      </c>
      <c r="EW290">
        <v>-1.33581653984109E-2</v>
      </c>
      <c r="EY290">
        <v>-7.7899999999999997E-2</v>
      </c>
      <c r="EZ290">
        <v>-6.6299999999999998E-2</v>
      </c>
      <c r="FA290">
        <v>-3.6100000100000001E-2</v>
      </c>
      <c r="FB290">
        <v>-3.61E-2</v>
      </c>
      <c r="FC290">
        <v>-2.1100000000000001E-2</v>
      </c>
      <c r="FD290">
        <v>-9.0700000000000003E-2</v>
      </c>
      <c r="FE290">
        <v>9.9000000000000008E-3</v>
      </c>
      <c r="FF290">
        <v>-9.9900000000000003E-2</v>
      </c>
      <c r="FG290">
        <v>-0.04</v>
      </c>
      <c r="FH290">
        <v>-1.2999999999999999E-2</v>
      </c>
      <c r="FI290">
        <v>-1.06041232122607E-2</v>
      </c>
      <c r="FJ290">
        <v>-4.7987107000000001E-2</v>
      </c>
      <c r="FK290">
        <v>-6.0000000000000001E-3</v>
      </c>
      <c r="FL290">
        <v>6.4999999999999997E-3</v>
      </c>
      <c r="FM290">
        <v>1.98285051123737E-4</v>
      </c>
      <c r="FN290">
        <v>-4.87E-2</v>
      </c>
      <c r="FO290">
        <v>3.7100000000000001E-2</v>
      </c>
      <c r="FP290">
        <v>-2.5703234045472399E-2</v>
      </c>
      <c r="FQ290">
        <v>-7.7000000000000002E-3</v>
      </c>
      <c r="FR290">
        <v>-8.5999999999999993E-2</v>
      </c>
      <c r="FS290">
        <v>-1.54E-2</v>
      </c>
      <c r="FT290">
        <v>-2.3599999999999999E-2</v>
      </c>
      <c r="FU290">
        <v>2E-3</v>
      </c>
      <c r="FV290">
        <v>-1.1900000000000001E-2</v>
      </c>
      <c r="FW290">
        <v>1.1599999999999999E-2</v>
      </c>
      <c r="FX290">
        <v>-2.7866818000000002E-2</v>
      </c>
      <c r="FY290">
        <v>-2.0919526000000001E-2</v>
      </c>
      <c r="FZ290">
        <v>0.01</v>
      </c>
      <c r="GA290">
        <v>1.7000000000000001E-2</v>
      </c>
      <c r="GC290">
        <v>-1.41E-2</v>
      </c>
      <c r="GD290">
        <v>-1.6E-2</v>
      </c>
      <c r="GE290">
        <v>-5.6000000000000001E-2</v>
      </c>
    </row>
    <row r="291" spans="1:187" x14ac:dyDescent="0.25">
      <c r="A291" s="120">
        <v>43190</v>
      </c>
      <c r="B291">
        <v>5.9319953746343997E-3</v>
      </c>
      <c r="C291">
        <v>1.8500000199999998E-2</v>
      </c>
      <c r="D291">
        <v>-1.0999999999999999E-2</v>
      </c>
      <c r="E291">
        <v>5.7999999999999996E-3</v>
      </c>
      <c r="F291">
        <v>2.3199999999999998E-2</v>
      </c>
      <c r="G291">
        <v>-1.70000002E-3</v>
      </c>
      <c r="H291">
        <v>-6.8000000900000001E-3</v>
      </c>
      <c r="I291">
        <v>-7.8999996200000006E-3</v>
      </c>
      <c r="J291">
        <v>-6.6999997900000002E-3</v>
      </c>
      <c r="K291">
        <v>-6.8000000900000001E-3</v>
      </c>
      <c r="L291">
        <v>-6.6999997900000002E-3</v>
      </c>
      <c r="M291">
        <v>1.9390236659155399E-2</v>
      </c>
      <c r="N291">
        <v>-3.2132230155875702E-3</v>
      </c>
      <c r="O291">
        <v>-2.2599999999999999E-2</v>
      </c>
      <c r="P291">
        <v>-9.9999997799999994E-3</v>
      </c>
      <c r="Q291">
        <v>-1.0099999599999999E-2</v>
      </c>
      <c r="R291">
        <v>1.05999997E-2</v>
      </c>
      <c r="S291">
        <v>1.0700000499999999E-2</v>
      </c>
      <c r="T291">
        <v>-3.9300000000000002E-2</v>
      </c>
      <c r="U291">
        <v>1.1300000399999999E-2</v>
      </c>
      <c r="V291">
        <v>-5.1999999999999998E-2</v>
      </c>
      <c r="W291">
        <v>-2.5000000000000001E-3</v>
      </c>
      <c r="X291">
        <v>4.4999999999999998E-2</v>
      </c>
      <c r="Y291">
        <v>-8.9999999999999993E-3</v>
      </c>
      <c r="Z291">
        <v>1.9824590471087E-3</v>
      </c>
      <c r="AA291">
        <v>3.0999999999999999E-3</v>
      </c>
      <c r="AB291">
        <v>-1.09000001E-2</v>
      </c>
      <c r="AC291">
        <v>-1.82000007E-2</v>
      </c>
      <c r="AD291">
        <v>2.2000000000000001E-3</v>
      </c>
      <c r="AE291">
        <v>-6.0000000000000001E-3</v>
      </c>
      <c r="AF291">
        <v>-5.62E-2</v>
      </c>
      <c r="AG291">
        <v>1.1447231038781199E-2</v>
      </c>
      <c r="AH291">
        <v>1.41000003E-2</v>
      </c>
      <c r="AI291">
        <v>1.4200000000000001E-2</v>
      </c>
      <c r="AJ291">
        <v>6.0000002800000005E-4</v>
      </c>
      <c r="AK291">
        <v>1.9800000000000002E-2</v>
      </c>
      <c r="AL291">
        <v>-5.4837277914728803E-2</v>
      </c>
      <c r="AM291">
        <v>-9.2999999999999992E-3</v>
      </c>
      <c r="AN291">
        <v>-1.48427224945326E-2</v>
      </c>
      <c r="AO291">
        <v>-4.1999998500000003E-3</v>
      </c>
      <c r="AP291">
        <v>-4.1999998500000003E-3</v>
      </c>
      <c r="AQ291">
        <v>-4.3000001500000003E-3</v>
      </c>
      <c r="AR291">
        <v>-4.9000000599999996E-3</v>
      </c>
      <c r="AS291">
        <v>-4.9000000599999996E-3</v>
      </c>
      <c r="AT291">
        <v>-4.3000001500000003E-3</v>
      </c>
      <c r="AU291">
        <v>1.6E-2</v>
      </c>
      <c r="AV291">
        <v>6.0000000000000001E-3</v>
      </c>
      <c r="AW291">
        <v>0.03</v>
      </c>
      <c r="AX291">
        <v>8.9999999999999993E-3</v>
      </c>
      <c r="AY291">
        <v>1.2E-2</v>
      </c>
      <c r="AZ291">
        <v>-6.0000000000000001E-3</v>
      </c>
      <c r="BA291">
        <v>-3.6459103379684298E-2</v>
      </c>
      <c r="BC291">
        <v>2.3E-3</v>
      </c>
      <c r="BD291">
        <v>6.0000000499999999E-3</v>
      </c>
      <c r="BE291">
        <v>1.06E-2</v>
      </c>
      <c r="BF291">
        <v>3.0000000000000001E-3</v>
      </c>
      <c r="BG291">
        <v>7.6E-3</v>
      </c>
      <c r="BH291">
        <v>-1.26844239882131E-2</v>
      </c>
      <c r="BI291">
        <v>6.7408445255197104E-3</v>
      </c>
      <c r="BJ291">
        <v>-6.8097867543673897E-3</v>
      </c>
      <c r="BK291">
        <v>3.1497219885126002E-3</v>
      </c>
      <c r="BL291">
        <v>3.19999992E-3</v>
      </c>
      <c r="BM291">
        <v>2.5644816023495699E-3</v>
      </c>
      <c r="BN291">
        <v>-3.4899998500000001E-2</v>
      </c>
      <c r="BO291">
        <v>-3.09999995E-2</v>
      </c>
      <c r="BP291">
        <v>-2.6291377150433899E-2</v>
      </c>
      <c r="BQ291">
        <v>-1.2000000600000001E-3</v>
      </c>
      <c r="BR291">
        <v>-7.9999998000000001E-4</v>
      </c>
      <c r="BS291">
        <v>2.4999999399999999E-3</v>
      </c>
      <c r="BT291">
        <v>-9.8000001199999992E-3</v>
      </c>
      <c r="BU291">
        <v>-3.19999992E-3</v>
      </c>
      <c r="BV291">
        <v>-2.3042645589896299E-2</v>
      </c>
      <c r="BW291">
        <v>6.8400000000000002E-2</v>
      </c>
      <c r="BX291">
        <v>-2.01E-2</v>
      </c>
      <c r="BY291">
        <v>3.3000000000000002E-2</v>
      </c>
      <c r="BZ291">
        <v>-4.8000002300000004E-3</v>
      </c>
      <c r="CA291">
        <v>-4.67294865907684E-2</v>
      </c>
      <c r="CB291">
        <v>1.25000002E-2</v>
      </c>
      <c r="CC291">
        <v>5.4600000400000001E-2</v>
      </c>
      <c r="CD291">
        <v>1.8400000400000002E-2</v>
      </c>
      <c r="CE291">
        <v>1.29249999077647E-2</v>
      </c>
      <c r="CF291">
        <v>5.0000000000000001E-3</v>
      </c>
      <c r="CG291">
        <v>1.93268918123994E-2</v>
      </c>
      <c r="CH291">
        <v>-2.9681099480386101E-2</v>
      </c>
      <c r="CI291">
        <v>0</v>
      </c>
      <c r="CK291">
        <v>-2.86558603033839E-2</v>
      </c>
      <c r="CL291">
        <v>-0.01</v>
      </c>
      <c r="CM291">
        <v>1.9400000000000001E-2</v>
      </c>
      <c r="CN291">
        <v>-6.7834462203051303E-3</v>
      </c>
      <c r="CO291">
        <v>1.6999999999999999E-3</v>
      </c>
      <c r="CP291">
        <v>5.4906589069374503E-3</v>
      </c>
      <c r="CQ291">
        <v>8.9999999999999993E-3</v>
      </c>
      <c r="CR291">
        <v>6.8602602844225497E-3</v>
      </c>
      <c r="CS291">
        <v>-1.2999999999999999E-2</v>
      </c>
      <c r="CT291">
        <v>-2.5000000000000001E-2</v>
      </c>
      <c r="CU291">
        <v>1.6E-2</v>
      </c>
      <c r="CV291">
        <v>-7.0000000000000001E-3</v>
      </c>
      <c r="CW291">
        <v>1.6799999999999999E-2</v>
      </c>
      <c r="CX291">
        <v>0</v>
      </c>
      <c r="CY291">
        <v>7.1000000000000004E-3</v>
      </c>
      <c r="CZ291">
        <v>-2.0000000000000001E-4</v>
      </c>
      <c r="DA291">
        <v>8.9999999999999993E-3</v>
      </c>
      <c r="DB291">
        <v>6.4999999999999997E-3</v>
      </c>
      <c r="DC291">
        <v>-8.5000000000000006E-3</v>
      </c>
      <c r="DD291">
        <v>2.9399999999999999E-2</v>
      </c>
      <c r="DE291">
        <v>-8.0000000000000002E-3</v>
      </c>
      <c r="DF291">
        <v>-3.7890712105629797E-2</v>
      </c>
      <c r="DG291">
        <v>2.1999999900000002E-3</v>
      </c>
      <c r="DH291">
        <v>5.7000000999999998E-3</v>
      </c>
      <c r="DI291">
        <v>5.5999997999999999E-3</v>
      </c>
      <c r="DJ291">
        <v>5.7999999299999999E-3</v>
      </c>
      <c r="DK291">
        <v>2.3000000500000002E-3</v>
      </c>
      <c r="DL291">
        <v>-2.90676518631529E-2</v>
      </c>
      <c r="DM291">
        <v>1.7402595533307301E-2</v>
      </c>
      <c r="DN291">
        <v>-2.8200000499999999E-2</v>
      </c>
      <c r="DO291">
        <v>5.4999999699999998E-3</v>
      </c>
      <c r="DP291">
        <v>6.0000000499999999E-3</v>
      </c>
      <c r="DQ291">
        <v>2.1376628473917E-3</v>
      </c>
      <c r="DR291">
        <v>-3.6561622791041498E-2</v>
      </c>
      <c r="DS291">
        <v>-4.8742979229500397E-2</v>
      </c>
      <c r="DT291">
        <v>-3.0999999999999999E-3</v>
      </c>
      <c r="DU291">
        <v>-7.4999999999999997E-2</v>
      </c>
      <c r="DV291">
        <v>-8.5300000000000001E-2</v>
      </c>
      <c r="DW291">
        <v>-1.4428657929267501E-2</v>
      </c>
      <c r="DX291">
        <v>-2.1999999900000002E-3</v>
      </c>
      <c r="DY291">
        <v>-2.0999999300000001E-3</v>
      </c>
      <c r="DZ291">
        <v>-2.7000000699999999E-3</v>
      </c>
      <c r="EA291">
        <v>-1.59999996E-3</v>
      </c>
      <c r="EB291">
        <v>-3.10000009E-3</v>
      </c>
      <c r="EC291">
        <v>1.0300000199999999E-2</v>
      </c>
      <c r="ED291">
        <v>1.7100000000000001E-2</v>
      </c>
      <c r="EE291">
        <v>-2.46E-2</v>
      </c>
      <c r="EF291">
        <v>-5.5530804858094701E-3</v>
      </c>
      <c r="EG291">
        <v>-2.8083271028062099E-3</v>
      </c>
      <c r="EH291">
        <v>2.0199999199999999E-2</v>
      </c>
      <c r="EI291">
        <v>-8.3999999999999995E-3</v>
      </c>
      <c r="EJ291">
        <v>-2.1057790999999999E-2</v>
      </c>
      <c r="EK291">
        <v>5.6800000000000003E-2</v>
      </c>
      <c r="EL291">
        <v>4.48E-2</v>
      </c>
      <c r="EM291">
        <v>2.58E-2</v>
      </c>
      <c r="EN291">
        <v>-1.84345139053506E-2</v>
      </c>
      <c r="EO291">
        <v>-2.2200000000000001E-2</v>
      </c>
      <c r="EP291">
        <v>-7.9912741859083907E-3</v>
      </c>
      <c r="EQ291">
        <v>-3.77135652082283E-2</v>
      </c>
      <c r="ER291">
        <v>-1.64482667325372E-3</v>
      </c>
      <c r="ES291">
        <v>1.38E-2</v>
      </c>
      <c r="ET291">
        <v>-5.08218899096424E-3</v>
      </c>
      <c r="EU291">
        <v>3.0099999999999998E-2</v>
      </c>
      <c r="EV291">
        <v>4.0599999999999997E-2</v>
      </c>
      <c r="EW291">
        <v>-1.21454831932774E-2</v>
      </c>
      <c r="EY291">
        <v>-6.0000000000000001E-3</v>
      </c>
      <c r="EZ291">
        <v>8.6999999999999994E-3</v>
      </c>
      <c r="FA291">
        <v>5.7000000999999998E-3</v>
      </c>
      <c r="FB291">
        <v>5.7000000000000002E-3</v>
      </c>
      <c r="FC291">
        <v>7.4999999999999997E-3</v>
      </c>
      <c r="FD291">
        <v>-1.11E-2</v>
      </c>
      <c r="FE291">
        <v>6.4999999999999997E-3</v>
      </c>
      <c r="FF291">
        <v>-1.66E-2</v>
      </c>
      <c r="FG291">
        <v>4.8999999999999998E-3</v>
      </c>
      <c r="FH291">
        <v>6.1999999999999998E-3</v>
      </c>
      <c r="FI291">
        <v>1.1934264743220799E-3</v>
      </c>
      <c r="FJ291">
        <v>-3.8600000000000002E-2</v>
      </c>
      <c r="FK291">
        <v>-1.7500000000000002E-2</v>
      </c>
      <c r="FL291">
        <v>-1.7500000000000002E-2</v>
      </c>
      <c r="FM291">
        <v>-2.4066063223983199E-2</v>
      </c>
      <c r="FN291">
        <v>-2.0199999999999999E-2</v>
      </c>
      <c r="FO291">
        <v>-5.1999999999999998E-3</v>
      </c>
      <c r="FP291">
        <v>3.0705402056830301E-2</v>
      </c>
      <c r="FQ291">
        <v>5.1999999999999998E-3</v>
      </c>
      <c r="FR291">
        <v>1.9199999999999998E-2</v>
      </c>
      <c r="FS291">
        <v>1.2800000000000001E-2</v>
      </c>
      <c r="FT291">
        <v>1.84E-2</v>
      </c>
      <c r="FU291">
        <v>1.0999999999999999E-2</v>
      </c>
      <c r="FV291">
        <v>7.3000000000000001E-3</v>
      </c>
      <c r="FW291">
        <v>-2.9999999999999997E-4</v>
      </c>
      <c r="FX291">
        <v>-6.8999999999999999E-3</v>
      </c>
      <c r="FY291">
        <v>-1.0999999999999999E-2</v>
      </c>
      <c r="FZ291">
        <v>4.4999999999999998E-2</v>
      </c>
      <c r="GA291">
        <v>5.7000000000000002E-2</v>
      </c>
      <c r="GC291">
        <v>6.3799999999999996E-2</v>
      </c>
      <c r="GD291">
        <v>-8.9999999999999993E-3</v>
      </c>
      <c r="GE291">
        <v>-2.8E-3</v>
      </c>
    </row>
    <row r="292" spans="1:187" x14ac:dyDescent="0.25">
      <c r="A292" s="120">
        <v>43220</v>
      </c>
      <c r="B292">
        <v>8.8378840033505504E-2</v>
      </c>
      <c r="C292">
        <v>6.50000013E-3</v>
      </c>
      <c r="D292">
        <v>3.0000000000000001E-3</v>
      </c>
      <c r="E292">
        <v>-1.52E-2</v>
      </c>
      <c r="F292">
        <v>8.5000000000000006E-3</v>
      </c>
      <c r="G292">
        <v>3.1199999199999998E-2</v>
      </c>
      <c r="H292">
        <v>-1.0700000499999999E-2</v>
      </c>
      <c r="I292">
        <v>-1.09999999E-2</v>
      </c>
      <c r="J292">
        <v>-1.05999997E-2</v>
      </c>
      <c r="K292">
        <v>-1.0700000499999999E-2</v>
      </c>
      <c r="L292">
        <v>-1.05999997E-2</v>
      </c>
      <c r="M292">
        <v>0</v>
      </c>
      <c r="N292">
        <v>9.1203118950060596E-3</v>
      </c>
      <c r="O292">
        <v>-2.3E-3</v>
      </c>
      <c r="P292">
        <v>-6.6999997900000002E-3</v>
      </c>
      <c r="Q292">
        <v>-7.8999996200000006E-3</v>
      </c>
      <c r="R292">
        <v>-6.6999997900000002E-3</v>
      </c>
      <c r="S292">
        <v>-7.6999999600000004E-3</v>
      </c>
      <c r="T292">
        <v>-1.5699999999999999E-2</v>
      </c>
      <c r="U292">
        <v>4.6999999299999996E-3</v>
      </c>
      <c r="V292">
        <v>1.4E-2</v>
      </c>
      <c r="W292">
        <v>2.92E-2</v>
      </c>
      <c r="X292">
        <v>8.9999999999999993E-3</v>
      </c>
      <c r="Y292">
        <v>-1.7000000000000001E-2</v>
      </c>
      <c r="Z292">
        <v>-2.14933526303831E-2</v>
      </c>
      <c r="AA292">
        <v>4.3E-3</v>
      </c>
      <c r="AB292">
        <v>-7.0000002200000001E-3</v>
      </c>
      <c r="AC292">
        <v>-1.09999999E-2</v>
      </c>
      <c r="AD292">
        <v>2.5100000000000001E-2</v>
      </c>
      <c r="AE292">
        <v>5.0000000000000001E-3</v>
      </c>
      <c r="AF292">
        <v>3.5000000000000001E-3</v>
      </c>
      <c r="AG292">
        <v>8.6728336841454007E-2</v>
      </c>
      <c r="AH292">
        <v>-1.59999996E-3</v>
      </c>
      <c r="AI292">
        <v>1.6400000000000001E-2</v>
      </c>
      <c r="AJ292">
        <v>-1.6499999899999999E-2</v>
      </c>
      <c r="AK292">
        <v>1.9300000000000001E-2</v>
      </c>
      <c r="AL292">
        <v>3.1475832378889498E-2</v>
      </c>
      <c r="AM292">
        <v>-1.78E-2</v>
      </c>
      <c r="AN292">
        <v>3.0861359556788599E-2</v>
      </c>
      <c r="AO292">
        <v>1.5699999400000001E-2</v>
      </c>
      <c r="AP292">
        <v>1.5799999200000001E-2</v>
      </c>
      <c r="AQ292">
        <v>1.5599999599999999E-2</v>
      </c>
      <c r="AR292">
        <v>1.4899999800000001E-2</v>
      </c>
      <c r="AS292">
        <v>1.4899999800000001E-2</v>
      </c>
      <c r="AT292">
        <v>1.5599999599999999E-2</v>
      </c>
      <c r="AU292">
        <v>-3.0000000000000001E-3</v>
      </c>
      <c r="AV292">
        <v>-1E-3</v>
      </c>
      <c r="AW292">
        <v>6.0000000000000001E-3</v>
      </c>
      <c r="AX292">
        <v>1.0999999999999999E-2</v>
      </c>
      <c r="AY292">
        <v>1.7000000000000001E-2</v>
      </c>
      <c r="AZ292">
        <v>-1.8200000000000001E-2</v>
      </c>
      <c r="BA292">
        <v>0.11953650385782399</v>
      </c>
      <c r="BC292">
        <v>9.1999999999999998E-3</v>
      </c>
      <c r="BD292">
        <v>1.9000000300000001E-3</v>
      </c>
      <c r="BE292">
        <v>-5.4999999999999997E-3</v>
      </c>
      <c r="BF292">
        <v>1.7999999999999999E-2</v>
      </c>
      <c r="BG292">
        <v>1.8599999999999998E-2</v>
      </c>
      <c r="BH292">
        <v>1.9864632856016799E-2</v>
      </c>
      <c r="BI292">
        <v>5.9146325225360999E-3</v>
      </c>
      <c r="BJ292">
        <v>2.9125387709638701E-3</v>
      </c>
      <c r="BK292">
        <v>-1.5531387316872401E-2</v>
      </c>
      <c r="BL292">
        <v>-1.5499999699999999E-2</v>
      </c>
      <c r="BM292">
        <v>-1.15161477681942E-2</v>
      </c>
      <c r="BN292">
        <v>3.1399998800000002E-2</v>
      </c>
      <c r="BO292">
        <v>-2.3E-2</v>
      </c>
      <c r="BP292">
        <v>6.8214722019182003E-3</v>
      </c>
      <c r="BQ292">
        <v>6.3999998400000001E-3</v>
      </c>
      <c r="BR292">
        <v>1.0499999899999999E-2</v>
      </c>
      <c r="BS292">
        <v>7.7999997899999996E-3</v>
      </c>
      <c r="BT292">
        <v>1.7300000400000001E-2</v>
      </c>
      <c r="BU292">
        <v>-2.0999999300000001E-3</v>
      </c>
      <c r="BV292">
        <v>2.3469928742240399E-2</v>
      </c>
      <c r="BW292">
        <v>2.2800000000000001E-2</v>
      </c>
      <c r="BX292">
        <v>8.3199999999999996E-2</v>
      </c>
      <c r="BY292">
        <v>6.1000000000000004E-3</v>
      </c>
      <c r="BZ292">
        <v>-9.3999998599999992E-3</v>
      </c>
      <c r="CA292">
        <v>3.3086180404053603E-2</v>
      </c>
      <c r="CB292">
        <v>1.5799999200000001E-2</v>
      </c>
      <c r="CC292">
        <v>7.0600002999999995E-2</v>
      </c>
      <c r="CD292">
        <v>4.06000018E-2</v>
      </c>
      <c r="CE292">
        <v>0.17254482058824799</v>
      </c>
      <c r="CF292">
        <v>0.01</v>
      </c>
      <c r="CG292">
        <v>-1.5664027098021199E-2</v>
      </c>
      <c r="CH292">
        <v>1.1784183528321199E-2</v>
      </c>
      <c r="CI292">
        <v>0</v>
      </c>
      <c r="CJ292">
        <v>1.0699999999999999E-2</v>
      </c>
      <c r="CK292">
        <v>3.3008501156015099E-2</v>
      </c>
      <c r="CL292">
        <v>1.21E-2</v>
      </c>
      <c r="CM292">
        <v>-1.8800000000000001E-2</v>
      </c>
      <c r="CN292">
        <v>2.9791529864184398E-2</v>
      </c>
      <c r="CO292">
        <v>1.09E-2</v>
      </c>
      <c r="CP292">
        <v>1.84629674318935E-2</v>
      </c>
      <c r="CQ292">
        <v>3.2000000000000001E-2</v>
      </c>
      <c r="CR292">
        <v>2.09105508758296E-2</v>
      </c>
      <c r="CS292">
        <v>-1.7000000000000001E-2</v>
      </c>
      <c r="CT292">
        <v>-1.6E-2</v>
      </c>
      <c r="CU292">
        <v>-1.4999999999999999E-2</v>
      </c>
      <c r="CV292">
        <v>-0.01</v>
      </c>
      <c r="CW292">
        <v>-1.9E-2</v>
      </c>
      <c r="CX292">
        <v>0</v>
      </c>
      <c r="CY292">
        <v>2.8E-3</v>
      </c>
      <c r="CZ292">
        <v>-1.8700000000000001E-2</v>
      </c>
      <c r="DA292">
        <v>1.0800000000000001E-2</v>
      </c>
      <c r="DB292">
        <v>8.2000000000000007E-3</v>
      </c>
      <c r="DC292">
        <v>-8.0000000000000004E-4</v>
      </c>
      <c r="DD292">
        <v>1.35E-2</v>
      </c>
      <c r="DE292">
        <v>6.0000000000000001E-3</v>
      </c>
      <c r="DF292">
        <v>1.87881149746119E-2</v>
      </c>
      <c r="DG292">
        <v>-6.9999997499999998E-4</v>
      </c>
      <c r="DH292">
        <v>-6.9999997499999998E-4</v>
      </c>
      <c r="DI292">
        <v>-6.9999997499999998E-4</v>
      </c>
      <c r="DJ292">
        <v>0</v>
      </c>
      <c r="DK292">
        <v>-2.3000000500000002E-3</v>
      </c>
      <c r="DL292">
        <v>-1.9919162585829198E-2</v>
      </c>
      <c r="DM292">
        <v>2.3226011153855999E-2</v>
      </c>
      <c r="DN292">
        <v>-1.0200000399999999E-2</v>
      </c>
      <c r="DO292">
        <v>-8.0000003800000004E-3</v>
      </c>
      <c r="DP292">
        <v>-7.7999997899999996E-3</v>
      </c>
      <c r="DQ292">
        <v>3.7272858004522302E-4</v>
      </c>
      <c r="DR292">
        <v>-9.7070404869120205E-2</v>
      </c>
      <c r="DS292">
        <v>-9.5811581386692195E-3</v>
      </c>
      <c r="DT292">
        <v>1.5100000000000001E-2</v>
      </c>
      <c r="DU292">
        <v>3.5000000000000003E-2</v>
      </c>
      <c r="DV292">
        <v>4.19E-2</v>
      </c>
      <c r="DW292">
        <v>6.2271516037241598E-2</v>
      </c>
      <c r="DX292">
        <v>-3.5999999400000001E-3</v>
      </c>
      <c r="DY292">
        <v>-3.40000005E-3</v>
      </c>
      <c r="DZ292">
        <v>-4.1000000200000003E-3</v>
      </c>
      <c r="EA292">
        <v>2.6000000099999998E-3</v>
      </c>
      <c r="EB292">
        <v>2.7000000699999999E-3</v>
      </c>
      <c r="EC292">
        <v>4.1999998500000003E-3</v>
      </c>
      <c r="ED292">
        <v>-6.0000000000000001E-3</v>
      </c>
      <c r="EE292">
        <v>-0.01</v>
      </c>
      <c r="EF292">
        <v>3.4995310641508098E-2</v>
      </c>
      <c r="EG292">
        <v>1.2001413868219599E-2</v>
      </c>
      <c r="EH292">
        <v>1.43999998E-2</v>
      </c>
      <c r="EI292">
        <v>-2.6599999999999999E-2</v>
      </c>
      <c r="EJ292">
        <v>-1.4320471E-2</v>
      </c>
      <c r="EK292">
        <v>5.0000000000000001E-3</v>
      </c>
      <c r="EL292">
        <v>5.4000000000000003E-3</v>
      </c>
      <c r="EM292">
        <v>-9.9000000000000008E-3</v>
      </c>
      <c r="EN292">
        <v>0</v>
      </c>
      <c r="EO292">
        <v>1.0800000000000001E-2</v>
      </c>
      <c r="EP292">
        <v>8.66045089303835E-3</v>
      </c>
      <c r="EQ292">
        <v>3.7990944876876001E-2</v>
      </c>
      <c r="ER292">
        <v>2.7334600603339302E-3</v>
      </c>
      <c r="ES292">
        <v>1.3100000000000001E-2</v>
      </c>
      <c r="ET292">
        <v>-2.47076953479178E-2</v>
      </c>
      <c r="EU292">
        <v>2E-3</v>
      </c>
      <c r="EV292">
        <v>5.9999999999999995E-4</v>
      </c>
      <c r="EW292">
        <v>4.15145658384053E-2</v>
      </c>
      <c r="EY292">
        <v>-1.8200000000000001E-2</v>
      </c>
      <c r="EZ292">
        <v>2.2499999999999999E-2</v>
      </c>
      <c r="FA292">
        <v>3.10000009E-3</v>
      </c>
      <c r="FB292">
        <v>3.0999999999999999E-3</v>
      </c>
      <c r="FC292">
        <v>1.0200000000000001E-2</v>
      </c>
      <c r="FD292">
        <v>-5.0000000000000001E-4</v>
      </c>
      <c r="FE292">
        <v>1.03E-2</v>
      </c>
      <c r="FF292">
        <v>3.8E-3</v>
      </c>
      <c r="FG292">
        <v>1.17E-2</v>
      </c>
      <c r="FH292">
        <v>1.47E-2</v>
      </c>
      <c r="FI292">
        <v>3.3198281134547702E-2</v>
      </c>
      <c r="FJ292">
        <v>1.35E-2</v>
      </c>
      <c r="FK292">
        <v>-6.6E-3</v>
      </c>
      <c r="FL292">
        <v>8.2000000000000007E-3</v>
      </c>
      <c r="FM292">
        <v>4.62969371605466E-2</v>
      </c>
      <c r="FN292">
        <v>1.6999999999999999E-3</v>
      </c>
      <c r="FO292">
        <v>3.9E-2</v>
      </c>
      <c r="FP292">
        <v>3.3031788813344502E-2</v>
      </c>
      <c r="FQ292">
        <v>6.3E-3</v>
      </c>
      <c r="FR292">
        <v>3.78E-2</v>
      </c>
      <c r="FS292">
        <v>2.12E-2</v>
      </c>
      <c r="FT292">
        <v>3.1E-2</v>
      </c>
      <c r="FU292">
        <v>2.7000000000000001E-3</v>
      </c>
      <c r="FV292">
        <v>8.8999999999999999E-3</v>
      </c>
      <c r="FW292">
        <v>-1.46E-2</v>
      </c>
      <c r="FX292">
        <v>-1.21E-2</v>
      </c>
      <c r="FY292">
        <v>0.02</v>
      </c>
      <c r="FZ292">
        <v>-2.9000000000000001E-2</v>
      </c>
      <c r="GA292">
        <v>-0.02</v>
      </c>
      <c r="GC292">
        <v>-4.0800000000000003E-2</v>
      </c>
      <c r="GD292">
        <v>-3.2000000000000001E-2</v>
      </c>
      <c r="GE292">
        <v>1.72E-2</v>
      </c>
    </row>
    <row r="293" spans="1:187" x14ac:dyDescent="0.25">
      <c r="A293" s="120">
        <v>43251</v>
      </c>
      <c r="B293">
        <v>2.0020642996799499E-2</v>
      </c>
      <c r="C293">
        <v>-6.5999999600000001E-3</v>
      </c>
      <c r="D293">
        <v>1.66E-2</v>
      </c>
      <c r="E293">
        <v>8.2000000000000007E-3</v>
      </c>
      <c r="F293">
        <v>-3.7000000000000002E-3</v>
      </c>
      <c r="G293">
        <v>1.3799999800000001E-2</v>
      </c>
      <c r="H293">
        <v>2.0000000900000001E-3</v>
      </c>
      <c r="I293">
        <v>1.00000005E-3</v>
      </c>
      <c r="J293">
        <v>1.9000000300000001E-3</v>
      </c>
      <c r="K293">
        <v>2.0000000900000001E-3</v>
      </c>
      <c r="L293">
        <v>2.89999996E-3</v>
      </c>
      <c r="M293">
        <v>0</v>
      </c>
      <c r="N293">
        <v>3.2109271396703102E-3</v>
      </c>
      <c r="O293">
        <v>3.5299999999999998E-2</v>
      </c>
      <c r="P293">
        <v>-2.5900000699999998E-2</v>
      </c>
      <c r="Q293">
        <v>-2.52E-2</v>
      </c>
      <c r="R293">
        <v>-4.43000011E-2</v>
      </c>
      <c r="S293">
        <v>-4.34999987E-2</v>
      </c>
      <c r="T293">
        <v>4.5600000000000002E-2</v>
      </c>
      <c r="U293">
        <v>3.0000000299999999E-3</v>
      </c>
      <c r="V293">
        <v>4.0000000000000001E-3</v>
      </c>
      <c r="W293">
        <v>6.08E-2</v>
      </c>
      <c r="X293">
        <v>-2.1600000000000001E-2</v>
      </c>
      <c r="Y293">
        <v>1.4E-2</v>
      </c>
      <c r="Z293">
        <v>-1.30143691370052E-2</v>
      </c>
      <c r="AA293">
        <v>5.8999999999999999E-3</v>
      </c>
      <c r="AB293">
        <v>2.7999998999999999E-3</v>
      </c>
      <c r="AC293">
        <v>2.89999996E-3</v>
      </c>
      <c r="AD293">
        <v>-6.3899999999999998E-2</v>
      </c>
      <c r="AE293">
        <v>-3.5999999999999997E-2</v>
      </c>
      <c r="AF293">
        <v>2.0199999999999999E-2</v>
      </c>
      <c r="AG293">
        <v>-1.8746779842785399E-3</v>
      </c>
      <c r="AH293">
        <v>-4.1799999800000001E-2</v>
      </c>
      <c r="AI293">
        <v>-5.3400000000000003E-2</v>
      </c>
      <c r="AJ293">
        <v>-6.0000002800000005E-4</v>
      </c>
      <c r="AK293">
        <v>2.3599999999999999E-2</v>
      </c>
      <c r="AL293">
        <v>1.09452762023805E-2</v>
      </c>
      <c r="AM293">
        <v>-1E-4</v>
      </c>
      <c r="AN293">
        <v>2.5859671720780599E-2</v>
      </c>
      <c r="AO293">
        <v>-3.5999999400000001E-3</v>
      </c>
      <c r="AP293">
        <v>-3.5999999400000001E-3</v>
      </c>
      <c r="AQ293">
        <v>-3.7000000000000002E-3</v>
      </c>
      <c r="AR293">
        <v>-4.3000001500000003E-3</v>
      </c>
      <c r="AS293">
        <v>-4.3000001500000003E-3</v>
      </c>
      <c r="AT293">
        <v>-3.7000000000000002E-3</v>
      </c>
      <c r="AU293">
        <v>1.0999999999999999E-2</v>
      </c>
      <c r="AV293">
        <v>1E-3</v>
      </c>
      <c r="AW293">
        <v>1.6E-2</v>
      </c>
      <c r="AX293">
        <v>8.0000000000000002E-3</v>
      </c>
      <c r="AY293">
        <v>1.2999999999999999E-2</v>
      </c>
      <c r="AZ293">
        <v>1.2800000000000001E-2</v>
      </c>
      <c r="BA293">
        <v>-3.6856341525670598E-2</v>
      </c>
      <c r="BC293">
        <v>-2E-3</v>
      </c>
      <c r="BD293">
        <v>-2.6599999499999999E-2</v>
      </c>
      <c r="BE293">
        <v>-1.21E-2</v>
      </c>
      <c r="BF293">
        <v>4.0000000000000001E-3</v>
      </c>
      <c r="BG293">
        <v>-8.0000000000000002E-3</v>
      </c>
      <c r="BH293">
        <v>-7.1148186070947297E-3</v>
      </c>
      <c r="BI293">
        <v>4.4015269000961003E-3</v>
      </c>
      <c r="BJ293">
        <v>-2.8322512622191997E-4</v>
      </c>
      <c r="BK293">
        <v>7.5643512868688303E-3</v>
      </c>
      <c r="BL293">
        <v>7.6000001300000003E-3</v>
      </c>
      <c r="BM293">
        <v>1.2957960168171301E-2</v>
      </c>
      <c r="BN293">
        <v>2.5399999699999998E-2</v>
      </c>
      <c r="BO293">
        <v>-1.40000004E-2</v>
      </c>
      <c r="BP293">
        <v>9.1370875240479599E-3</v>
      </c>
      <c r="BQ293">
        <v>-8.8999997800000008E-3</v>
      </c>
      <c r="BR293">
        <v>-1.21999998E-2</v>
      </c>
      <c r="BS293">
        <v>-4.5499999100000001E-2</v>
      </c>
      <c r="BT293">
        <v>-2.4800000700000002E-2</v>
      </c>
      <c r="BU293">
        <v>-7.1999998800000003E-3</v>
      </c>
      <c r="BV293">
        <v>-6.5453182695910203E-2</v>
      </c>
      <c r="BW293">
        <v>0.11840000000000001</v>
      </c>
      <c r="BX293">
        <v>0.10639999999999999</v>
      </c>
      <c r="BY293">
        <v>5.3E-3</v>
      </c>
      <c r="BZ293">
        <v>-3.8800001100000002E-2</v>
      </c>
      <c r="CA293">
        <v>6.1513686724086601E-2</v>
      </c>
      <c r="CB293">
        <v>-2.08000001E-2</v>
      </c>
      <c r="CC293">
        <v>-9.9200002800000006E-2</v>
      </c>
      <c r="CD293">
        <v>-9.4400003600000004E-2</v>
      </c>
      <c r="CE293">
        <v>-5.5124372444219499E-2</v>
      </c>
      <c r="CF293">
        <v>2E-3</v>
      </c>
      <c r="CG293">
        <v>-2.86808390331839E-2</v>
      </c>
      <c r="CH293">
        <v>-3.0696474767660999E-2</v>
      </c>
      <c r="CI293">
        <v>0</v>
      </c>
      <c r="CJ293">
        <v>2.5600000000000001E-2</v>
      </c>
      <c r="CK293">
        <v>-1.2343531389960199E-2</v>
      </c>
      <c r="CL293">
        <v>9.7999999999999997E-3</v>
      </c>
      <c r="CM293">
        <v>6.1800000000000001E-2</v>
      </c>
      <c r="CN293">
        <v>-2.7532876873311699E-2</v>
      </c>
      <c r="CO293">
        <v>4.4000000000000003E-3</v>
      </c>
      <c r="CP293">
        <v>-2.5122460741282798E-2</v>
      </c>
      <c r="CQ293">
        <v>-1E-3</v>
      </c>
      <c r="CR293">
        <v>1.1700920518405799E-2</v>
      </c>
      <c r="CS293">
        <v>0.02</v>
      </c>
      <c r="CT293">
        <v>8.9999999999999993E-3</v>
      </c>
      <c r="CU293">
        <v>0</v>
      </c>
      <c r="CV293">
        <v>5.0000000000000001E-3</v>
      </c>
      <c r="CW293">
        <v>6.9199999999999998E-2</v>
      </c>
      <c r="CX293">
        <v>0</v>
      </c>
      <c r="CY293">
        <v>2.1100000000000001E-2</v>
      </c>
      <c r="CZ293">
        <v>3.3300000000000003E-2</v>
      </c>
      <c r="DA293">
        <v>1.7500000000000002E-2</v>
      </c>
      <c r="DB293">
        <v>5.8999999999999999E-3</v>
      </c>
      <c r="DC293">
        <v>4.7000000000000002E-3</v>
      </c>
      <c r="DD293">
        <v>8.0000000000000002E-3</v>
      </c>
      <c r="DE293">
        <v>2.5999999999999999E-2</v>
      </c>
      <c r="DF293">
        <v>8.1139278328305996E-3</v>
      </c>
      <c r="DG293">
        <v>-1.75000001E-2</v>
      </c>
      <c r="DH293">
        <v>-1.93000007E-2</v>
      </c>
      <c r="DI293">
        <v>-1.7999999199999998E-2</v>
      </c>
      <c r="DJ293">
        <v>-1.7999999199999998E-2</v>
      </c>
      <c r="DK293">
        <v>-2.2700000599999999E-2</v>
      </c>
      <c r="DL293">
        <v>-1.4543750039588001E-2</v>
      </c>
      <c r="DM293">
        <v>7.0813997535192899E-3</v>
      </c>
      <c r="DN293">
        <v>3.6100000100000001E-2</v>
      </c>
      <c r="DO293">
        <v>6.5999999600000001E-3</v>
      </c>
      <c r="DP293">
        <v>6.8999999200000002E-3</v>
      </c>
      <c r="DQ293">
        <v>6.9831279748162603E-3</v>
      </c>
      <c r="DR293">
        <v>-2.20363079107407E-2</v>
      </c>
      <c r="DS293">
        <v>-1.0277487989083E-2</v>
      </c>
      <c r="DT293">
        <v>1.66E-2</v>
      </c>
      <c r="DU293">
        <v>7.0000000000000001E-3</v>
      </c>
      <c r="DV293">
        <v>2.18E-2</v>
      </c>
      <c r="DW293">
        <v>2.45383084524411E-2</v>
      </c>
      <c r="DX293">
        <v>4.3999999800000003E-3</v>
      </c>
      <c r="DY293">
        <v>4.6000001000000004E-3</v>
      </c>
      <c r="DZ293">
        <v>3.8999998899999998E-3</v>
      </c>
      <c r="EA293">
        <v>-1.99999995E-4</v>
      </c>
      <c r="EB293">
        <v>-1.99999995E-4</v>
      </c>
      <c r="EC293">
        <v>5.5999997999999999E-3</v>
      </c>
      <c r="ED293">
        <v>-9.4799999999999995E-2</v>
      </c>
      <c r="EE293">
        <v>-0.19520000000000001</v>
      </c>
      <c r="EF293">
        <v>0.10342278645793999</v>
      </c>
      <c r="EG293">
        <v>2.0001026843503599E-3</v>
      </c>
      <c r="EH293">
        <v>-1.59999996E-3</v>
      </c>
      <c r="EI293">
        <v>2.7900000000000001E-2</v>
      </c>
      <c r="EJ293">
        <v>1.2291858000000001E-3</v>
      </c>
      <c r="EK293">
        <v>2.5000000000000001E-3</v>
      </c>
      <c r="EL293">
        <v>-8.0000000000000004E-4</v>
      </c>
      <c r="EM293">
        <v>-5.3E-3</v>
      </c>
      <c r="EN293">
        <v>0</v>
      </c>
      <c r="EO293">
        <v>-2.3999999999999998E-3</v>
      </c>
      <c r="EP293">
        <v>8.2356157510219408E-3</v>
      </c>
      <c r="EQ293">
        <v>2.6512428491457699E-2</v>
      </c>
      <c r="ER293">
        <v>-1.5469300882459101E-3</v>
      </c>
      <c r="ES293">
        <v>-1E-4</v>
      </c>
      <c r="ET293">
        <v>-1.0320609091333701E-2</v>
      </c>
      <c r="EU293">
        <v>-4.8999999999999998E-3</v>
      </c>
      <c r="EV293">
        <v>-2.8E-3</v>
      </c>
      <c r="EW293">
        <v>3.33341521199646E-2</v>
      </c>
      <c r="EY293">
        <v>1.2800000000000001E-2</v>
      </c>
      <c r="EZ293">
        <v>-4.1000000000000003E-3</v>
      </c>
      <c r="FA293">
        <v>-1.40000004E-2</v>
      </c>
      <c r="FB293">
        <v>-1.4E-2</v>
      </c>
      <c r="FC293">
        <v>1.1000000000000001E-3</v>
      </c>
      <c r="FD293">
        <v>-3.0599999999999999E-2</v>
      </c>
      <c r="FE293">
        <v>9.7000000000000003E-3</v>
      </c>
      <c r="FF293">
        <v>-1.55E-2</v>
      </c>
      <c r="FG293">
        <v>-4.1000000000000003E-3</v>
      </c>
      <c r="FH293">
        <v>1.44E-2</v>
      </c>
      <c r="FI293">
        <v>4.1392224509549498E-2</v>
      </c>
      <c r="FJ293">
        <v>9.4999999999999998E-3</v>
      </c>
      <c r="FK293">
        <v>-4.8999999999999998E-3</v>
      </c>
      <c r="FL293">
        <v>1.1299999999999999E-2</v>
      </c>
      <c r="FM293">
        <v>1.31678449668391E-2</v>
      </c>
      <c r="FN293">
        <v>5.0000000000000001E-3</v>
      </c>
      <c r="FO293">
        <v>-4.4299999999999999E-2</v>
      </c>
      <c r="FP293">
        <v>-2.1207054929410399E-2</v>
      </c>
      <c r="FQ293">
        <v>7.0000000000000001E-3</v>
      </c>
      <c r="FR293">
        <v>7.1599999999999997E-2</v>
      </c>
      <c r="FS293">
        <v>2.0000000000000001E-4</v>
      </c>
      <c r="FT293">
        <v>-5.0000000000000001E-4</v>
      </c>
      <c r="FU293">
        <v>1.61E-2</v>
      </c>
      <c r="FV293">
        <v>9.9000000000000008E-3</v>
      </c>
      <c r="FW293">
        <v>-3.8E-3</v>
      </c>
      <c r="FX293">
        <v>1.0699999999999999E-2</v>
      </c>
      <c r="FY293">
        <v>1.7000000000000001E-2</v>
      </c>
      <c r="FZ293">
        <v>5.0000000000000001E-3</v>
      </c>
      <c r="GA293">
        <v>0.01</v>
      </c>
      <c r="GC293">
        <v>-9.2999999999999999E-2</v>
      </c>
      <c r="GD293">
        <v>8.2000000000000003E-2</v>
      </c>
      <c r="GE293">
        <v>-7.1999999999999998E-3</v>
      </c>
    </row>
    <row r="294" spans="1:187" x14ac:dyDescent="0.25">
      <c r="A294" s="120">
        <v>43281</v>
      </c>
      <c r="B294">
        <v>2.0020642996799499E-2</v>
      </c>
      <c r="C294">
        <v>1.7999999700000001E-3</v>
      </c>
      <c r="D294">
        <v>5.4000000000000003E-3</v>
      </c>
      <c r="E294">
        <v>-1.5800000000000002E-2</v>
      </c>
      <c r="F294">
        <v>5.0000000000000001E-3</v>
      </c>
      <c r="G294">
        <v>-4.6999999299999996E-3</v>
      </c>
      <c r="H294">
        <v>9.8000001199999992E-3</v>
      </c>
      <c r="I294">
        <v>9.1000003699999998E-3</v>
      </c>
      <c r="J294">
        <v>1.0700000499999999E-2</v>
      </c>
      <c r="K294">
        <v>9.8000001199999992E-3</v>
      </c>
      <c r="L294">
        <v>9.70000029E-3</v>
      </c>
      <c r="M294">
        <v>0</v>
      </c>
      <c r="N294">
        <v>3.2109271396703102E-3</v>
      </c>
      <c r="O294">
        <v>-1.15E-2</v>
      </c>
      <c r="P294">
        <v>6.8999999200000002E-3</v>
      </c>
      <c r="Q294">
        <v>7.0000002200000001E-3</v>
      </c>
      <c r="R294">
        <v>-3.1199999199999998E-2</v>
      </c>
      <c r="S294">
        <v>-3.1300000799999998E-2</v>
      </c>
      <c r="T294">
        <v>1.01E-2</v>
      </c>
      <c r="U294">
        <v>4.8000002300000004E-3</v>
      </c>
      <c r="V294">
        <v>8.2000000000000003E-2</v>
      </c>
      <c r="W294">
        <v>-2.06E-2</v>
      </c>
      <c r="X294">
        <v>9.4999999999999998E-3</v>
      </c>
      <c r="Y294">
        <v>-1.4E-2</v>
      </c>
      <c r="Z294">
        <v>-1.30143691370052E-2</v>
      </c>
      <c r="AA294">
        <v>-5.1999999999999998E-3</v>
      </c>
      <c r="AB294">
        <v>1.25000002E-2</v>
      </c>
      <c r="AC294">
        <v>1.92000009E-2</v>
      </c>
      <c r="AD294">
        <v>8.9999999999999998E-4</v>
      </c>
      <c r="AE294">
        <v>1.0999999999999999E-2</v>
      </c>
      <c r="AF294">
        <v>2.0899999999999998E-2</v>
      </c>
      <c r="AG294">
        <v>-1.8746779842785399E-3</v>
      </c>
      <c r="AH294">
        <v>3.1300000799999998E-2</v>
      </c>
      <c r="AI294">
        <v>8.3999999999999995E-3</v>
      </c>
      <c r="AJ294">
        <v>-4.1000000200000003E-3</v>
      </c>
      <c r="AK294">
        <v>1.6E-2</v>
      </c>
      <c r="AL294">
        <v>1.09452762023805E-2</v>
      </c>
      <c r="AM294">
        <v>7.6E-3</v>
      </c>
      <c r="AN294">
        <v>2.5859671720780599E-2</v>
      </c>
      <c r="AO294">
        <v>1.10999998E-2</v>
      </c>
      <c r="AP294">
        <v>1.10999998E-2</v>
      </c>
      <c r="AQ294">
        <v>1.09999999E-2</v>
      </c>
      <c r="AR294">
        <v>1.04E-2</v>
      </c>
      <c r="AS294">
        <v>1.04E-2</v>
      </c>
      <c r="AT294">
        <v>1.09999999E-2</v>
      </c>
      <c r="AU294">
        <v>-4.0000000000000001E-3</v>
      </c>
      <c r="AV294">
        <v>4.0000000000000001E-3</v>
      </c>
      <c r="AW294">
        <v>-1.2E-2</v>
      </c>
      <c r="AX294">
        <v>-8.9999999999999993E-3</v>
      </c>
      <c r="AY294">
        <v>-1.4E-2</v>
      </c>
      <c r="AZ294">
        <v>-1.1999999999999999E-3</v>
      </c>
      <c r="BA294">
        <v>-3.6856341525670598E-2</v>
      </c>
      <c r="BC294">
        <v>7.7000000000000002E-3</v>
      </c>
      <c r="BD294">
        <v>-1.5900000899999999E-2</v>
      </c>
      <c r="BE294">
        <v>-3.32E-2</v>
      </c>
      <c r="BF294">
        <v>1.4999999999999999E-2</v>
      </c>
      <c r="BG294">
        <v>-4.1000000000000003E-3</v>
      </c>
      <c r="BH294">
        <v>2.9646967898844901E-2</v>
      </c>
      <c r="BI294">
        <v>1.13566782631949E-2</v>
      </c>
      <c r="BJ294">
        <v>2.7017769754514E-2</v>
      </c>
      <c r="BK294">
        <v>1.1315673409900501E-2</v>
      </c>
      <c r="BL294">
        <v>1.1300000399999999E-2</v>
      </c>
      <c r="BM294">
        <v>1.0760243621004101E-3</v>
      </c>
      <c r="BN294">
        <v>-5.3800001700000002E-2</v>
      </c>
      <c r="BO294">
        <v>-4.0000001900000002E-3</v>
      </c>
      <c r="BP294">
        <v>9.1370875240479599E-3</v>
      </c>
      <c r="BQ294">
        <v>-7.1000000500000002E-3</v>
      </c>
      <c r="BR294">
        <v>-9.1000003699999998E-3</v>
      </c>
      <c r="BS294">
        <v>-1.6300000299999999E-2</v>
      </c>
      <c r="BT294">
        <v>-1.22999996E-2</v>
      </c>
      <c r="BU294">
        <v>-1.4299999900000001E-2</v>
      </c>
      <c r="BV294">
        <v>-6.5453182695910203E-2</v>
      </c>
      <c r="BW294">
        <v>5.04E-2</v>
      </c>
      <c r="BX294">
        <v>-4.0000000000000002E-4</v>
      </c>
      <c r="BY294">
        <v>5.7999999999999996E-3</v>
      </c>
      <c r="BZ294">
        <v>-3.40000005E-3</v>
      </c>
      <c r="CA294">
        <v>6.1513686724086601E-2</v>
      </c>
      <c r="CB294">
        <v>2.1900000100000001E-2</v>
      </c>
      <c r="CC294">
        <v>0.104699999</v>
      </c>
      <c r="CD294">
        <v>5.02000004E-2</v>
      </c>
      <c r="CE294">
        <v>-5.5124372444219499E-2</v>
      </c>
      <c r="CF294">
        <v>-3.2000000000000001E-2</v>
      </c>
      <c r="CG294">
        <v>-2.86808390331839E-2</v>
      </c>
      <c r="CH294">
        <v>-3.0696474767660999E-2</v>
      </c>
      <c r="CI294">
        <v>0</v>
      </c>
      <c r="CJ294">
        <v>8.8999999999999999E-3</v>
      </c>
      <c r="CK294">
        <v>-1.2343531389960199E-2</v>
      </c>
      <c r="CL294">
        <v>-1.8E-3</v>
      </c>
      <c r="CM294">
        <v>3.8999999999999998E-3</v>
      </c>
      <c r="CN294">
        <v>-2.7532876873311699E-2</v>
      </c>
      <c r="CO294">
        <v>-2.8E-3</v>
      </c>
      <c r="CP294">
        <v>-2.5122460741282798E-2</v>
      </c>
      <c r="CQ294">
        <v>-1.2E-2</v>
      </c>
      <c r="CR294">
        <v>1.1700920518405799E-2</v>
      </c>
      <c r="CS294">
        <v>4.0000000000000001E-3</v>
      </c>
      <c r="CT294">
        <v>2.1000000000000001E-2</v>
      </c>
      <c r="CU294">
        <v>-1.7999999999999999E-2</v>
      </c>
      <c r="CV294">
        <v>1.2E-2</v>
      </c>
      <c r="CW294">
        <v>-1.3299999999999999E-2</v>
      </c>
      <c r="CX294">
        <v>0</v>
      </c>
      <c r="CY294">
        <v>-6.0000000000000001E-3</v>
      </c>
      <c r="CZ294">
        <v>-1.6E-2</v>
      </c>
      <c r="DA294">
        <v>6.1000000000000004E-3</v>
      </c>
      <c r="DB294">
        <v>-9.1999999999999998E-3</v>
      </c>
      <c r="DC294">
        <v>-3.4099999999999998E-2</v>
      </c>
      <c r="DD294">
        <v>5.1999999999999998E-3</v>
      </c>
      <c r="DE294">
        <v>3.0000000000000001E-3</v>
      </c>
      <c r="DF294">
        <v>8.1139278328305996E-3</v>
      </c>
      <c r="DG294">
        <v>-6.9999997499999998E-4</v>
      </c>
      <c r="DH294">
        <v>-6.9999997499999998E-4</v>
      </c>
      <c r="DI294">
        <v>-6.9999997499999998E-4</v>
      </c>
      <c r="DJ294">
        <v>0</v>
      </c>
      <c r="DK294">
        <v>-2.4000001099999998E-3</v>
      </c>
      <c r="DL294">
        <v>-1.4543750039588001E-2</v>
      </c>
      <c r="DM294">
        <v>7.0813997535192899E-3</v>
      </c>
      <c r="DN294">
        <v>2.14000009E-2</v>
      </c>
      <c r="DO294">
        <v>-3.10000009E-3</v>
      </c>
      <c r="DP294">
        <v>-2.4999999399999999E-3</v>
      </c>
      <c r="DQ294">
        <v>6.9831279748162603E-3</v>
      </c>
      <c r="DR294">
        <v>-2.20363079107407E-2</v>
      </c>
      <c r="DS294">
        <v>-1.0277487989083E-2</v>
      </c>
      <c r="DT294">
        <v>-3.1899999999999998E-2</v>
      </c>
      <c r="DU294">
        <v>5.0999999999999997E-2</v>
      </c>
      <c r="DV294">
        <v>5.4399999999999997E-2</v>
      </c>
      <c r="DW294">
        <v>2.45383084524411E-2</v>
      </c>
      <c r="DX294">
        <v>-9.9999997500000001E-5</v>
      </c>
      <c r="DY294">
        <v>9.9999997500000001E-5</v>
      </c>
      <c r="DZ294">
        <v>-6.0000002800000005E-4</v>
      </c>
      <c r="EA294">
        <v>-3.19999992E-3</v>
      </c>
      <c r="EB294">
        <v>-6.5999999600000001E-3</v>
      </c>
      <c r="EC294">
        <v>9.8000001199999992E-3</v>
      </c>
      <c r="ED294">
        <v>-0.13370000000000001</v>
      </c>
      <c r="EE294">
        <v>-0.2</v>
      </c>
      <c r="EF294">
        <v>6.5799999999999997E-2</v>
      </c>
      <c r="EG294">
        <v>2.0001026843503599E-3</v>
      </c>
      <c r="EH294">
        <v>-3.9700001499999998E-2</v>
      </c>
      <c r="EI294">
        <v>-4.1000000000000003E-3</v>
      </c>
      <c r="EJ294">
        <v>-2.9566110600000001E-2</v>
      </c>
      <c r="EK294">
        <v>1.54E-2</v>
      </c>
      <c r="EL294">
        <v>9.9000000000000008E-3</v>
      </c>
      <c r="EM294">
        <v>1.23E-2</v>
      </c>
      <c r="EN294">
        <v>0</v>
      </c>
      <c r="EO294">
        <v>-1.5800000000000002E-2</v>
      </c>
      <c r="EP294">
        <v>8.2356157510219408E-3</v>
      </c>
      <c r="EQ294">
        <v>2.6512428491457699E-2</v>
      </c>
      <c r="ER294">
        <v>-1.5469300882459101E-3</v>
      </c>
      <c r="ES294">
        <v>-9.5999999999999992E-3</v>
      </c>
      <c r="ET294">
        <v>-1.0320609091333701E-2</v>
      </c>
      <c r="EU294">
        <v>0</v>
      </c>
      <c r="EV294">
        <v>6.7999999999999996E-3</v>
      </c>
      <c r="EW294">
        <v>3.33341521199646E-2</v>
      </c>
      <c r="EY294">
        <v>-1.1999999999999999E-3</v>
      </c>
      <c r="EZ294">
        <v>4.1999999999999997E-3</v>
      </c>
      <c r="FA294">
        <v>-1.0200000399999999E-2</v>
      </c>
      <c r="FB294">
        <v>-1.0200000000000001E-2</v>
      </c>
      <c r="FC294">
        <v>-1.2500000000000001E-2</v>
      </c>
      <c r="FD294">
        <v>-9.4999999999999998E-3</v>
      </c>
      <c r="FE294">
        <v>-5.9999999999999995E-4</v>
      </c>
      <c r="FF294">
        <v>6.6E-3</v>
      </c>
      <c r="FG294">
        <v>-8.0999999999999996E-3</v>
      </c>
      <c r="FH294">
        <v>1.77E-2</v>
      </c>
      <c r="FI294">
        <v>4.1392224509549498E-2</v>
      </c>
      <c r="FJ294">
        <v>7.51E-2</v>
      </c>
      <c r="FK294">
        <v>-1.09E-2</v>
      </c>
      <c r="FL294">
        <v>-5.1999999999999998E-2</v>
      </c>
      <c r="FM294">
        <v>1.31678449668391E-2</v>
      </c>
      <c r="FN294">
        <v>2.8999999999999998E-3</v>
      </c>
      <c r="FO294">
        <v>-3.5700000000000003E-2</v>
      </c>
      <c r="FP294">
        <v>-2.1207054929410399E-2</v>
      </c>
      <c r="FQ294">
        <v>1.5E-3</v>
      </c>
      <c r="FR294">
        <v>5.0000000000000001E-3</v>
      </c>
      <c r="FS294">
        <v>-5.1000000000000004E-3</v>
      </c>
      <c r="FT294">
        <v>-8.3999999999999995E-3</v>
      </c>
      <c r="FU294">
        <v>-1.1999999999999999E-3</v>
      </c>
      <c r="FV294">
        <v>1.6000000000000001E-3</v>
      </c>
      <c r="FW294">
        <v>4.6100000000000002E-2</v>
      </c>
      <c r="FX294">
        <v>6.3600000000000004E-2</v>
      </c>
      <c r="FY294">
        <v>3.4000000000000002E-2</v>
      </c>
      <c r="FZ294">
        <v>-1.4E-2</v>
      </c>
      <c r="GA294">
        <v>-2.5999999999999999E-2</v>
      </c>
      <c r="GC294">
        <v>1.2500000000000001E-2</v>
      </c>
      <c r="GD294">
        <v>-2.5000000000000001E-2</v>
      </c>
      <c r="GE294">
        <v>1.9699999999999999E-2</v>
      </c>
    </row>
    <row r="295" spans="1:187" x14ac:dyDescent="0.25">
      <c r="A295" s="120">
        <v>43312</v>
      </c>
      <c r="B295">
        <v>-4.99149431911955E-2</v>
      </c>
      <c r="C295">
        <v>-4.1000000200000003E-3</v>
      </c>
      <c r="D295">
        <v>1.1999999999999999E-3</v>
      </c>
      <c r="E295">
        <v>2.0299999999999999E-2</v>
      </c>
      <c r="F295">
        <v>2.3300000000000001E-2</v>
      </c>
      <c r="G295">
        <v>-5.4499998700000003E-2</v>
      </c>
      <c r="H295">
        <v>-7.7999997899999996E-3</v>
      </c>
      <c r="I295">
        <v>-8.0000003800000004E-3</v>
      </c>
      <c r="J295">
        <v>-7.6999999600000004E-3</v>
      </c>
      <c r="K295">
        <v>-7.7999997899999996E-3</v>
      </c>
      <c r="L295">
        <v>-6.6999997900000002E-3</v>
      </c>
      <c r="M295">
        <v>0</v>
      </c>
      <c r="N295">
        <v>4.7340033436633596E-3</v>
      </c>
      <c r="O295">
        <v>0</v>
      </c>
      <c r="P295">
        <v>-6.8999999200000002E-3</v>
      </c>
      <c r="Q295">
        <v>-7.0000002200000001E-3</v>
      </c>
      <c r="R295">
        <v>0</v>
      </c>
      <c r="S295">
        <v>-1.00000005E-3</v>
      </c>
      <c r="T295">
        <v>-1.47E-2</v>
      </c>
      <c r="U295">
        <v>8.7999999499999999E-3</v>
      </c>
      <c r="V295">
        <v>1.0999999999999999E-2</v>
      </c>
      <c r="W295">
        <v>1.8700000000000001E-2</v>
      </c>
      <c r="X295">
        <v>4.07E-2</v>
      </c>
      <c r="Y295">
        <v>-2E-3</v>
      </c>
      <c r="Z295">
        <v>3.8360445084459897E-2</v>
      </c>
      <c r="AA295">
        <v>5.7000000000000002E-3</v>
      </c>
      <c r="AB295">
        <v>-1.0700000499999999E-2</v>
      </c>
      <c r="AC295">
        <v>-1.6799999400000001E-2</v>
      </c>
      <c r="AD295">
        <v>4.5999999999999999E-3</v>
      </c>
      <c r="AE295">
        <v>1.7999999999999999E-2</v>
      </c>
      <c r="AF295">
        <v>-6.1000000000000004E-3</v>
      </c>
      <c r="AG295">
        <v>-1.22766833433837E-2</v>
      </c>
      <c r="AH295">
        <v>-2.8300000400000001E-2</v>
      </c>
      <c r="AI295">
        <v>2.0000000000000001E-4</v>
      </c>
      <c r="AJ295">
        <v>-5.4000001399999997E-3</v>
      </c>
      <c r="AK295">
        <v>3.4299999999999997E-2</v>
      </c>
      <c r="AL295">
        <v>-5.53299016519661E-2</v>
      </c>
      <c r="AM295">
        <v>-1.7100000000000001E-2</v>
      </c>
      <c r="AN295">
        <v>4.0907522075164501E-2</v>
      </c>
      <c r="AO295">
        <v>-2.3000000500000002E-3</v>
      </c>
      <c r="AP295">
        <v>-2.3000000500000002E-3</v>
      </c>
      <c r="AQ295">
        <v>-2.4999999399999999E-3</v>
      </c>
      <c r="AR295">
        <v>-3.10000009E-3</v>
      </c>
      <c r="AS295">
        <v>-3.10000009E-3</v>
      </c>
      <c r="AT295">
        <v>-2.4999999399999999E-3</v>
      </c>
      <c r="AU295">
        <v>1.4E-2</v>
      </c>
      <c r="AV295">
        <v>6.0000000000000001E-3</v>
      </c>
      <c r="AW295">
        <v>1.6E-2</v>
      </c>
      <c r="AX295">
        <v>1.6E-2</v>
      </c>
      <c r="AY295">
        <v>2.4E-2</v>
      </c>
      <c r="AZ295">
        <v>-2.18E-2</v>
      </c>
      <c r="BA295">
        <v>-2.0930783419134099E-3</v>
      </c>
      <c r="BB295">
        <v>4.6839999999999096E-3</v>
      </c>
      <c r="BC295">
        <v>8.6E-3</v>
      </c>
      <c r="BD295">
        <v>5.5999997999999999E-3</v>
      </c>
      <c r="BE295">
        <v>-8.0999999999999996E-3</v>
      </c>
      <c r="BF295">
        <v>0</v>
      </c>
      <c r="BG295">
        <v>4.4999999999999997E-3</v>
      </c>
      <c r="BH295">
        <v>-8.75710706384369E-4</v>
      </c>
      <c r="BI295">
        <v>8.0555777320074906E-3</v>
      </c>
      <c r="BJ295">
        <v>-1.23213646931869E-2</v>
      </c>
      <c r="BK295">
        <v>-1.71063467184439E-2</v>
      </c>
      <c r="BL295">
        <v>-1.7100000800000001E-2</v>
      </c>
      <c r="BM295">
        <v>-1.0780748976187001E-2</v>
      </c>
      <c r="BN295">
        <v>-3.9200000499999998E-2</v>
      </c>
      <c r="BO295">
        <v>-4.0000001900000002E-3</v>
      </c>
      <c r="BP295">
        <v>7.4396788332349298E-3</v>
      </c>
      <c r="BQ295">
        <v>-5.7000000999999998E-3</v>
      </c>
      <c r="BR295">
        <v>-7.1000000500000002E-3</v>
      </c>
      <c r="BS295">
        <v>-2.5299999900000002E-2</v>
      </c>
      <c r="BT295">
        <v>1.7999999700000001E-3</v>
      </c>
      <c r="BU295">
        <v>9.9999997500000001E-5</v>
      </c>
      <c r="BV295">
        <v>-5.0517862318338897E-3</v>
      </c>
      <c r="BW295">
        <v>1.3299999999999999E-2</v>
      </c>
      <c r="BX295">
        <v>1.4800000000000001E-2</v>
      </c>
      <c r="BY295">
        <v>-3.2099999999999997E-2</v>
      </c>
      <c r="BZ295">
        <v>5.0000002400000002E-4</v>
      </c>
      <c r="CA295">
        <v>-3.3555427850296603E-2</v>
      </c>
      <c r="CB295">
        <v>7.3000001700000003E-3</v>
      </c>
      <c r="CC295">
        <v>1.15999999E-2</v>
      </c>
      <c r="CD295">
        <v>3.0600000200000001E-2</v>
      </c>
      <c r="CE295">
        <v>-5.2363892704305602E-2</v>
      </c>
      <c r="CF295">
        <v>-3.0000000000000001E-3</v>
      </c>
      <c r="CG295">
        <v>3.3386859352888099E-2</v>
      </c>
      <c r="CH295">
        <v>7.9478935026606693E-3</v>
      </c>
      <c r="CI295">
        <v>0</v>
      </c>
      <c r="CJ295">
        <v>6.1999999999999998E-3</v>
      </c>
      <c r="CK295">
        <v>-2.16129757926142E-2</v>
      </c>
      <c r="CL295">
        <v>6.1999999999999998E-3</v>
      </c>
      <c r="CM295">
        <v>-8.0000000000000004E-4</v>
      </c>
      <c r="CN295">
        <v>-1.76697112971425E-3</v>
      </c>
      <c r="CO295">
        <v>1.11E-2</v>
      </c>
      <c r="CP295">
        <v>3.2614364210667999E-3</v>
      </c>
      <c r="CQ295">
        <v>5.0000000000000001E-3</v>
      </c>
      <c r="CR295">
        <v>-8.6552447148026106E-3</v>
      </c>
      <c r="CS295">
        <v>1.2999999999999999E-2</v>
      </c>
      <c r="CT295">
        <v>-0.01</v>
      </c>
      <c r="CU295">
        <v>-0.03</v>
      </c>
      <c r="CV295">
        <v>-5.0000000000000001E-3</v>
      </c>
      <c r="CW295">
        <v>-1.23E-2</v>
      </c>
      <c r="CX295">
        <v>0</v>
      </c>
      <c r="CY295">
        <v>-2E-3</v>
      </c>
      <c r="CZ295">
        <v>3.8E-3</v>
      </c>
      <c r="DA295">
        <v>-9.5999999999999992E-3</v>
      </c>
      <c r="DB295">
        <v>1.32E-2</v>
      </c>
      <c r="DC295">
        <v>-3.0999999999999999E-3</v>
      </c>
      <c r="DD295">
        <v>1.49E-2</v>
      </c>
      <c r="DE295">
        <v>-1.6E-2</v>
      </c>
      <c r="DF295">
        <v>1.5802385422111698E-2</v>
      </c>
      <c r="DG295">
        <v>1.33999996E-2</v>
      </c>
      <c r="DH295">
        <v>1.31000001E-2</v>
      </c>
      <c r="DI295">
        <v>1.41000003E-2</v>
      </c>
      <c r="DJ295">
        <v>1.40000004E-2</v>
      </c>
      <c r="DK295">
        <v>9.6000004600000008E-3</v>
      </c>
      <c r="DL295">
        <v>7.5775670684676798E-3</v>
      </c>
      <c r="DM295">
        <v>1.55704044386467E-2</v>
      </c>
      <c r="DN295">
        <v>-1.7999999700000001E-3</v>
      </c>
      <c r="DO295">
        <v>3.0000001400000003E-4</v>
      </c>
      <c r="DP295">
        <v>5.0000002400000002E-4</v>
      </c>
      <c r="DQ295">
        <v>0</v>
      </c>
      <c r="DR295">
        <v>2.9962320246088098E-2</v>
      </c>
      <c r="DS295">
        <v>-7.1832066406448097E-2</v>
      </c>
      <c r="DT295">
        <v>1.23E-2</v>
      </c>
      <c r="DU295">
        <v>-1.6E-2</v>
      </c>
      <c r="DV295">
        <v>-2.23E-2</v>
      </c>
      <c r="DW295">
        <v>0</v>
      </c>
      <c r="DX295">
        <v>-3.7000000000000002E-3</v>
      </c>
      <c r="DY295">
        <v>-3.5000001100000001E-3</v>
      </c>
      <c r="DZ295">
        <v>-4.6999999299999996E-3</v>
      </c>
      <c r="EA295">
        <v>8.0000003800000004E-3</v>
      </c>
      <c r="EB295">
        <v>1.0800000299999999E-2</v>
      </c>
      <c r="EC295">
        <v>3.40000005E-3</v>
      </c>
      <c r="ED295">
        <v>7.7399999999999997E-2</v>
      </c>
      <c r="EE295">
        <v>3.8800000000000001E-2</v>
      </c>
      <c r="EF295">
        <v>8.0649522984335406E-2</v>
      </c>
      <c r="EG295">
        <v>3.75742812979485E-2</v>
      </c>
      <c r="EH295">
        <v>-8.1000002099999996E-3</v>
      </c>
      <c r="EI295">
        <v>-3.0499999999999999E-2</v>
      </c>
      <c r="EJ295">
        <v>1.5E-3</v>
      </c>
      <c r="EK295">
        <v>-8.0000000000000004E-4</v>
      </c>
      <c r="EL295">
        <v>1.5699999999999999E-2</v>
      </c>
      <c r="EM295">
        <v>4.2099999999999999E-2</v>
      </c>
      <c r="EN295">
        <v>0</v>
      </c>
      <c r="EO295">
        <v>-1.0699999999999999E-2</v>
      </c>
      <c r="EP295">
        <v>9.6236020808842006E-3</v>
      </c>
      <c r="EQ295">
        <v>-8.3079597824141597E-3</v>
      </c>
      <c r="ER295">
        <v>0</v>
      </c>
      <c r="ES295">
        <v>3.8999999999999998E-3</v>
      </c>
      <c r="ET295">
        <v>-4.9189747192657203E-3</v>
      </c>
      <c r="EU295">
        <v>6.4999999999999997E-3</v>
      </c>
      <c r="EV295">
        <v>-1.1299999999999999E-2</v>
      </c>
      <c r="EW295">
        <v>1.85615674517614E-2</v>
      </c>
      <c r="EY295">
        <v>-2.18E-2</v>
      </c>
      <c r="EZ295">
        <v>2.2000000000000001E-3</v>
      </c>
      <c r="FA295">
        <v>-1.2000000600000001E-3</v>
      </c>
      <c r="FB295">
        <v>-1.1999999999999999E-3</v>
      </c>
      <c r="FC295">
        <v>-1.5599999999999999E-2</v>
      </c>
      <c r="FD295">
        <v>-1.61E-2</v>
      </c>
      <c r="FE295">
        <v>5.4000000000000003E-3</v>
      </c>
      <c r="FF295">
        <v>-8.8000000000000005E-3</v>
      </c>
      <c r="FG295">
        <v>-1.1900000000000001E-2</v>
      </c>
      <c r="FH295">
        <v>1.0699999999999999E-2</v>
      </c>
      <c r="FI295">
        <v>0</v>
      </c>
      <c r="FJ295">
        <v>2.2000000000000001E-3</v>
      </c>
      <c r="FK295">
        <v>-8.9999999999999998E-4</v>
      </c>
      <c r="FL295">
        <v>9.2399999999999996E-2</v>
      </c>
      <c r="FM295">
        <v>-2.04635946821652E-3</v>
      </c>
      <c r="FN295">
        <v>7.6E-3</v>
      </c>
      <c r="FO295">
        <v>-1.7899999999999999E-2</v>
      </c>
      <c r="FP295">
        <v>4.6867213709231902E-3</v>
      </c>
      <c r="FQ295">
        <v>9.2999999999999992E-3</v>
      </c>
      <c r="FR295">
        <v>3.5000000000000001E-3</v>
      </c>
      <c r="FS295">
        <v>7.3000000000000001E-3</v>
      </c>
      <c r="FT295">
        <v>1.0200000000000001E-2</v>
      </c>
      <c r="FU295">
        <v>8.3000000000000001E-3</v>
      </c>
      <c r="FV295">
        <v>1.34E-2</v>
      </c>
      <c r="FW295">
        <v>-1.9199999999999998E-2</v>
      </c>
      <c r="FX295">
        <v>1.95E-2</v>
      </c>
      <c r="FY295">
        <v>0</v>
      </c>
      <c r="FZ295">
        <v>8.9999999999999993E-3</v>
      </c>
      <c r="GA295">
        <v>5.0000000000000001E-3</v>
      </c>
      <c r="GC295">
        <v>8.0600000000000005E-2</v>
      </c>
      <c r="GD295">
        <v>-2.5000000000000001E-2</v>
      </c>
      <c r="GE295">
        <v>1.4E-3</v>
      </c>
    </row>
    <row r="296" spans="1:187" x14ac:dyDescent="0.25">
      <c r="A296" s="120">
        <v>43343</v>
      </c>
      <c r="B296">
        <v>0.122572668274125</v>
      </c>
      <c r="C296">
        <v>-1.0099999599999999E-2</v>
      </c>
      <c r="D296">
        <v>5.5999999999999999E-3</v>
      </c>
      <c r="E296">
        <v>5.4999999999999997E-3</v>
      </c>
      <c r="F296">
        <v>-6.4016890000000003E-3</v>
      </c>
      <c r="G296">
        <v>1.05999997E-2</v>
      </c>
      <c r="H296">
        <v>2.2500000900000001E-2</v>
      </c>
      <c r="I296">
        <v>2.1199999399999999E-2</v>
      </c>
      <c r="J296">
        <v>2.2199999500000001E-2</v>
      </c>
      <c r="K296">
        <v>2.2600000700000001E-2</v>
      </c>
      <c r="L296">
        <v>2.2299999399999999E-2</v>
      </c>
      <c r="M296">
        <v>0</v>
      </c>
      <c r="N296">
        <v>1.1575945549248999E-2</v>
      </c>
      <c r="O296">
        <v>-1.4060553999999999E-2</v>
      </c>
      <c r="P296">
        <v>3.8199998399999997E-2</v>
      </c>
      <c r="Q296">
        <v>3.7599999500000002E-2</v>
      </c>
      <c r="R296">
        <v>-9.3999998599999992E-3</v>
      </c>
      <c r="S296">
        <v>-8.3999997000000007E-3</v>
      </c>
      <c r="T296">
        <v>-1.3088393E-2</v>
      </c>
      <c r="U296">
        <v>5.9000002199999999E-3</v>
      </c>
      <c r="V296">
        <v>5.0000000000000001E-3</v>
      </c>
      <c r="W296">
        <v>-1.7399999999999999E-2</v>
      </c>
      <c r="X296">
        <v>-5.2900000000000003E-2</v>
      </c>
      <c r="Y296">
        <v>6.8999999999999999E-3</v>
      </c>
      <c r="Z296">
        <v>1.8963313796014999E-2</v>
      </c>
      <c r="AA296">
        <v>2.5000000000000001E-3</v>
      </c>
      <c r="AB296">
        <v>-1.97000001E-2</v>
      </c>
      <c r="AC296">
        <v>-3.0799999799999998E-2</v>
      </c>
      <c r="AD296">
        <v>-3.7199999999999997E-2</v>
      </c>
      <c r="AE296">
        <v>0.04</v>
      </c>
      <c r="AF296">
        <v>-1.8700000000000001E-2</v>
      </c>
      <c r="AG296">
        <v>5.8938199656849398E-2</v>
      </c>
      <c r="AH296">
        <v>2.99999993E-2</v>
      </c>
      <c r="AI296">
        <v>-1.5E-3</v>
      </c>
      <c r="AJ296">
        <v>-1.0999999900000001E-3</v>
      </c>
      <c r="AK296">
        <v>-1.61E-2</v>
      </c>
      <c r="AL296">
        <v>3.73979134587099E-3</v>
      </c>
      <c r="AM296">
        <v>3.5999999999999999E-3</v>
      </c>
      <c r="AN296">
        <v>-2.8261884197874901E-2</v>
      </c>
      <c r="AO296">
        <v>1.21999998E-2</v>
      </c>
      <c r="AP296">
        <v>1.21999998E-2</v>
      </c>
      <c r="AQ296">
        <v>1.20999999E-2</v>
      </c>
      <c r="AR296">
        <v>1.14000002E-2</v>
      </c>
      <c r="AS296">
        <v>1.14000002E-2</v>
      </c>
      <c r="AT296">
        <v>1.20999999E-2</v>
      </c>
      <c r="AU296">
        <v>7.0000000000000001E-3</v>
      </c>
      <c r="AV296">
        <v>6.0000000000000001E-3</v>
      </c>
      <c r="AW296">
        <v>8.9999999999999993E-3</v>
      </c>
      <c r="AX296">
        <v>-8.9999999999999993E-3</v>
      </c>
      <c r="AY296">
        <v>-1.2E-2</v>
      </c>
      <c r="AZ296">
        <v>5.3999999999999999E-2</v>
      </c>
      <c r="BA296">
        <v>9.2787722938908496E-2</v>
      </c>
      <c r="BB296">
        <v>3.7056427692687701E-3</v>
      </c>
      <c r="BC296">
        <v>3.5999999999999999E-3</v>
      </c>
      <c r="BD296">
        <v>-1.42000001E-2</v>
      </c>
      <c r="BE296">
        <v>1.9900000000000001E-2</v>
      </c>
      <c r="BF296">
        <v>-9.2032940000000008E-3</v>
      </c>
      <c r="BG296">
        <v>6.2899999999999998E-2</v>
      </c>
      <c r="BH296">
        <v>1.19361466720231E-2</v>
      </c>
      <c r="BI296">
        <v>-1.16696218558232E-3</v>
      </c>
      <c r="BJ296">
        <v>6.0470411657531599E-4</v>
      </c>
      <c r="BK296">
        <v>-1.08361961990744E-2</v>
      </c>
      <c r="BL296">
        <v>-1.0800000299999999E-2</v>
      </c>
      <c r="BM296">
        <v>3.5119297258294799E-3</v>
      </c>
      <c r="BN296">
        <v>-1.6799999400000001E-2</v>
      </c>
      <c r="BO296">
        <v>-1.20000001E-2</v>
      </c>
      <c r="BP296">
        <v>2.6174847391864401E-3</v>
      </c>
      <c r="BQ296">
        <v>2.7799999299999999E-2</v>
      </c>
      <c r="BR296">
        <v>4.32999991E-2</v>
      </c>
      <c r="BS296">
        <v>8.8999997800000008E-3</v>
      </c>
      <c r="BT296">
        <v>2.34999992E-2</v>
      </c>
      <c r="BU296">
        <v>-3.2099999499999997E-2</v>
      </c>
      <c r="BV296">
        <v>-7.5202774271103404E-2</v>
      </c>
      <c r="BW296">
        <v>5.96E-2</v>
      </c>
      <c r="BX296">
        <v>7.7700000000000005E-2</v>
      </c>
      <c r="BY296">
        <v>3.3399999999999999E-2</v>
      </c>
      <c r="BZ296">
        <v>7.1000002300000004E-2</v>
      </c>
      <c r="CA296">
        <v>9.2568347575791701E-2</v>
      </c>
      <c r="CB296">
        <v>-2.3199999700000001E-2</v>
      </c>
      <c r="CC296">
        <v>-0.12630000699999999</v>
      </c>
      <c r="CD296">
        <v>-9.6900001200000002E-2</v>
      </c>
      <c r="CE296">
        <v>5.4858523860769899E-2</v>
      </c>
      <c r="CF296">
        <v>-8.2861270000000008E-3</v>
      </c>
      <c r="CG296">
        <v>-1.28577353795106E-2</v>
      </c>
      <c r="CH296">
        <v>9.3422335726316402E-3</v>
      </c>
      <c r="CI296">
        <v>0</v>
      </c>
      <c r="CJ296">
        <v>3.3999999999999998E-3</v>
      </c>
      <c r="CK296">
        <v>-2.3814454158013799E-2</v>
      </c>
      <c r="CL296">
        <v>-5.3E-3</v>
      </c>
      <c r="CM296">
        <v>4.9835272999999999E-2</v>
      </c>
      <c r="CN296">
        <v>7.2571095286895204E-3</v>
      </c>
      <c r="CO296">
        <v>7.4000000000000003E-3</v>
      </c>
      <c r="CP296">
        <v>1.07312493652112E-2</v>
      </c>
      <c r="CQ296">
        <v>1.0139331999999999E-2</v>
      </c>
      <c r="CR296">
        <v>2.91638376876346E-2</v>
      </c>
      <c r="CS296">
        <v>-2.1800527E-2</v>
      </c>
      <c r="CT296">
        <v>0.02</v>
      </c>
      <c r="CU296">
        <v>1E-3</v>
      </c>
      <c r="CV296">
        <v>2.3436255E-2</v>
      </c>
      <c r="CW296">
        <v>4.3900000000000002E-2</v>
      </c>
      <c r="CX296">
        <v>0</v>
      </c>
      <c r="CY296">
        <v>3.0000000000000001E-3</v>
      </c>
      <c r="CZ296">
        <v>4.7999999999999996E-3</v>
      </c>
      <c r="DA296">
        <v>2.8E-3</v>
      </c>
      <c r="DB296">
        <v>8.6999999999999994E-3</v>
      </c>
      <c r="DC296">
        <v>-4.177722E-3</v>
      </c>
      <c r="DD296">
        <v>1.5599999999999999E-2</v>
      </c>
      <c r="DE296">
        <v>1.8105603000000001E-2</v>
      </c>
      <c r="DF296">
        <v>-3.8843907227353897E-2</v>
      </c>
      <c r="DG296">
        <v>8.7999999499999999E-3</v>
      </c>
      <c r="DH296">
        <v>8.6000002899999997E-3</v>
      </c>
      <c r="DI296">
        <v>8.2999998699999997E-3</v>
      </c>
      <c r="DJ296">
        <v>8.7000001200000007E-3</v>
      </c>
      <c r="DK296">
        <v>8.7999999499999999E-3</v>
      </c>
      <c r="DL296">
        <v>0</v>
      </c>
      <c r="DM296">
        <v>-3.5132607583561199E-3</v>
      </c>
      <c r="DN296">
        <v>1.09999999E-2</v>
      </c>
      <c r="DO296">
        <v>2.7000000699999999E-3</v>
      </c>
      <c r="DP296">
        <v>3.10000009E-3</v>
      </c>
      <c r="DQ296">
        <v>0</v>
      </c>
      <c r="DR296">
        <v>-5.2198670563563303E-2</v>
      </c>
      <c r="DS296">
        <v>-6.5651471583701507E-2</v>
      </c>
      <c r="DT296">
        <v>6.2883519999999997E-3</v>
      </c>
      <c r="DU296">
        <v>1.8485998E-2</v>
      </c>
      <c r="DV296">
        <v>2.5000000000000001E-2</v>
      </c>
      <c r="DW296">
        <v>0</v>
      </c>
      <c r="DX296">
        <v>-1.18000004E-2</v>
      </c>
      <c r="DY296">
        <v>-1.1300000399999999E-2</v>
      </c>
      <c r="DZ296">
        <v>-1.31000001E-2</v>
      </c>
      <c r="EA296">
        <v>7.1000000500000002E-3</v>
      </c>
      <c r="EB296">
        <v>9.4999996900000001E-3</v>
      </c>
      <c r="EC296">
        <v>2.7000000699999999E-3</v>
      </c>
      <c r="ED296">
        <v>-7.9399999999999998E-2</v>
      </c>
      <c r="EE296">
        <v>-0.11840000000000001</v>
      </c>
      <c r="EF296">
        <v>0.15812974769877</v>
      </c>
      <c r="EG296">
        <v>-9.5231639199200302E-4</v>
      </c>
      <c r="EH296">
        <v>7.6999999600000004E-3</v>
      </c>
      <c r="EI296">
        <v>1.7100000000000001E-2</v>
      </c>
      <c r="EJ296">
        <v>2.81303821E-2</v>
      </c>
      <c r="EK296">
        <v>3.6499999999999998E-2</v>
      </c>
      <c r="EL296">
        <v>2.35E-2</v>
      </c>
      <c r="EM296">
        <v>2.5100000000000001E-2</v>
      </c>
      <c r="EN296">
        <v>0</v>
      </c>
      <c r="EO296">
        <v>5.5999999999999999E-3</v>
      </c>
      <c r="EP296">
        <v>-5.21113729113432E-3</v>
      </c>
      <c r="EQ296">
        <v>4.7214379027514103E-2</v>
      </c>
      <c r="ER296">
        <v>0</v>
      </c>
      <c r="ES296">
        <v>2.2599999999999999E-2</v>
      </c>
      <c r="ET296">
        <v>-1.87576842078181E-2</v>
      </c>
      <c r="EU296">
        <v>1.67E-2</v>
      </c>
      <c r="EV296">
        <v>2.6700000000000002E-2</v>
      </c>
      <c r="EW296">
        <v>1.8036220154910899E-2</v>
      </c>
      <c r="EY296">
        <v>5.3999999999999999E-2</v>
      </c>
      <c r="EZ296">
        <v>4.53E-2</v>
      </c>
      <c r="FA296">
        <v>-4.1999999400000002E-2</v>
      </c>
      <c r="FB296">
        <v>-4.2000000000000003E-2</v>
      </c>
      <c r="FC296">
        <v>-0.02</v>
      </c>
      <c r="FD296">
        <v>1.78E-2</v>
      </c>
      <c r="FE296">
        <v>-4.4000000000000003E-3</v>
      </c>
      <c r="FF296">
        <v>4.6399999999999997E-2</v>
      </c>
      <c r="FG296">
        <v>0.01</v>
      </c>
      <c r="FH296">
        <v>4.0099999999999997E-2</v>
      </c>
      <c r="FI296">
        <v>0</v>
      </c>
      <c r="FJ296">
        <v>-2.486392E-3</v>
      </c>
      <c r="FK296">
        <v>-2.5499999999999998E-2</v>
      </c>
      <c r="FL296">
        <v>6.1000000000000004E-3</v>
      </c>
      <c r="FM296">
        <v>3.1718427998455E-2</v>
      </c>
      <c r="FN296">
        <v>1.44E-2</v>
      </c>
      <c r="FO296">
        <v>-2.2169001000000001E-2</v>
      </c>
      <c r="FP296">
        <v>-6.7694633820241101E-3</v>
      </c>
      <c r="FQ296">
        <v>2.7400000000000001E-2</v>
      </c>
      <c r="FR296">
        <v>-3.04E-2</v>
      </c>
      <c r="FS296">
        <v>1.6999999999999999E-3</v>
      </c>
      <c r="FT296">
        <v>1.6000000000000001E-3</v>
      </c>
      <c r="FU296">
        <v>1.9400000000000001E-2</v>
      </c>
      <c r="FV296">
        <v>4.0399999999999998E-2</v>
      </c>
      <c r="FW296">
        <v>1.72E-2</v>
      </c>
      <c r="FX296">
        <v>6.8156100000000002E-4</v>
      </c>
      <c r="FY296">
        <v>8.4234229999999993E-3</v>
      </c>
      <c r="FZ296">
        <v>5.5E-2</v>
      </c>
      <c r="GA296">
        <v>4.3999999999999997E-2</v>
      </c>
      <c r="GB296">
        <v>2.6200000000000001E-2</v>
      </c>
      <c r="GC296">
        <v>7.1900000000000006E-2</v>
      </c>
      <c r="GD296">
        <v>8.1075153999999997E-2</v>
      </c>
      <c r="GE296">
        <v>1.0500000000000001E-2</v>
      </c>
    </row>
    <row r="297" spans="1:187" x14ac:dyDescent="0.25">
      <c r="A297" s="120">
        <v>43373</v>
      </c>
      <c r="B297">
        <v>-7.0000000000000001E-3</v>
      </c>
      <c r="C297">
        <v>-1.18000004E-2</v>
      </c>
      <c r="D297">
        <v>-1E-3</v>
      </c>
      <c r="E297">
        <v>4.0000000000000001E-3</v>
      </c>
      <c r="F297">
        <v>1.06E-2</v>
      </c>
      <c r="G297">
        <v>1.4299999900000001E-2</v>
      </c>
      <c r="H297">
        <v>-2.0099999399999999E-2</v>
      </c>
      <c r="I297">
        <v>-2.0700000199999999E-2</v>
      </c>
      <c r="J297">
        <v>-1.8899999600000002E-2</v>
      </c>
      <c r="K297">
        <v>-2.0199999199999999E-2</v>
      </c>
      <c r="L297">
        <v>-1.98999997E-2</v>
      </c>
      <c r="M297">
        <v>0</v>
      </c>
      <c r="N297">
        <v>3.2000000000000002E-3</v>
      </c>
      <c r="O297">
        <v>-2.8000000000000001E-2</v>
      </c>
      <c r="P297">
        <v>-3.2999999800000001E-3</v>
      </c>
      <c r="Q297">
        <v>-3.40000005E-3</v>
      </c>
      <c r="R297">
        <v>1.36000002E-2</v>
      </c>
      <c r="S297">
        <v>1.26E-2</v>
      </c>
      <c r="T297">
        <v>-1.8200000000000001E-2</v>
      </c>
      <c r="U297">
        <v>9.8999999500000001E-3</v>
      </c>
      <c r="V297">
        <v>-4.1000000000000002E-2</v>
      </c>
      <c r="W297">
        <v>5.3E-3</v>
      </c>
      <c r="X297">
        <v>3.0200000000000001E-2</v>
      </c>
      <c r="Y297">
        <v>-5.1000000000000004E-3</v>
      </c>
      <c r="Z297">
        <v>-1.8499999999999999E-2</v>
      </c>
      <c r="AA297">
        <v>4.4000000000000003E-3</v>
      </c>
      <c r="AB297">
        <v>8.6000002899999997E-3</v>
      </c>
      <c r="AC297">
        <v>1.20999999E-2</v>
      </c>
      <c r="AD297">
        <v>6.3E-3</v>
      </c>
      <c r="AE297">
        <v>-1.6E-2</v>
      </c>
      <c r="AF297">
        <v>1.1900000000000001E-2</v>
      </c>
      <c r="AG297">
        <v>7.9000000000000008E-3</v>
      </c>
      <c r="AH297">
        <v>-2.7000000699999999E-3</v>
      </c>
      <c r="AI297">
        <v>1.5E-3</v>
      </c>
      <c r="AJ297">
        <v>-1.0999999900000001E-3</v>
      </c>
      <c r="AK297">
        <v>-1.2699999999999999E-2</v>
      </c>
      <c r="AL297">
        <v>0</v>
      </c>
      <c r="AM297">
        <v>-1.9900000000000001E-2</v>
      </c>
      <c r="AN297">
        <v>-1.8499999999999999E-2</v>
      </c>
      <c r="AO297">
        <v>8.9999998500000004E-4</v>
      </c>
      <c r="AP297">
        <v>7.9999998000000001E-4</v>
      </c>
      <c r="AQ297">
        <v>6.9999997499999998E-4</v>
      </c>
      <c r="AR297">
        <v>1.99999995E-4</v>
      </c>
      <c r="AS297">
        <v>1.99999995E-4</v>
      </c>
      <c r="AT297">
        <v>6.9999997499999998E-4</v>
      </c>
      <c r="AU297">
        <v>1.4E-2</v>
      </c>
      <c r="AV297">
        <v>2E-3</v>
      </c>
      <c r="AW297">
        <v>1.0999999999999999E-2</v>
      </c>
      <c r="AX297">
        <v>1.9E-2</v>
      </c>
      <c r="AY297">
        <v>3.1E-2</v>
      </c>
      <c r="AZ297">
        <v>-1.9699999999999999E-2</v>
      </c>
      <c r="BA297">
        <v>-4.87E-2</v>
      </c>
      <c r="BB297">
        <v>-9.2353583424152896E-3</v>
      </c>
      <c r="BC297">
        <v>2.5000000000000001E-3</v>
      </c>
      <c r="BD297">
        <v>2.0000000900000001E-3</v>
      </c>
      <c r="BE297">
        <v>6.1000000000000004E-3</v>
      </c>
      <c r="BF297">
        <v>2.8000000000000001E-2</v>
      </c>
      <c r="BG297">
        <v>1.54E-2</v>
      </c>
      <c r="BH297">
        <v>1.03185913911854E-2</v>
      </c>
      <c r="BI297">
        <v>-1.63661385900682E-3</v>
      </c>
      <c r="BJ297">
        <v>-6.0985112669031897E-3</v>
      </c>
      <c r="BK297">
        <v>-1.9142798171312699E-2</v>
      </c>
      <c r="BL297">
        <v>-1.9099999199999999E-2</v>
      </c>
      <c r="BM297">
        <v>-1.7316081663566699E-2</v>
      </c>
      <c r="BN297">
        <v>1.7100000800000001E-2</v>
      </c>
      <c r="BO297">
        <v>1.00000005E-3</v>
      </c>
      <c r="BP297">
        <v>8.6999999999999994E-3</v>
      </c>
      <c r="BQ297">
        <v>2.08000001E-2</v>
      </c>
      <c r="BR297">
        <v>3.2699998500000001E-2</v>
      </c>
      <c r="BS297">
        <v>3.15000005E-2</v>
      </c>
      <c r="BT297">
        <v>3.2200001200000002E-2</v>
      </c>
      <c r="BU297">
        <v>-4.6999999299999996E-3</v>
      </c>
      <c r="BV297">
        <v>-1.2500000000000001E-2</v>
      </c>
      <c r="BW297">
        <v>-1.6999999999999999E-3</v>
      </c>
      <c r="BX297">
        <v>1.54E-2</v>
      </c>
      <c r="BY297">
        <v>5.1999999999999998E-3</v>
      </c>
      <c r="BZ297">
        <v>-1.5399999899999999E-2</v>
      </c>
      <c r="CA297">
        <v>-2.5000000000000001E-3</v>
      </c>
      <c r="CB297">
        <v>2.2700000599999999E-2</v>
      </c>
      <c r="CC297">
        <v>0.13779999300000001</v>
      </c>
      <c r="CD297">
        <v>7.0699997200000003E-2</v>
      </c>
      <c r="CE297">
        <v>-4.0399999999999998E-2</v>
      </c>
      <c r="CF297">
        <v>-1.0999999999999999E-2</v>
      </c>
      <c r="CG297">
        <v>3.2300000000000002E-2</v>
      </c>
      <c r="CH297">
        <v>6.0000000000000001E-3</v>
      </c>
      <c r="CI297">
        <v>0</v>
      </c>
      <c r="CJ297">
        <v>5.5999999999999999E-3</v>
      </c>
      <c r="CK297">
        <v>-2.3E-2</v>
      </c>
      <c r="CL297">
        <v>1.3100000000000001E-2</v>
      </c>
      <c r="CM297">
        <v>-1.8599999999999998E-2</v>
      </c>
      <c r="CN297">
        <v>1.06E-2</v>
      </c>
      <c r="CO297">
        <v>8.6E-3</v>
      </c>
      <c r="CP297">
        <v>-5.8999999999999999E-3</v>
      </c>
      <c r="CQ297">
        <v>-1.9E-3</v>
      </c>
      <c r="CR297">
        <v>7.7000000000000002E-3</v>
      </c>
      <c r="CS297">
        <v>2.7699999999999999E-2</v>
      </c>
      <c r="CT297">
        <v>1.9E-2</v>
      </c>
      <c r="CU297">
        <v>-2.1000000000000001E-2</v>
      </c>
      <c r="CV297">
        <v>1.29E-2</v>
      </c>
      <c r="CW297">
        <v>1.4999999999999999E-2</v>
      </c>
      <c r="CX297">
        <v>0</v>
      </c>
      <c r="CY297">
        <v>4.0000000000000001E-3</v>
      </c>
      <c r="CZ297">
        <v>2.7000000000000001E-3</v>
      </c>
      <c r="DA297">
        <v>4.7000000000000002E-3</v>
      </c>
      <c r="DB297">
        <v>1E-3</v>
      </c>
      <c r="DC297">
        <v>1.2200000000000001E-2</v>
      </c>
      <c r="DD297">
        <v>-9.4999999999999998E-3</v>
      </c>
      <c r="DE297">
        <v>5.5999999999999999E-3</v>
      </c>
      <c r="DF297">
        <v>9.1999999999999998E-3</v>
      </c>
      <c r="DG297">
        <v>2.1999999900000002E-3</v>
      </c>
      <c r="DH297">
        <v>6.9999997499999998E-4</v>
      </c>
      <c r="DI297">
        <v>1.39999995E-3</v>
      </c>
      <c r="DJ297">
        <v>2.1999999900000002E-3</v>
      </c>
      <c r="DK297">
        <v>8.9999998500000004E-4</v>
      </c>
      <c r="DL297">
        <v>0</v>
      </c>
      <c r="DM297">
        <v>2.53E-2</v>
      </c>
      <c r="DN297">
        <v>-5.2999998399999998E-3</v>
      </c>
      <c r="DO297">
        <v>-3.19999992E-3</v>
      </c>
      <c r="DP297">
        <v>-2.7999998999999999E-3</v>
      </c>
      <c r="DQ297">
        <v>0</v>
      </c>
      <c r="DR297">
        <v>-2.0999999999999999E-3</v>
      </c>
      <c r="DS297">
        <v>-2.9399999999999999E-2</v>
      </c>
      <c r="DT297">
        <v>-1.8100000000000002E-2</v>
      </c>
      <c r="DU297">
        <v>-1.12E-2</v>
      </c>
      <c r="DV297">
        <v>4.7000000000000002E-3</v>
      </c>
      <c r="DW297">
        <v>0</v>
      </c>
      <c r="DX297">
        <v>-5.7999999299999999E-3</v>
      </c>
      <c r="DY297">
        <v>-5.7000000999999998E-3</v>
      </c>
      <c r="DZ297">
        <v>-6.3999998400000001E-3</v>
      </c>
      <c r="EA297">
        <v>-2.6000000099999998E-3</v>
      </c>
      <c r="EB297">
        <v>-5.4999999699999998E-3</v>
      </c>
      <c r="EC297">
        <v>2.6000000099999998E-3</v>
      </c>
      <c r="ED297">
        <v>3.4099999999999998E-2</v>
      </c>
      <c r="EE297">
        <v>6.8999999999999999E-3</v>
      </c>
      <c r="EF297">
        <v>7.6048829188088501E-2</v>
      </c>
      <c r="EG297">
        <v>2E-3</v>
      </c>
      <c r="EH297">
        <v>1.26E-2</v>
      </c>
      <c r="EI297">
        <v>-1.95E-2</v>
      </c>
      <c r="EJ297">
        <v>1.33018768381232E-2</v>
      </c>
      <c r="EK297">
        <v>-1.6999999999999999E-3</v>
      </c>
      <c r="EL297">
        <v>-4.1999999999999997E-3</v>
      </c>
      <c r="EM297">
        <v>1.46E-2</v>
      </c>
      <c r="EN297">
        <v>0</v>
      </c>
      <c r="EO297">
        <v>4.3E-3</v>
      </c>
      <c r="EP297">
        <v>6.1000000000000004E-3</v>
      </c>
      <c r="EQ297">
        <v>2.0000000000000001E-4</v>
      </c>
      <c r="ER297">
        <v>0</v>
      </c>
      <c r="ES297">
        <v>-9.1999999999999998E-3</v>
      </c>
      <c r="ET297">
        <v>4.0000000000000002E-4</v>
      </c>
      <c r="EU297">
        <v>1.8E-3</v>
      </c>
      <c r="EV297">
        <v>1.21E-2</v>
      </c>
      <c r="EW297">
        <v>-1.7000000000000001E-2</v>
      </c>
      <c r="EX297">
        <v>8.9999999999999993E-3</v>
      </c>
      <c r="EY297">
        <v>-1.9699999999999999E-2</v>
      </c>
      <c r="EZ297">
        <v>9.4999999999999998E-3</v>
      </c>
      <c r="FA297">
        <v>1.0700000499999999E-2</v>
      </c>
      <c r="FB297">
        <v>1.0699999999999999E-2</v>
      </c>
      <c r="FC297">
        <v>1.3100000000000001E-2</v>
      </c>
      <c r="FD297">
        <v>-0.01</v>
      </c>
      <c r="FE297">
        <v>-1.4500000000000001E-2</v>
      </c>
      <c r="FF297">
        <v>-1.6299999999999999E-2</v>
      </c>
      <c r="FG297">
        <v>5.1999999999999998E-3</v>
      </c>
      <c r="FH297">
        <v>-6.7999999999999996E-3</v>
      </c>
      <c r="FI297">
        <v>0</v>
      </c>
      <c r="FJ297">
        <v>1.2500000000000001E-2</v>
      </c>
      <c r="FK297">
        <v>1.0699999999999999E-2</v>
      </c>
      <c r="FL297">
        <v>-8.2000000000000003E-2</v>
      </c>
      <c r="FM297">
        <v>-2.0000000000000001E-4</v>
      </c>
      <c r="FN297">
        <v>8.0000000000000004E-4</v>
      </c>
      <c r="FO297">
        <v>-1.4500000000000001E-2</v>
      </c>
      <c r="FP297">
        <v>2.7400000000000001E-2</v>
      </c>
      <c r="FQ297">
        <v>1.6199999999999999E-2</v>
      </c>
      <c r="FR297">
        <v>3.9300000000000002E-2</v>
      </c>
      <c r="FS297">
        <v>1.0200000000000001E-2</v>
      </c>
      <c r="FT297">
        <v>1.46E-2</v>
      </c>
      <c r="FU297">
        <v>1.49E-2</v>
      </c>
      <c r="FV297">
        <v>2.3800000000000002E-2</v>
      </c>
      <c r="FW297">
        <v>-3.4200000000000001E-2</v>
      </c>
      <c r="FX297">
        <v>-1.38E-2</v>
      </c>
      <c r="FY297">
        <v>3.2899999999999999E-2</v>
      </c>
      <c r="FZ297">
        <v>0.02</v>
      </c>
      <c r="GA297">
        <v>-8.0000000000000002E-3</v>
      </c>
      <c r="GB297">
        <v>-1.4800000000000001E-2</v>
      </c>
      <c r="GC297">
        <v>3.2099999999999997E-2</v>
      </c>
      <c r="GD297">
        <v>3.5000000000000003E-2</v>
      </c>
      <c r="GE297">
        <v>-2.0999999999999999E-3</v>
      </c>
    </row>
    <row r="298" spans="1:187" x14ac:dyDescent="0.25">
      <c r="A298" s="120">
        <v>43404</v>
      </c>
      <c r="B298">
        <v>-0.129339417549034</v>
      </c>
      <c r="C298">
        <v>3.05000003E-2</v>
      </c>
      <c r="D298">
        <v>-4.3099999999999999E-2</v>
      </c>
      <c r="E298">
        <v>-2.18E-2</v>
      </c>
      <c r="F298">
        <v>2.2415734416180399E-2</v>
      </c>
      <c r="G298">
        <v>-2.6599999499999999E-2</v>
      </c>
      <c r="H298">
        <v>2.89999996E-3</v>
      </c>
      <c r="I298">
        <v>3.0000000299999999E-3</v>
      </c>
      <c r="J298">
        <v>2.89999996E-3</v>
      </c>
      <c r="K298">
        <v>2.89999996E-3</v>
      </c>
      <c r="L298">
        <v>2.89999996E-3</v>
      </c>
      <c r="M298">
        <v>0</v>
      </c>
      <c r="N298">
        <v>-6.7290355959982798E-3</v>
      </c>
      <c r="O298">
        <v>-4.0734340892877398E-2</v>
      </c>
      <c r="P298">
        <v>-2.56999992E-2</v>
      </c>
      <c r="Q298">
        <v>-2.61000004E-2</v>
      </c>
      <c r="R298">
        <v>-2.99999993E-2</v>
      </c>
      <c r="S298">
        <v>-3.0200000899999999E-2</v>
      </c>
      <c r="T298">
        <v>-6.5295135240112503E-2</v>
      </c>
      <c r="U298">
        <v>3.5999999400000001E-3</v>
      </c>
      <c r="V298">
        <v>-7.4999999999999997E-2</v>
      </c>
      <c r="W298">
        <v>-1.84E-2</v>
      </c>
      <c r="X298">
        <v>6.5299999999999997E-2</v>
      </c>
      <c r="Y298">
        <v>-0.113619827666776</v>
      </c>
      <c r="Z298">
        <v>-7.2589282824818302E-2</v>
      </c>
      <c r="AA298">
        <v>1.83E-2</v>
      </c>
      <c r="AB298">
        <v>3.6699999099999998E-2</v>
      </c>
      <c r="AC298">
        <v>5.4499998700000003E-2</v>
      </c>
      <c r="AD298">
        <v>-3.2300000000000002E-2</v>
      </c>
      <c r="AE298">
        <v>-2.3E-2</v>
      </c>
      <c r="AF298">
        <v>6.2862965372632695E-2</v>
      </c>
      <c r="AG298">
        <v>-2.4593816575260798E-2</v>
      </c>
      <c r="AH298">
        <v>-4.2599998399999998E-2</v>
      </c>
      <c r="AI298">
        <v>1.01E-2</v>
      </c>
      <c r="AJ298">
        <v>9.1000003699999998E-3</v>
      </c>
      <c r="AK298">
        <v>4.8300000000000003E-2</v>
      </c>
      <c r="AL298">
        <v>-2.696729103797E-2</v>
      </c>
      <c r="AM298">
        <v>2.0799999999999999E-2</v>
      </c>
      <c r="AN298">
        <v>-3.8606071382790201E-2</v>
      </c>
      <c r="AO298">
        <v>-2.0199999199999999E-2</v>
      </c>
      <c r="AP298">
        <v>-2.0099999399999999E-2</v>
      </c>
      <c r="AQ298">
        <v>-2.03000009E-2</v>
      </c>
      <c r="AR298">
        <v>-2.0999999700000001E-2</v>
      </c>
      <c r="AS298">
        <v>-2.0999999700000001E-2</v>
      </c>
      <c r="AT298">
        <v>-2.03000009E-2</v>
      </c>
      <c r="AU298">
        <v>1.7000000000000001E-2</v>
      </c>
      <c r="AV298">
        <v>0</v>
      </c>
      <c r="AW298">
        <v>-1.2E-2</v>
      </c>
      <c r="AX298">
        <v>-4.9000000000000002E-2</v>
      </c>
      <c r="AY298">
        <v>-8.5000000000000006E-2</v>
      </c>
      <c r="AZ298">
        <v>-3.1899999999999998E-2</v>
      </c>
      <c r="BA298">
        <v>1.6631972055774699E-2</v>
      </c>
      <c r="BB298">
        <v>1.99040330539468E-2</v>
      </c>
      <c r="BC298">
        <v>-7.7999999999999996E-3</v>
      </c>
      <c r="BD298">
        <v>-4.6999999299999996E-3</v>
      </c>
      <c r="BE298">
        <v>1.2999999999999999E-3</v>
      </c>
      <c r="BF298">
        <v>1.0048690961476901E-3</v>
      </c>
      <c r="BG298">
        <v>-4.1500000000000002E-2</v>
      </c>
      <c r="BH298">
        <v>-7.4753809913830104E-4</v>
      </c>
      <c r="BI298">
        <v>-3.4852544048858E-2</v>
      </c>
      <c r="BJ298">
        <v>-1.0401778205888499E-2</v>
      </c>
      <c r="BK298">
        <v>-1.50050431932406E-2</v>
      </c>
      <c r="BL298">
        <v>-1.4999999700000001E-2</v>
      </c>
      <c r="BM298">
        <v>-1.06287212167965E-2</v>
      </c>
      <c r="BN298">
        <v>-4.1999998500000003E-3</v>
      </c>
      <c r="BO298">
        <v>-7.0000002200000001E-3</v>
      </c>
      <c r="BP298">
        <v>-3.03496472501774E-2</v>
      </c>
      <c r="BQ298">
        <v>-4.6000000100000001E-2</v>
      </c>
      <c r="BR298">
        <v>-6.7299999299999996E-2</v>
      </c>
      <c r="BS298">
        <v>-9.8000001199999992E-3</v>
      </c>
      <c r="BT298">
        <v>-3.6100000100000001E-2</v>
      </c>
      <c r="BU298">
        <v>-1.5599999599999999E-2</v>
      </c>
      <c r="BV298">
        <v>1.09721318988625E-2</v>
      </c>
      <c r="BW298">
        <v>-7.0400000000000004E-2</v>
      </c>
      <c r="BX298">
        <v>-1.24E-2</v>
      </c>
      <c r="BY298">
        <v>-2.3E-2</v>
      </c>
      <c r="BZ298">
        <v>-3.1399998800000002E-2</v>
      </c>
      <c r="CA298">
        <v>-0.22708028189203999</v>
      </c>
      <c r="CB298">
        <v>-7.1000000500000002E-3</v>
      </c>
      <c r="CC298">
        <v>-2.52E-2</v>
      </c>
      <c r="CD298">
        <v>-4.6000001000000004E-3</v>
      </c>
      <c r="CE298">
        <v>-9.6124162593675497E-2</v>
      </c>
      <c r="CF298">
        <v>-3.9837140809693902E-2</v>
      </c>
      <c r="CG298">
        <v>-3.64817850443774E-2</v>
      </c>
      <c r="CH298">
        <v>-7.4191122209192106E-2</v>
      </c>
      <c r="CI298">
        <v>0</v>
      </c>
      <c r="CJ298">
        <v>-6.9999999999999999E-4</v>
      </c>
      <c r="CK298">
        <v>-6.4249621211579802E-2</v>
      </c>
      <c r="CL298">
        <v>4.7999999999999996E-3</v>
      </c>
      <c r="CM298">
        <v>-9.1861529438126102E-2</v>
      </c>
      <c r="CN298">
        <v>-3.2773061755514997E-2</v>
      </c>
      <c r="CO298">
        <v>-4.1000000000000003E-3</v>
      </c>
      <c r="CP298">
        <v>-9.9099081160938698E-2</v>
      </c>
      <c r="CQ298">
        <v>3.6674733134839598E-3</v>
      </c>
      <c r="CR298">
        <v>-3.5515136445157802E-2</v>
      </c>
      <c r="CS298">
        <v>-3.6156544891095099E-2</v>
      </c>
      <c r="CT298">
        <v>8.9999999999999993E-3</v>
      </c>
      <c r="CU298">
        <v>-2.8000000000000001E-2</v>
      </c>
      <c r="CV298">
        <v>-4.3124347744176297E-2</v>
      </c>
      <c r="CW298">
        <v>-3.2500000000000001E-2</v>
      </c>
      <c r="CX298">
        <v>0</v>
      </c>
      <c r="CY298">
        <v>-3.8300000000000001E-2</v>
      </c>
      <c r="CZ298">
        <v>-4.0800000000000003E-2</v>
      </c>
      <c r="DA298">
        <v>-3.9600000000000003E-2</v>
      </c>
      <c r="DB298">
        <v>-3.6600000000000001E-2</v>
      </c>
      <c r="DC298">
        <v>-2.5325227728812901E-2</v>
      </c>
      <c r="DD298">
        <v>-6.3E-3</v>
      </c>
      <c r="DE298">
        <v>-5.1963290125180299E-2</v>
      </c>
      <c r="DF298">
        <v>-0.18847538644561401</v>
      </c>
      <c r="DG298">
        <v>-2.8200000499999999E-2</v>
      </c>
      <c r="DH298">
        <v>-2.8500000000000001E-2</v>
      </c>
      <c r="DI298">
        <v>-2.7499999899999999E-2</v>
      </c>
      <c r="DJ298">
        <v>-2.8000000899999999E-2</v>
      </c>
      <c r="DK298">
        <v>-2.8400000200000001E-2</v>
      </c>
      <c r="DL298">
        <v>0</v>
      </c>
      <c r="DM298">
        <v>-1.39587909043867E-2</v>
      </c>
      <c r="DN298">
        <v>5.7000000999999998E-3</v>
      </c>
      <c r="DO298">
        <v>5.2000000099999997E-3</v>
      </c>
      <c r="DP298">
        <v>5.4999999699999998E-3</v>
      </c>
      <c r="DQ298">
        <v>0</v>
      </c>
      <c r="DR298">
        <v>-5.1362233991915002E-2</v>
      </c>
      <c r="DS298">
        <v>-1.5844900229198301E-2</v>
      </c>
      <c r="DT298">
        <v>-0.130330375493349</v>
      </c>
      <c r="DU298">
        <v>-2.39710328996669E-2</v>
      </c>
      <c r="DV298">
        <v>-2.7099999999999999E-2</v>
      </c>
      <c r="DW298">
        <v>0</v>
      </c>
      <c r="DX298">
        <v>6.09999988E-3</v>
      </c>
      <c r="DY298">
        <v>6.3999998400000001E-3</v>
      </c>
      <c r="DZ298">
        <v>5.5999997999999999E-3</v>
      </c>
      <c r="EA298">
        <v>2.1099999500000001E-2</v>
      </c>
      <c r="EB298">
        <v>3.1599998499999997E-2</v>
      </c>
      <c r="EC298">
        <v>7.9999998000000001E-4</v>
      </c>
      <c r="ED298">
        <v>-5.7000000000000002E-3</v>
      </c>
      <c r="EE298">
        <v>2.1000000000000001E-2</v>
      </c>
      <c r="EF298">
        <v>5.9884130588286899E-2</v>
      </c>
      <c r="EG298">
        <v>-3.3172632539577897E-2</v>
      </c>
      <c r="EH298">
        <v>-0.16719999899999999</v>
      </c>
      <c r="EI298">
        <v>6.3700000000000007E-2</v>
      </c>
      <c r="EJ298">
        <v>-5.29463581E-2</v>
      </c>
      <c r="EK298">
        <v>-3.1800000000000002E-2</v>
      </c>
      <c r="EL298">
        <v>-8.0000000000000004E-4</v>
      </c>
      <c r="EM298">
        <v>-2.3400000000000001E-2</v>
      </c>
      <c r="EN298">
        <v>0</v>
      </c>
      <c r="EO298">
        <v>9.1000000000000004E-3</v>
      </c>
      <c r="EP298">
        <v>-4.65692744975044E-2</v>
      </c>
      <c r="EQ298">
        <v>-2.1607964353487601E-2</v>
      </c>
      <c r="ER298">
        <v>0</v>
      </c>
      <c r="ES298">
        <v>-4.58E-2</v>
      </c>
      <c r="ET298">
        <v>2.84987020335173E-3</v>
      </c>
      <c r="EU298">
        <v>-1.9E-2</v>
      </c>
      <c r="EV298">
        <v>-1.95E-2</v>
      </c>
      <c r="EW298">
        <v>-6.16625244431264E-2</v>
      </c>
      <c r="EX298">
        <v>5.62E-2</v>
      </c>
      <c r="EY298">
        <v>-3.1899999999999998E-2</v>
      </c>
      <c r="EZ298">
        <v>-2.58E-2</v>
      </c>
      <c r="FA298">
        <v>9.9999997500000001E-5</v>
      </c>
      <c r="FB298">
        <v>1E-4</v>
      </c>
      <c r="FC298">
        <v>-2.2100000000000002E-2</v>
      </c>
      <c r="FD298">
        <v>-2.92E-2</v>
      </c>
      <c r="FE298">
        <v>1.2699999999999999E-2</v>
      </c>
      <c r="FF298">
        <v>-2.7300000000000001E-2</v>
      </c>
      <c r="FG298">
        <v>-2.4500000000000001E-2</v>
      </c>
      <c r="FH298">
        <v>-3.3399999999999999E-2</v>
      </c>
      <c r="FI298">
        <v>0</v>
      </c>
      <c r="FJ298">
        <v>-4.8253555744783599E-2</v>
      </c>
      <c r="FK298">
        <v>6.5000000000000002E-2</v>
      </c>
      <c r="FL298">
        <v>-1.6299999999999999E-2</v>
      </c>
      <c r="FM298">
        <v>-9.7419393172223701E-2</v>
      </c>
      <c r="FN298">
        <v>-2.63E-2</v>
      </c>
      <c r="FO298">
        <v>4.7148897818082403E-2</v>
      </c>
      <c r="FP298">
        <v>-4.7345957086852297E-2</v>
      </c>
      <c r="FQ298">
        <v>-7.6827561108134502E-3</v>
      </c>
      <c r="FR298">
        <v>-1.2999999999999999E-2</v>
      </c>
      <c r="FS298">
        <v>5.5999999999999999E-3</v>
      </c>
      <c r="FT298">
        <v>7.4000000000000003E-3</v>
      </c>
      <c r="FU298">
        <v>-5.6454210024987697E-3</v>
      </c>
      <c r="FV298">
        <v>-1.24E-2</v>
      </c>
      <c r="FW298">
        <v>-9.1550496539854698E-2</v>
      </c>
      <c r="FX298">
        <v>-0.101463133063342</v>
      </c>
      <c r="FY298">
        <v>-4.9816485611579302E-2</v>
      </c>
      <c r="FZ298">
        <v>-1E-3</v>
      </c>
      <c r="GA298">
        <v>-1E-3</v>
      </c>
      <c r="GB298">
        <v>2.2000000000000001E-3</v>
      </c>
      <c r="GC298">
        <v>-5.2400000000000002E-2</v>
      </c>
      <c r="GD298">
        <v>-0.10982526904751901</v>
      </c>
      <c r="GE298">
        <v>-1.9897027266070101E-2</v>
      </c>
    </row>
    <row r="299" spans="1:187" x14ac:dyDescent="0.25">
      <c r="A299" s="120">
        <v>43434</v>
      </c>
      <c r="B299">
        <v>1.37491429076555E-2</v>
      </c>
      <c r="C299">
        <v>-1.8300000600000001E-2</v>
      </c>
      <c r="D299">
        <v>2.5347079119771398E-3</v>
      </c>
      <c r="E299">
        <v>-4.8500000000000001E-2</v>
      </c>
      <c r="F299">
        <v>7.0881583548827202E-3</v>
      </c>
      <c r="G299">
        <v>-8.4200002299999993E-2</v>
      </c>
      <c r="H299">
        <v>8.7999999499999999E-3</v>
      </c>
      <c r="I299">
        <v>7.0000002200000001E-3</v>
      </c>
      <c r="J299">
        <v>8.6000002899999997E-3</v>
      </c>
      <c r="K299">
        <v>8.7999999499999999E-3</v>
      </c>
      <c r="L299">
        <v>8.7000001200000007E-3</v>
      </c>
      <c r="M299">
        <v>0</v>
      </c>
      <c r="N299">
        <v>-1.07014482905877E-2</v>
      </c>
      <c r="O299">
        <v>-1.1533434842956601E-2</v>
      </c>
      <c r="P299">
        <v>-3.6699999099999998E-2</v>
      </c>
      <c r="Q299">
        <v>-3.7300001800000003E-2</v>
      </c>
      <c r="R299">
        <v>-1.27999997E-2</v>
      </c>
      <c r="S299">
        <v>-1.29000004E-2</v>
      </c>
      <c r="T299">
        <v>2.87726667810809E-2</v>
      </c>
      <c r="U299">
        <v>8.2000000400000005E-3</v>
      </c>
      <c r="V299">
        <v>-0.108</v>
      </c>
      <c r="W299">
        <v>-1.11E-2</v>
      </c>
      <c r="X299">
        <v>5.1000000000000004E-3</v>
      </c>
      <c r="Y299">
        <v>-1.9662433706033999E-2</v>
      </c>
      <c r="Z299">
        <v>4.44737120026149E-2</v>
      </c>
      <c r="AA299">
        <v>-3.0099999999999998E-2</v>
      </c>
      <c r="AB299">
        <v>-6.8999999200000002E-3</v>
      </c>
      <c r="AC299">
        <v>-1.0700000499999999E-2</v>
      </c>
      <c r="AD299">
        <v>-1.5699999999999999E-2</v>
      </c>
      <c r="AE299">
        <v>2.4E-2</v>
      </c>
      <c r="AF299">
        <v>-1.28801436388731E-2</v>
      </c>
      <c r="AG299">
        <v>6.7431731742266703E-3</v>
      </c>
      <c r="AH299">
        <v>-3.7000000000000002E-3</v>
      </c>
      <c r="AI299">
        <v>6.7999999999999996E-3</v>
      </c>
      <c r="AJ299">
        <v>-7.0000002200000001E-3</v>
      </c>
      <c r="AK299">
        <v>5.2400000000000002E-2</v>
      </c>
      <c r="AL299">
        <v>-1.89660650476521E-3</v>
      </c>
      <c r="AM299">
        <v>-1.1599999999999999E-2</v>
      </c>
      <c r="AN299">
        <v>1.9009944608273099E-2</v>
      </c>
      <c r="AO299">
        <v>1.6699999600000001E-2</v>
      </c>
      <c r="AP299">
        <v>1.65999997E-2</v>
      </c>
      <c r="AQ299">
        <v>1.65999997E-2</v>
      </c>
      <c r="AR299">
        <v>1.6000000800000001E-2</v>
      </c>
      <c r="AS299">
        <v>1.6000000800000001E-2</v>
      </c>
      <c r="AT299">
        <v>1.65999997E-2</v>
      </c>
      <c r="AU299">
        <v>-2.9000000000000001E-2</v>
      </c>
      <c r="AV299">
        <v>-3.0000000000000001E-3</v>
      </c>
      <c r="AW299">
        <v>-3.6999999999999998E-2</v>
      </c>
      <c r="AX299">
        <v>8.9999999999999993E-3</v>
      </c>
      <c r="AY299">
        <v>8.0000000000000002E-3</v>
      </c>
      <c r="AZ299">
        <v>-1.2500000000000001E-2</v>
      </c>
      <c r="BA299">
        <v>-3.6085550538537001E-2</v>
      </c>
      <c r="BB299">
        <v>-2.5800310114035799E-3</v>
      </c>
      <c r="BC299">
        <v>1.6000000000000001E-3</v>
      </c>
      <c r="BD299">
        <v>-8.1000002099999996E-3</v>
      </c>
      <c r="BE299">
        <v>-1.17E-2</v>
      </c>
      <c r="BF299">
        <v>1.6607729609237599E-2</v>
      </c>
      <c r="BG299">
        <v>-4.1700000000000001E-2</v>
      </c>
      <c r="BH299">
        <v>1.58701874225897E-2</v>
      </c>
      <c r="BI299">
        <v>-1.14212804157086E-2</v>
      </c>
      <c r="BJ299">
        <v>1.9042615502769599E-2</v>
      </c>
      <c r="BK299">
        <v>1.34011788223494E-2</v>
      </c>
      <c r="BL299">
        <v>1.33999996E-2</v>
      </c>
      <c r="BM299">
        <v>2.65960204070581E-2</v>
      </c>
      <c r="BN299">
        <v>-3.8499999799999997E-2</v>
      </c>
      <c r="BO299">
        <v>-8.99999961E-3</v>
      </c>
      <c r="BP299">
        <v>-2.3443796622529999E-2</v>
      </c>
      <c r="BQ299">
        <v>-2.2299999399999999E-2</v>
      </c>
      <c r="BR299">
        <v>-3.2600000499999997E-2</v>
      </c>
      <c r="BS299">
        <v>-2.2900000199999999E-2</v>
      </c>
      <c r="BT299">
        <v>-3.73999998E-2</v>
      </c>
      <c r="BU299">
        <v>6.6999997900000002E-3</v>
      </c>
      <c r="BV299">
        <v>-3.5045374517939598E-2</v>
      </c>
      <c r="BW299">
        <v>-2.6200000000000001E-2</v>
      </c>
      <c r="BX299">
        <v>2.7199999999999998E-2</v>
      </c>
      <c r="BY299">
        <v>-4.4200000000000003E-2</v>
      </c>
      <c r="BZ299">
        <v>-1.6200000400000001E-2</v>
      </c>
      <c r="CA299">
        <v>0.173850746376643</v>
      </c>
      <c r="CB299">
        <v>1.59999996E-3</v>
      </c>
      <c r="CC299">
        <v>1.8400000400000002E-2</v>
      </c>
      <c r="CD299">
        <v>-8.9999998500000004E-4</v>
      </c>
      <c r="CE299">
        <v>-5.8376361194164797E-2</v>
      </c>
      <c r="CF299">
        <v>-1.4878699928276101E-2</v>
      </c>
      <c r="CG299">
        <v>-4.1342068662298601E-2</v>
      </c>
      <c r="CH299">
        <v>2.0744691024780101E-2</v>
      </c>
      <c r="CI299">
        <v>0</v>
      </c>
      <c r="CJ299">
        <v>-6.8999999999999999E-3</v>
      </c>
      <c r="CK299">
        <v>-1.5385880456147199E-3</v>
      </c>
      <c r="CL299">
        <v>3.2000000000000002E-3</v>
      </c>
      <c r="CM299">
        <v>-4.0276493384054299E-2</v>
      </c>
      <c r="CN299">
        <v>8.49943749033771E-3</v>
      </c>
      <c r="CO299">
        <v>1.04E-2</v>
      </c>
      <c r="CP299">
        <v>-4.6515789061142704E-3</v>
      </c>
      <c r="CQ299">
        <v>2.18372144936517E-2</v>
      </c>
      <c r="CR299">
        <v>-1.9696539385574901E-2</v>
      </c>
      <c r="CS299">
        <v>2.1782969463991198E-3</v>
      </c>
      <c r="CT299">
        <v>1.4999999999999999E-2</v>
      </c>
      <c r="CU299">
        <v>-5.7000000000000002E-2</v>
      </c>
      <c r="CV299">
        <v>-7.5077209967486401E-3</v>
      </c>
      <c r="CW299">
        <v>-5.7999999999999996E-3</v>
      </c>
      <c r="CX299">
        <v>0</v>
      </c>
      <c r="CY299">
        <v>-1.41E-2</v>
      </c>
      <c r="CZ299">
        <v>1.43E-2</v>
      </c>
      <c r="DA299">
        <v>-2.6100000000000002E-2</v>
      </c>
      <c r="DB299">
        <v>-2.3E-2</v>
      </c>
      <c r="DC299">
        <v>-9.6478265725934292E-3</v>
      </c>
      <c r="DD299">
        <v>6.8999999999999999E-3</v>
      </c>
      <c r="DE299">
        <v>-1.33713498645449E-2</v>
      </c>
      <c r="DF299">
        <v>3.90944489324071E-2</v>
      </c>
      <c r="DG299">
        <v>2.3099999900000001E-2</v>
      </c>
      <c r="DH299">
        <v>2.34999992E-2</v>
      </c>
      <c r="DI299">
        <v>2.41E-2</v>
      </c>
      <c r="DJ299">
        <v>2.3600000900000001E-2</v>
      </c>
      <c r="DK299">
        <v>2.2900000199999999E-2</v>
      </c>
      <c r="DL299">
        <v>0</v>
      </c>
      <c r="DM299">
        <v>-5.4142894042580898E-3</v>
      </c>
      <c r="DN299">
        <v>3.8199998399999997E-2</v>
      </c>
      <c r="DO299">
        <v>-8.6000002899999997E-3</v>
      </c>
      <c r="DP299">
        <v>-8.3999997000000007E-3</v>
      </c>
      <c r="DQ299">
        <v>0</v>
      </c>
      <c r="DR299">
        <v>-1.2615724233899599E-2</v>
      </c>
      <c r="DS299">
        <v>1.26902765258004E-2</v>
      </c>
      <c r="DT299">
        <v>-3.7305832380572897E-2</v>
      </c>
      <c r="DU299">
        <v>5.0791249551583699E-2</v>
      </c>
      <c r="DV299">
        <v>5.1900000000000002E-2</v>
      </c>
      <c r="DW299">
        <v>0</v>
      </c>
      <c r="DX299">
        <v>-1.18000004E-2</v>
      </c>
      <c r="DY299">
        <v>-1.15999999E-2</v>
      </c>
      <c r="DZ299">
        <v>-1.22999996E-2</v>
      </c>
      <c r="EA299">
        <v>-1.86000001E-2</v>
      </c>
      <c r="EB299">
        <v>-2.94000003E-2</v>
      </c>
      <c r="EC299">
        <v>-1.59999996E-3</v>
      </c>
      <c r="ED299">
        <v>4.4999999999999997E-3</v>
      </c>
      <c r="EE299">
        <v>-6.8999999999999999E-3</v>
      </c>
      <c r="EF299">
        <v>-5.7364111112716103E-2</v>
      </c>
      <c r="EG299">
        <v>-3.0183305898079899E-2</v>
      </c>
      <c r="EH299">
        <v>-4.0199998799999997E-2</v>
      </c>
      <c r="EI299">
        <v>-4.2799999999999998E-2</v>
      </c>
      <c r="EJ299">
        <v>1.7130685900000001E-2</v>
      </c>
      <c r="EK299">
        <v>-1.9E-3</v>
      </c>
      <c r="EL299">
        <v>2.7099999999999999E-2</v>
      </c>
      <c r="EM299">
        <v>3.32E-2</v>
      </c>
      <c r="EN299">
        <v>0</v>
      </c>
      <c r="EO299">
        <v>-5.7999999999999996E-3</v>
      </c>
      <c r="EP299">
        <v>-5.7963989387334203E-3</v>
      </c>
      <c r="EQ299">
        <v>6.1059790051880497E-3</v>
      </c>
      <c r="ER299">
        <v>0</v>
      </c>
      <c r="ES299">
        <v>6.3E-3</v>
      </c>
      <c r="ET299">
        <v>-1.9711610490720798E-2</v>
      </c>
      <c r="EU299">
        <v>-8.0999999999999996E-3</v>
      </c>
      <c r="EV299">
        <v>-4.5499999999999999E-2</v>
      </c>
      <c r="EW299">
        <v>5.3475502206472701E-2</v>
      </c>
      <c r="EX299">
        <v>1.1599999999999999E-2</v>
      </c>
      <c r="EY299">
        <v>-1.2500000000000001E-2</v>
      </c>
      <c r="EZ299">
        <v>-5.6399999999999999E-2</v>
      </c>
      <c r="FA299">
        <v>-2.14000009E-2</v>
      </c>
      <c r="FB299">
        <v>-2.1399999999999999E-2</v>
      </c>
      <c r="FC299">
        <v>-6.3899999999999998E-2</v>
      </c>
      <c r="FD299">
        <v>-2.6700000000000002E-2</v>
      </c>
      <c r="FE299">
        <v>8.3000000000000001E-3</v>
      </c>
      <c r="FF299">
        <v>-8.2000000000000007E-3</v>
      </c>
      <c r="FG299">
        <v>-5.4600000000000003E-2</v>
      </c>
      <c r="FH299">
        <v>2.8999999999999998E-3</v>
      </c>
      <c r="FI299">
        <v>0</v>
      </c>
      <c r="FJ299">
        <v>3.2983236681888801E-2</v>
      </c>
      <c r="FK299">
        <v>4.0500000000000001E-2</v>
      </c>
      <c r="FL299">
        <v>3.44E-2</v>
      </c>
      <c r="FM299">
        <v>4.6578846749971599E-2</v>
      </c>
      <c r="FN299">
        <v>-2.1000000000000001E-2</v>
      </c>
      <c r="FO299">
        <v>1.7564857408566399E-2</v>
      </c>
      <c r="FP299">
        <v>2.4386856996986998E-2</v>
      </c>
      <c r="FQ299">
        <v>1.43575826915277E-2</v>
      </c>
      <c r="FR299">
        <v>0.1021</v>
      </c>
      <c r="FS299">
        <v>8.8000000000000005E-3</v>
      </c>
      <c r="FT299">
        <v>1.2699999999999999E-2</v>
      </c>
      <c r="FU299">
        <v>1.08421507668166E-2</v>
      </c>
      <c r="FV299">
        <v>2.1000000000000001E-2</v>
      </c>
      <c r="FW299">
        <v>2.6518144633000701E-2</v>
      </c>
      <c r="FX299">
        <v>9.3015120817178405E-3</v>
      </c>
      <c r="FY299">
        <v>1.05248140323204E-2</v>
      </c>
      <c r="FZ299">
        <v>-4.0000000000000001E-3</v>
      </c>
      <c r="GA299">
        <v>2.1000000000000001E-2</v>
      </c>
      <c r="GB299">
        <v>8.1299999999999997E-2</v>
      </c>
      <c r="GC299">
        <v>0.1048</v>
      </c>
      <c r="GD299">
        <v>-2.0308776678553998E-2</v>
      </c>
      <c r="GE299">
        <v>2.58874096614231E-2</v>
      </c>
    </row>
    <row r="300" spans="1:187" x14ac:dyDescent="0.25">
      <c r="A300" s="120">
        <v>43465</v>
      </c>
      <c r="B300">
        <v>-6.4286376602575301E-2</v>
      </c>
      <c r="C300">
        <v>-1.0999999900000001E-3</v>
      </c>
      <c r="D300">
        <v>-2.91363018033623E-2</v>
      </c>
      <c r="E300">
        <v>-1.7500000000000002E-2</v>
      </c>
      <c r="F300">
        <v>-1.98743589254393E-2</v>
      </c>
      <c r="G300">
        <v>9.2000002000000008E-3</v>
      </c>
      <c r="H300">
        <v>2.99999993E-2</v>
      </c>
      <c r="I300">
        <v>3.0200000899999999E-2</v>
      </c>
      <c r="J300">
        <v>2.99999993E-2</v>
      </c>
      <c r="K300">
        <v>2.94000003E-2</v>
      </c>
      <c r="L300">
        <v>3.0600000200000001E-2</v>
      </c>
      <c r="M300">
        <v>0</v>
      </c>
      <c r="N300">
        <v>-1.06612635942157E-2</v>
      </c>
      <c r="O300">
        <v>1.7531086754558101E-2</v>
      </c>
      <c r="P300">
        <v>1.2000000600000001E-3</v>
      </c>
      <c r="Q300">
        <v>1.2000000600000001E-3</v>
      </c>
      <c r="R300">
        <v>-1.5499999699999999E-2</v>
      </c>
      <c r="S300">
        <v>-1.6799999400000001E-2</v>
      </c>
      <c r="T300">
        <v>-3.8979181480005502E-2</v>
      </c>
      <c r="U300">
        <v>3.19999992E-3</v>
      </c>
      <c r="V300">
        <v>-5.8000000000000003E-2</v>
      </c>
      <c r="W300">
        <v>3.2800000000000003E-2</v>
      </c>
      <c r="X300">
        <v>9.7999999999999997E-3</v>
      </c>
      <c r="Y300">
        <v>-8.3606254756055404E-2</v>
      </c>
      <c r="Z300">
        <v>-0.112601488000969</v>
      </c>
      <c r="AA300">
        <v>-1.1999999999999999E-3</v>
      </c>
      <c r="AB300">
        <v>4.8000000399999999E-2</v>
      </c>
      <c r="AC300">
        <v>7.1599997600000007E-2</v>
      </c>
      <c r="AD300">
        <v>-2.12E-2</v>
      </c>
      <c r="AE300">
        <v>2.7E-2</v>
      </c>
      <c r="AF300">
        <v>4.2006345261200999E-2</v>
      </c>
      <c r="AG300">
        <v>2.5422988878806702E-2</v>
      </c>
      <c r="AH300">
        <v>2.98999995E-2</v>
      </c>
      <c r="AI300">
        <v>-9.1999999999999998E-3</v>
      </c>
      <c r="AJ300">
        <v>2.8799999499999999E-2</v>
      </c>
      <c r="AK300">
        <v>2.4500000000000001E-2</v>
      </c>
      <c r="AL300">
        <v>-8.1447081656497496E-3</v>
      </c>
      <c r="AM300">
        <v>1.4800000000000001E-2</v>
      </c>
      <c r="AN300">
        <v>-4.84065252087892E-2</v>
      </c>
      <c r="AO300">
        <v>-2.0600000399999999E-2</v>
      </c>
      <c r="AP300">
        <v>-2.0500000599999998E-2</v>
      </c>
      <c r="AQ300">
        <v>-2.0700000199999999E-2</v>
      </c>
      <c r="AR300">
        <v>-2.1299999199999999E-2</v>
      </c>
      <c r="AS300">
        <v>-2.1299999199999999E-2</v>
      </c>
      <c r="AT300">
        <v>-2.0700000199999999E-2</v>
      </c>
      <c r="AU300">
        <v>3.5000000000000003E-2</v>
      </c>
      <c r="AV300">
        <v>1.2E-2</v>
      </c>
      <c r="AW300">
        <v>2.4E-2</v>
      </c>
      <c r="AX300">
        <v>-3.1E-2</v>
      </c>
      <c r="AY300">
        <v>-0.05</v>
      </c>
      <c r="AZ300">
        <v>4.8800000000000003E-2</v>
      </c>
      <c r="BA300">
        <v>-5.7651677931637099E-2</v>
      </c>
      <c r="BB300">
        <v>6.5243208301069E-3</v>
      </c>
      <c r="BC300">
        <v>-1.6999999999999999E-3</v>
      </c>
      <c r="BD300">
        <v>-5.1000001799999996E-3</v>
      </c>
      <c r="BE300">
        <v>2.6200000000000001E-2</v>
      </c>
      <c r="BF300">
        <v>4.2733568898625403E-3</v>
      </c>
      <c r="BG300">
        <v>3.8399999999999997E-2</v>
      </c>
      <c r="BH300">
        <v>-2.2918571775757401E-2</v>
      </c>
      <c r="BI300">
        <v>-1.2151063477163101E-2</v>
      </c>
      <c r="BJ300">
        <v>-3.0034460161401998E-2</v>
      </c>
      <c r="BK300">
        <v>-1.96684463199664E-2</v>
      </c>
      <c r="BL300">
        <v>-1.97000001E-2</v>
      </c>
      <c r="BM300">
        <v>9.8179811507592696E-3</v>
      </c>
      <c r="BN300">
        <v>-1.4899999800000001E-2</v>
      </c>
      <c r="BO300">
        <v>-7.0000002200000001E-3</v>
      </c>
      <c r="BP300">
        <v>-2.11559371409334E-2</v>
      </c>
      <c r="BQ300">
        <v>-3.9700001499999998E-2</v>
      </c>
      <c r="BR300">
        <v>-5.9399999699999997E-2</v>
      </c>
      <c r="BS300">
        <v>-4.5200001400000002E-2</v>
      </c>
      <c r="BT300">
        <v>-4.7200001800000002E-2</v>
      </c>
      <c r="BU300">
        <v>-2.6900000899999998E-2</v>
      </c>
      <c r="BV300">
        <v>-9.3374201461226505E-2</v>
      </c>
      <c r="BW300">
        <v>-1.54E-2</v>
      </c>
      <c r="BX300">
        <v>4.4999999999999997E-3</v>
      </c>
      <c r="BY300">
        <v>5.1700000000000003E-2</v>
      </c>
      <c r="BZ300">
        <v>1.93000007E-2</v>
      </c>
      <c r="CA300">
        <v>-0.17300546871849101</v>
      </c>
      <c r="CB300">
        <v>1.43999998E-2</v>
      </c>
      <c r="CC300">
        <v>6.21999986E-2</v>
      </c>
      <c r="CD300">
        <v>3.1599998499999997E-2</v>
      </c>
      <c r="CE300">
        <v>-1.5244111361417101E-2</v>
      </c>
      <c r="CF300">
        <v>2.35353688570226E-2</v>
      </c>
      <c r="CG300">
        <v>-1.73343057449169E-2</v>
      </c>
      <c r="CH300">
        <v>-6.1646932672501001E-2</v>
      </c>
      <c r="CI300">
        <v>0</v>
      </c>
      <c r="CJ300">
        <v>-6.9999999999999999E-4</v>
      </c>
      <c r="CK300">
        <v>-5.1794411412002202E-2</v>
      </c>
      <c r="CL300">
        <v>-9.4000000000000004E-3</v>
      </c>
      <c r="CM300">
        <v>-1.9865088597239899E-2</v>
      </c>
      <c r="CN300">
        <v>-1.4604406864431801E-2</v>
      </c>
      <c r="CO300">
        <v>5.0000000000000001E-4</v>
      </c>
      <c r="CP300">
        <v>-3.96878331287671E-2</v>
      </c>
      <c r="CQ300">
        <v>-1.1706209188538199E-2</v>
      </c>
      <c r="CR300">
        <v>-4.2771598159337199E-3</v>
      </c>
      <c r="CS300">
        <v>-3.7950020217220597E-2</v>
      </c>
      <c r="CT300">
        <v>7.0000000000000001E-3</v>
      </c>
      <c r="CU300">
        <v>2.1999999999999999E-2</v>
      </c>
      <c r="CV300">
        <v>8.5832324740276692E-3</v>
      </c>
      <c r="CW300">
        <v>1.4200000000000001E-2</v>
      </c>
      <c r="CX300">
        <v>0</v>
      </c>
      <c r="CY300">
        <v>-3.3E-3</v>
      </c>
      <c r="CZ300">
        <v>1.7399999999999999E-2</v>
      </c>
      <c r="DA300">
        <v>1.4999999999999999E-2</v>
      </c>
      <c r="DB300">
        <v>5.4600000000000003E-2</v>
      </c>
      <c r="DC300">
        <v>-6.0980196176281596E-4</v>
      </c>
      <c r="DD300">
        <v>1.5699999999999999E-2</v>
      </c>
      <c r="DE300">
        <v>-9.9353190629258292E-3</v>
      </c>
      <c r="DF300">
        <v>-0.26351928930492802</v>
      </c>
      <c r="DG300">
        <v>-2.5499999499999999E-2</v>
      </c>
      <c r="DH300">
        <v>-2.5800000900000002E-2</v>
      </c>
      <c r="DI300">
        <v>-2.55999994E-2</v>
      </c>
      <c r="DJ300">
        <v>-2.52E-2</v>
      </c>
      <c r="DK300">
        <v>-2.63E-2</v>
      </c>
      <c r="DL300">
        <v>0</v>
      </c>
      <c r="DM300">
        <v>-8.5779877837108102E-3</v>
      </c>
      <c r="DN300">
        <v>3.10000009E-3</v>
      </c>
      <c r="DO300">
        <v>4.4999998100000004E-3</v>
      </c>
      <c r="DP300">
        <v>4.9999998899999997E-3</v>
      </c>
      <c r="DQ300">
        <v>0</v>
      </c>
      <c r="DR300">
        <v>-6.6051076632766603E-2</v>
      </c>
      <c r="DS300">
        <v>0.118248757839983</v>
      </c>
      <c r="DT300">
        <v>-1.7914331092034299E-2</v>
      </c>
      <c r="DU300">
        <v>-3.5794973743066803E-2</v>
      </c>
      <c r="DV300">
        <v>-0.03</v>
      </c>
      <c r="DW300">
        <v>0</v>
      </c>
      <c r="DX300">
        <v>-1.15E-2</v>
      </c>
      <c r="DY300">
        <v>-1.1300000399999999E-2</v>
      </c>
      <c r="DZ300">
        <v>-1.20000001E-2</v>
      </c>
      <c r="EA300">
        <v>-1.41000003E-2</v>
      </c>
      <c r="EB300">
        <v>-2.0999999700000001E-2</v>
      </c>
      <c r="EC300">
        <v>-6.50000013E-3</v>
      </c>
      <c r="ED300">
        <v>-3.5400000000000001E-2</v>
      </c>
      <c r="EE300">
        <v>-2.4400000000000002E-2</v>
      </c>
      <c r="EF300">
        <v>3.9727703575145198E-2</v>
      </c>
      <c r="EG300">
        <v>-6.9442690951818306E-2</v>
      </c>
      <c r="EH300">
        <v>-6.2600001700000005E-2</v>
      </c>
      <c r="EI300">
        <v>0.1404</v>
      </c>
      <c r="EJ300">
        <v>-2.0873760799999998E-2</v>
      </c>
      <c r="EK300">
        <v>-1.6999999999999999E-3</v>
      </c>
      <c r="EL300">
        <v>5.0000000000000001E-3</v>
      </c>
      <c r="EM300">
        <v>-2.06E-2</v>
      </c>
      <c r="EN300">
        <v>0</v>
      </c>
      <c r="EO300">
        <v>-4.7100000000000003E-2</v>
      </c>
      <c r="EP300">
        <v>-4.7273718177068297E-2</v>
      </c>
      <c r="EQ300">
        <v>0</v>
      </c>
      <c r="ER300">
        <v>0</v>
      </c>
      <c r="ES300">
        <v>-3.95E-2</v>
      </c>
      <c r="ET300">
        <v>1.7373361087705799E-3</v>
      </c>
      <c r="EU300">
        <v>1.2200000000000001E-2</v>
      </c>
      <c r="EV300">
        <v>3.6799999999999999E-2</v>
      </c>
      <c r="EW300">
        <v>-0.108558883108564</v>
      </c>
      <c r="EX300">
        <v>1.61E-2</v>
      </c>
      <c r="EY300">
        <v>4.8800000000000003E-2</v>
      </c>
      <c r="EZ300">
        <v>4.6800000000000001E-2</v>
      </c>
      <c r="FA300">
        <v>3.6200001799999999E-2</v>
      </c>
      <c r="FB300">
        <v>3.6200000000000003E-2</v>
      </c>
      <c r="FC300">
        <v>3.5299999999999998E-2</v>
      </c>
      <c r="FD300">
        <v>3.15E-2</v>
      </c>
      <c r="FE300">
        <v>-1.01E-2</v>
      </c>
      <c r="FF300">
        <v>5.2900000000000003E-2</v>
      </c>
      <c r="FG300">
        <v>3.56E-2</v>
      </c>
      <c r="FH300">
        <v>-2.47E-2</v>
      </c>
      <c r="FI300">
        <v>0</v>
      </c>
      <c r="FJ300">
        <v>-7.0218122528157303E-2</v>
      </c>
      <c r="FK300">
        <v>5.3999999999999999E-2</v>
      </c>
      <c r="FL300">
        <v>8.3367028426110698E-2</v>
      </c>
      <c r="FM300">
        <v>1.17158115239332E-2</v>
      </c>
      <c r="FN300">
        <v>6.1000000000000004E-3</v>
      </c>
      <c r="FO300">
        <v>-9.2119542982799002E-4</v>
      </c>
      <c r="FP300">
        <v>-1.7470614835814399E-2</v>
      </c>
      <c r="FQ300">
        <v>2.3051350621126999E-2</v>
      </c>
      <c r="FR300">
        <v>-7.6E-3</v>
      </c>
      <c r="FS300">
        <v>-3.8999999999999998E-3</v>
      </c>
      <c r="FT300">
        <v>-5.4999999999999997E-3</v>
      </c>
      <c r="FU300">
        <v>1.7225576752487901E-2</v>
      </c>
      <c r="FV300">
        <v>3.3799999999999997E-2</v>
      </c>
      <c r="FW300">
        <v>-3.57798757673332E-2</v>
      </c>
      <c r="FX300">
        <v>-0.102989571456211</v>
      </c>
      <c r="FY300">
        <v>-3.7960556468575497E-2</v>
      </c>
      <c r="FZ300">
        <v>1.7999999999999999E-2</v>
      </c>
      <c r="GA300">
        <v>0.01</v>
      </c>
      <c r="GB300">
        <v>-1.14E-2</v>
      </c>
      <c r="GC300">
        <v>2.5999999999999999E-3</v>
      </c>
      <c r="GD300">
        <v>-6.0657280246724501E-3</v>
      </c>
      <c r="GE300">
        <v>-3.04164351923344E-2</v>
      </c>
    </row>
    <row r="301" spans="1:187" x14ac:dyDescent="0.25">
      <c r="A301" s="120">
        <v>43496</v>
      </c>
      <c r="B301">
        <v>0.1015213553019</v>
      </c>
      <c r="C301">
        <v>-4.1999998500000003E-3</v>
      </c>
      <c r="D301">
        <v>4.1071410372058803E-2</v>
      </c>
      <c r="E301">
        <v>4.1799999999999997E-2</v>
      </c>
      <c r="F301">
        <v>1.37950073446016E-2</v>
      </c>
      <c r="G301">
        <v>-7.7299997199999998E-2</v>
      </c>
      <c r="H301">
        <v>-3.9999999100000003E-2</v>
      </c>
      <c r="I301">
        <v>-4.1000001100000003E-2</v>
      </c>
      <c r="J301">
        <v>-3.8600001500000002E-2</v>
      </c>
      <c r="K301">
        <v>-3.9099998800000001E-2</v>
      </c>
      <c r="L301">
        <v>-3.9700001499999998E-2</v>
      </c>
      <c r="M301">
        <v>0</v>
      </c>
      <c r="N301">
        <v>-1.2467773594831E-2</v>
      </c>
      <c r="O301">
        <v>5.4781165605069203E-2</v>
      </c>
      <c r="P301">
        <v>-2.3800000500000001E-2</v>
      </c>
      <c r="Q301">
        <v>-2.3E-2</v>
      </c>
      <c r="R301">
        <v>1.10999998E-2</v>
      </c>
      <c r="S301">
        <v>1.10999998E-2</v>
      </c>
      <c r="T301">
        <v>9.6385040645894204E-2</v>
      </c>
      <c r="U301">
        <v>4.6000001000000004E-3</v>
      </c>
      <c r="V301">
        <v>0.24</v>
      </c>
      <c r="W301">
        <v>3.2800000000000003E-2</v>
      </c>
      <c r="X301">
        <v>3.0200000000000001E-2</v>
      </c>
      <c r="Y301">
        <v>8.9687648616512003E-2</v>
      </c>
      <c r="Z301">
        <v>0.11791096260254</v>
      </c>
      <c r="AA301">
        <v>1.78E-2</v>
      </c>
      <c r="AB301">
        <v>-3.04000005E-2</v>
      </c>
      <c r="AC301">
        <v>-4.5699998700000001E-2</v>
      </c>
      <c r="AD301">
        <v>7.1300000000000002E-2</v>
      </c>
      <c r="AE301">
        <v>0.02</v>
      </c>
      <c r="AF301">
        <v>-7.1201575001419395E-2</v>
      </c>
      <c r="AG301">
        <v>7.5737645533276096E-2</v>
      </c>
      <c r="AH301">
        <v>-1.04E-2</v>
      </c>
      <c r="AI301">
        <v>1.8800000000000001E-2</v>
      </c>
      <c r="AJ301">
        <v>-3.3799998499999998E-2</v>
      </c>
      <c r="AK301">
        <v>-1.15E-2</v>
      </c>
      <c r="AL301">
        <v>3.1942274894824901E-2</v>
      </c>
      <c r="AM301">
        <v>-4.07E-2</v>
      </c>
      <c r="AN301">
        <v>0.13127195251464899</v>
      </c>
      <c r="AO301">
        <v>-1.6899999200000002E-2</v>
      </c>
      <c r="AP301">
        <v>-1.6899999200000002E-2</v>
      </c>
      <c r="AQ301">
        <v>-1.7000000899999999E-2</v>
      </c>
      <c r="AR301">
        <v>-1.75999999E-2</v>
      </c>
      <c r="AS301">
        <v>-1.75999999E-2</v>
      </c>
      <c r="AT301">
        <v>-1.7000000899999999E-2</v>
      </c>
      <c r="AX301">
        <v>8.1000000000000003E-2</v>
      </c>
      <c r="AY301">
        <v>0.126</v>
      </c>
      <c r="AZ301">
        <v>-2.8299999999999999E-2</v>
      </c>
      <c r="BA301">
        <v>0</v>
      </c>
      <c r="BB301">
        <v>-6.4057823109301398E-3</v>
      </c>
      <c r="BC301">
        <v>1.0999999999999999E-2</v>
      </c>
      <c r="BD301">
        <v>2.5299999900000002E-2</v>
      </c>
      <c r="BE301">
        <v>6.1999999999999998E-3</v>
      </c>
      <c r="BF301">
        <v>6.3487676192568801E-3</v>
      </c>
      <c r="BG301">
        <v>-7.3000000000000001E-3</v>
      </c>
      <c r="BH301">
        <v>1.5158615150239E-2</v>
      </c>
      <c r="BI301">
        <v>2.5283028476186901E-2</v>
      </c>
      <c r="BJ301">
        <v>1.8737519824766999E-2</v>
      </c>
      <c r="BK301">
        <v>1.3027526264663501E-2</v>
      </c>
      <c r="BL301">
        <v>1.30000003E-2</v>
      </c>
      <c r="BM301">
        <v>1.25893767496934E-2</v>
      </c>
      <c r="BN301">
        <v>5.07000014E-2</v>
      </c>
      <c r="BO301">
        <v>2.0999999700000001E-2</v>
      </c>
      <c r="BP301">
        <v>2.2224215292606399E-2</v>
      </c>
      <c r="BQ301">
        <v>-2.3700000700000001E-2</v>
      </c>
      <c r="BR301">
        <v>-3.2699998500000001E-2</v>
      </c>
      <c r="BS301">
        <v>-3.77000012E-2</v>
      </c>
      <c r="BT301">
        <v>-3.3799998499999998E-2</v>
      </c>
      <c r="BU301">
        <v>3.0300000699999999E-2</v>
      </c>
      <c r="BV301">
        <v>0</v>
      </c>
      <c r="BW301">
        <v>2.86E-2</v>
      </c>
      <c r="BX301">
        <v>-3.0700000000000002E-2</v>
      </c>
      <c r="BY301">
        <v>-2.7099999999999999E-2</v>
      </c>
      <c r="BZ301">
        <v>-5.4800000000000001E-2</v>
      </c>
      <c r="CA301">
        <v>0</v>
      </c>
      <c r="CB301">
        <v>4.9000000599999996E-3</v>
      </c>
      <c r="CC301">
        <v>-1.70000002E-3</v>
      </c>
      <c r="CD301">
        <v>2.3000000500000002E-3</v>
      </c>
      <c r="CE301">
        <v>3.7327480598172903E-2</v>
      </c>
      <c r="CF301">
        <v>3.7487952099338098E-2</v>
      </c>
      <c r="CG301">
        <v>-1.5183616469751599E-2</v>
      </c>
      <c r="CH301">
        <v>6.2160123838731103E-2</v>
      </c>
      <c r="CI301">
        <v>0</v>
      </c>
      <c r="CJ301">
        <v>1.6400000000000001E-2</v>
      </c>
      <c r="CK301">
        <v>5.6628028211281198E-2</v>
      </c>
      <c r="CL301">
        <v>2.2100000000000002E-2</v>
      </c>
      <c r="CM301">
        <v>3.9800964593247501E-2</v>
      </c>
      <c r="CN301">
        <v>8.5631399621821702E-2</v>
      </c>
      <c r="CO301">
        <v>2.9899999999999999E-2</v>
      </c>
      <c r="CP301">
        <v>0</v>
      </c>
      <c r="CQ301">
        <v>5.0755030366881199E-3</v>
      </c>
      <c r="CR301">
        <v>-1.3670699231823401E-3</v>
      </c>
      <c r="CS301">
        <v>6.7063744854638702E-2</v>
      </c>
      <c r="CT301">
        <v>1.0999999999999999E-2</v>
      </c>
      <c r="CU301">
        <v>-0.01</v>
      </c>
      <c r="CV301">
        <v>1.91646608788958E-2</v>
      </c>
      <c r="CW301">
        <v>9.1000000000000004E-3</v>
      </c>
      <c r="CX301">
        <v>0</v>
      </c>
      <c r="CY301">
        <v>1.7000000000000001E-2</v>
      </c>
      <c r="CZ301">
        <v>5.1999999999999998E-3</v>
      </c>
      <c r="DA301">
        <v>3.0099999999999998E-2</v>
      </c>
      <c r="DB301">
        <v>9.1000000000000004E-3</v>
      </c>
      <c r="DC301">
        <v>-8.0510343236280708E-3</v>
      </c>
      <c r="DD301">
        <v>3.4500000000000003E-2</v>
      </c>
      <c r="DE301">
        <v>2.43836871018616E-2</v>
      </c>
      <c r="DF301">
        <v>0.18179152198203499</v>
      </c>
      <c r="DG301">
        <v>3.4400001200000002E-2</v>
      </c>
      <c r="DH301">
        <v>3.3100001499999997E-2</v>
      </c>
      <c r="DI301">
        <v>3.4099999800000003E-2</v>
      </c>
      <c r="DJ301">
        <v>3.46999988E-2</v>
      </c>
      <c r="DK301">
        <v>3.4600000800000003E-2</v>
      </c>
      <c r="DL301">
        <v>0</v>
      </c>
      <c r="DM301">
        <v>1.77938841287766E-2</v>
      </c>
      <c r="DN301">
        <v>1.8500000199999998E-2</v>
      </c>
      <c r="DO301">
        <v>1.31000001E-2</v>
      </c>
      <c r="DP301">
        <v>1.32999998E-2</v>
      </c>
      <c r="DQ301">
        <v>0</v>
      </c>
      <c r="DR301">
        <v>0</v>
      </c>
      <c r="DS301">
        <v>-2.09888886872607E-2</v>
      </c>
      <c r="DT301">
        <v>4.0451347820523197E-2</v>
      </c>
      <c r="DU301">
        <v>6.8695242827032293E-2</v>
      </c>
      <c r="DV301">
        <v>4.5400000000000003E-2</v>
      </c>
      <c r="DW301">
        <v>0</v>
      </c>
      <c r="DX301">
        <v>-2.4000001099999998E-3</v>
      </c>
      <c r="DY301">
        <v>-2.1999999900000002E-3</v>
      </c>
      <c r="DZ301">
        <v>-3.0000000299999999E-3</v>
      </c>
      <c r="EA301">
        <v>4.8000002300000004E-3</v>
      </c>
      <c r="EB301">
        <v>6.8999999200000002E-3</v>
      </c>
      <c r="EC301">
        <v>1.04E-2</v>
      </c>
      <c r="ED301">
        <v>0.1255</v>
      </c>
      <c r="EE301">
        <v>0.11459999999999999</v>
      </c>
      <c r="EF301">
        <v>4.2000000000000003E-2</v>
      </c>
      <c r="EG301">
        <v>3.1816582485888097E-2</v>
      </c>
      <c r="EH301">
        <v>0.13199999900000001</v>
      </c>
      <c r="EI301">
        <v>-9.7600000000000006E-2</v>
      </c>
      <c r="EJ301">
        <v>3.5970268600000001E-2</v>
      </c>
      <c r="EK301">
        <v>1.24E-2</v>
      </c>
      <c r="EL301">
        <v>8.8999999999999999E-3</v>
      </c>
      <c r="EM301">
        <v>3.1199999999999999E-2</v>
      </c>
      <c r="EN301">
        <v>0</v>
      </c>
      <c r="EO301">
        <v>1.8E-3</v>
      </c>
      <c r="EP301">
        <v>5.1644411296123099E-2</v>
      </c>
      <c r="EQ301">
        <v>0</v>
      </c>
      <c r="ER301">
        <v>0</v>
      </c>
      <c r="ES301">
        <v>5.7799999999999997E-2</v>
      </c>
      <c r="ET301">
        <v>4.0813315461550002E-2</v>
      </c>
      <c r="EU301">
        <v>4.0599999999999997E-2</v>
      </c>
      <c r="EV301">
        <v>3.9300000000000002E-2</v>
      </c>
      <c r="EW301">
        <v>7.6784913572765498E-2</v>
      </c>
      <c r="EX301">
        <v>7.4999999999999997E-3</v>
      </c>
      <c r="EY301">
        <v>-2.8299999999999999E-2</v>
      </c>
      <c r="EZ301">
        <v>9.5999999999999992E-3</v>
      </c>
      <c r="FA301">
        <v>4.0000001900000002E-3</v>
      </c>
      <c r="FB301">
        <v>4.0000000000000001E-3</v>
      </c>
      <c r="FC301">
        <v>-1.7399999999999999E-2</v>
      </c>
      <c r="FD301">
        <v>-3.3099999999999997E-2</v>
      </c>
      <c r="FE301">
        <v>4.3499999999999997E-2</v>
      </c>
      <c r="FF301">
        <v>-3.9899999999999998E-2</v>
      </c>
      <c r="FG301">
        <v>-6.0000000000000001E-3</v>
      </c>
      <c r="FH301">
        <v>3.5999999999999997E-2</v>
      </c>
      <c r="FI301">
        <v>0</v>
      </c>
      <c r="FJ301">
        <v>0.11088104136782199</v>
      </c>
      <c r="FK301">
        <v>-4.6600000000000003E-2</v>
      </c>
      <c r="FL301">
        <v>-1.7489478105161101E-2</v>
      </c>
      <c r="FM301">
        <v>0.118620332033397</v>
      </c>
      <c r="FN301">
        <v>1.06E-2</v>
      </c>
      <c r="FO301">
        <v>5.3857342619022801E-2</v>
      </c>
      <c r="FP301">
        <v>2.3714933207314801E-2</v>
      </c>
      <c r="FQ301">
        <v>9.4683713745179893E-3</v>
      </c>
      <c r="FR301">
        <v>3.1300000000000001E-2</v>
      </c>
      <c r="FT301">
        <v>-6.4999999999999997E-3</v>
      </c>
      <c r="FU301">
        <v>1.30941026773649E-2</v>
      </c>
      <c r="FV301">
        <v>1.34E-2</v>
      </c>
      <c r="FW301">
        <v>4.94285221956733E-2</v>
      </c>
      <c r="FX301">
        <v>0.162128303625484</v>
      </c>
      <c r="FY301">
        <v>4.7830489517552997E-2</v>
      </c>
      <c r="FZ301">
        <v>-1.4999999999999999E-2</v>
      </c>
      <c r="GA301">
        <v>1.7000000000000001E-2</v>
      </c>
      <c r="GB301">
        <v>1.1999999999999999E-3</v>
      </c>
      <c r="GC301">
        <v>2.6200000000000001E-2</v>
      </c>
      <c r="GD301">
        <v>8.6424344147726401E-2</v>
      </c>
      <c r="GE301">
        <v>-1.3643713894054299E-2</v>
      </c>
    </row>
    <row r="302" spans="1:187" x14ac:dyDescent="0.25">
      <c r="A302" s="120">
        <v>43524</v>
      </c>
      <c r="B302">
        <v>0.106901547807199</v>
      </c>
      <c r="C302">
        <v>6.5999999600000001E-3</v>
      </c>
      <c r="D302">
        <v>1.68243164595328E-2</v>
      </c>
      <c r="E302">
        <v>3.61E-2</v>
      </c>
      <c r="F302">
        <v>1.4944109381907E-2</v>
      </c>
      <c r="G302">
        <v>-2.45999992E-2</v>
      </c>
      <c r="H302">
        <v>-4.9999998899999997E-3</v>
      </c>
      <c r="I302">
        <v>-5.1000001799999996E-3</v>
      </c>
      <c r="J302">
        <v>-4.9000000599999996E-3</v>
      </c>
      <c r="K302">
        <v>-4.9999998899999997E-3</v>
      </c>
      <c r="L302">
        <v>-4.9000000599999996E-3</v>
      </c>
      <c r="M302">
        <v>0</v>
      </c>
      <c r="N302">
        <v>7.0728979536595696E-3</v>
      </c>
      <c r="O302">
        <v>1.9648300273223201E-2</v>
      </c>
      <c r="P302">
        <v>-2.4000001099999998E-3</v>
      </c>
      <c r="Q302">
        <v>-2.4999999399999999E-3</v>
      </c>
      <c r="R302">
        <v>0</v>
      </c>
      <c r="S302">
        <v>0</v>
      </c>
      <c r="T302">
        <v>5.3110549099252301E-2</v>
      </c>
      <c r="U302">
        <v>5.9000002199999999E-3</v>
      </c>
      <c r="V302">
        <v>8.1000000000000003E-2</v>
      </c>
      <c r="W302">
        <v>1.34E-2</v>
      </c>
      <c r="X302">
        <v>8.3000000000000001E-3</v>
      </c>
      <c r="Y302">
        <v>4.1271282314558698E-2</v>
      </c>
      <c r="Z302">
        <v>2.78415721495388E-2</v>
      </c>
      <c r="AA302">
        <v>1.4200000000000001E-2</v>
      </c>
      <c r="AB302">
        <v>-3.0000000299999999E-3</v>
      </c>
      <c r="AC302">
        <v>-4.9000000599999996E-3</v>
      </c>
      <c r="AD302">
        <v>5.6500000000000002E-2</v>
      </c>
      <c r="AE302">
        <v>1.2999999999999999E-2</v>
      </c>
      <c r="AF302">
        <v>-2.1377821112032999E-2</v>
      </c>
      <c r="AG302">
        <v>0</v>
      </c>
      <c r="AH302">
        <v>1.40000004E-2</v>
      </c>
      <c r="AI302">
        <v>2.5000000000000001E-3</v>
      </c>
      <c r="AJ302">
        <v>-2.4000001099999998E-3</v>
      </c>
      <c r="AK302">
        <v>7.0699999999999999E-2</v>
      </c>
      <c r="AL302">
        <v>5.0833794157500098E-3</v>
      </c>
      <c r="AM302">
        <v>-2.4199999999999999E-2</v>
      </c>
      <c r="AN302">
        <v>8.6271060497342497E-2</v>
      </c>
      <c r="AO302">
        <v>1.0300000199999999E-2</v>
      </c>
      <c r="AP302">
        <v>1.04E-2</v>
      </c>
      <c r="AQ302">
        <v>1.0200000399999999E-2</v>
      </c>
      <c r="AR302">
        <v>9.6000004600000008E-3</v>
      </c>
      <c r="AS302">
        <v>9.6000004600000008E-3</v>
      </c>
      <c r="AT302">
        <v>1.0200000399999999E-2</v>
      </c>
      <c r="AX302">
        <v>1.4999999999999999E-2</v>
      </c>
      <c r="AZ302">
        <v>-1.5900000000000001E-2</v>
      </c>
      <c r="BA302">
        <v>0</v>
      </c>
      <c r="BB302">
        <v>-5.2249999999999996E-3</v>
      </c>
      <c r="BC302">
        <v>5.7000000000000002E-3</v>
      </c>
      <c r="BD302">
        <v>2.7000000699999999E-3</v>
      </c>
      <c r="BE302">
        <v>-1.37E-2</v>
      </c>
      <c r="BF302">
        <v>4.6022855263744E-3</v>
      </c>
      <c r="BG302">
        <v>1.6999999999999999E-3</v>
      </c>
      <c r="BH302">
        <v>1.34E-2</v>
      </c>
      <c r="BI302">
        <v>1.55E-2</v>
      </c>
      <c r="BJ302">
        <v>1.4E-2</v>
      </c>
      <c r="BK302">
        <v>3.8E-3</v>
      </c>
      <c r="BL302">
        <v>3.8000000600000002E-3</v>
      </c>
      <c r="BM302">
        <v>1E-3</v>
      </c>
      <c r="BN302">
        <v>2.0899999900000001E-2</v>
      </c>
      <c r="BO302">
        <v>1.40000004E-2</v>
      </c>
      <c r="BP302">
        <v>1.4755127710129301E-2</v>
      </c>
      <c r="BQ302">
        <v>1.93000007E-2</v>
      </c>
      <c r="BR302">
        <v>3.0099999200000001E-2</v>
      </c>
      <c r="BS302">
        <v>-2.89999996E-3</v>
      </c>
      <c r="BT302">
        <v>-1.00000005E-3</v>
      </c>
      <c r="BU302">
        <v>-3.2999999800000001E-3</v>
      </c>
      <c r="BV302">
        <v>0</v>
      </c>
      <c r="BW302">
        <v>7.5800000000000006E-2</v>
      </c>
      <c r="BX302">
        <v>-9.9000000000000008E-3</v>
      </c>
      <c r="BY302">
        <v>4.5699999999999998E-2</v>
      </c>
      <c r="BZ302">
        <v>-1.76999997E-2</v>
      </c>
      <c r="CA302">
        <v>0</v>
      </c>
      <c r="CB302">
        <v>6.6999997900000002E-3</v>
      </c>
      <c r="CC302">
        <v>3.2699998500000001E-2</v>
      </c>
      <c r="CD302">
        <v>1.86000001E-2</v>
      </c>
      <c r="CE302">
        <v>1.44222740923388E-2</v>
      </c>
      <c r="CF302">
        <v>3.1442914796423402E-3</v>
      </c>
      <c r="CG302">
        <v>-4.4289796510132401E-2</v>
      </c>
      <c r="CH302">
        <v>-6.0232646095826504E-3</v>
      </c>
      <c r="CI302">
        <v>1.8638828205416701E-3</v>
      </c>
      <c r="CJ302">
        <v>1.4500000000000001E-2</v>
      </c>
      <c r="CK302">
        <v>2.69554105735938E-2</v>
      </c>
      <c r="CL302">
        <v>2.1000000000000001E-2</v>
      </c>
      <c r="CM302">
        <v>2.3731668637363999E-2</v>
      </c>
      <c r="CN302">
        <v>2.26670552140033E-2</v>
      </c>
      <c r="CO302">
        <v>1.8200000000000001E-2</v>
      </c>
      <c r="CP302">
        <v>0</v>
      </c>
      <c r="CQ302">
        <v>1.3318522198732001E-2</v>
      </c>
      <c r="CR302">
        <v>-1.3701745288873699E-3</v>
      </c>
      <c r="CS302">
        <v>3.1344298205906403E-2</v>
      </c>
      <c r="CT302">
        <v>4.0000000000000001E-3</v>
      </c>
      <c r="CU302">
        <v>-2.5999999999999999E-2</v>
      </c>
      <c r="CV302">
        <v>2.9378693522393701E-3</v>
      </c>
      <c r="CW302">
        <v>-5.5999999999999999E-3</v>
      </c>
      <c r="CX302">
        <v>0</v>
      </c>
      <c r="CY302">
        <v>1.2699999999999999E-2</v>
      </c>
      <c r="CZ302">
        <v>-1.46E-2</v>
      </c>
      <c r="DA302">
        <v>1.21E-2</v>
      </c>
      <c r="DB302">
        <v>8.3999999999999995E-3</v>
      </c>
      <c r="DC302">
        <v>6.3069909116303304E-3</v>
      </c>
      <c r="DD302">
        <v>4.0000000000000001E-3</v>
      </c>
      <c r="DE302">
        <v>6.29000958446821E-3</v>
      </c>
      <c r="DF302">
        <v>1.7205003066392801E-2</v>
      </c>
      <c r="DG302">
        <v>1.7300000400000001E-2</v>
      </c>
      <c r="DH302">
        <v>1.7799999600000001E-2</v>
      </c>
      <c r="DI302">
        <v>1.7200000600000001E-2</v>
      </c>
      <c r="DJ302">
        <v>1.7899999400000002E-2</v>
      </c>
      <c r="DK302">
        <v>1.6899999200000002E-2</v>
      </c>
      <c r="DL302">
        <v>0</v>
      </c>
      <c r="DM302">
        <v>1.06850047355549E-2</v>
      </c>
      <c r="DN302">
        <v>1.6000000800000001E-2</v>
      </c>
      <c r="DO302">
        <v>1.22999996E-2</v>
      </c>
      <c r="DP302">
        <v>1.26999998E-2</v>
      </c>
      <c r="DQ302">
        <v>0</v>
      </c>
      <c r="DR302">
        <v>0</v>
      </c>
      <c r="DS302">
        <v>-8.1182339614489604E-2</v>
      </c>
      <c r="DT302">
        <v>3.6584711960201001E-2</v>
      </c>
      <c r="DU302">
        <v>8.0919513356538294E-3</v>
      </c>
      <c r="DV302">
        <v>2.9999999999999997E-4</v>
      </c>
      <c r="DW302">
        <v>0</v>
      </c>
      <c r="DX302">
        <v>1.5399999899999999E-2</v>
      </c>
      <c r="DY302">
        <v>1.5599999599999999E-2</v>
      </c>
      <c r="DZ302">
        <v>1.4800000000000001E-2</v>
      </c>
      <c r="EA302">
        <v>1.99999995E-4</v>
      </c>
      <c r="EB302">
        <v>-1.0999999900000001E-3</v>
      </c>
      <c r="EC302">
        <v>4.4999998100000004E-3</v>
      </c>
      <c r="ED302">
        <v>-4.3299999999999998E-2</v>
      </c>
      <c r="EE302">
        <v>-2.7900000000000001E-2</v>
      </c>
      <c r="EF302">
        <v>7.1999999999999995E-2</v>
      </c>
      <c r="EG302">
        <v>7.0425684305492299E-3</v>
      </c>
      <c r="EH302">
        <v>2.63E-2</v>
      </c>
      <c r="EI302">
        <v>-4.3099999999999999E-2</v>
      </c>
      <c r="EJ302">
        <v>2.0711587E-2</v>
      </c>
      <c r="EK302">
        <v>-1.6E-2</v>
      </c>
      <c r="EL302">
        <v>-4.3E-3</v>
      </c>
      <c r="EM302">
        <v>6.0000000000000001E-3</v>
      </c>
      <c r="EN302">
        <v>0</v>
      </c>
      <c r="EO302">
        <v>2.0999999999999999E-3</v>
      </c>
      <c r="EP302">
        <v>1.1455104206134201E-2</v>
      </c>
      <c r="EQ302">
        <v>0</v>
      </c>
      <c r="ER302">
        <v>0</v>
      </c>
      <c r="ES302">
        <v>4.8599999999999997E-2</v>
      </c>
      <c r="ET302">
        <v>1.12768449868903E-2</v>
      </c>
      <c r="EU302">
        <v>1.5E-3</v>
      </c>
      <c r="EV302">
        <v>9.5999999999999992E-3</v>
      </c>
      <c r="EW302">
        <v>4.81336989859402E-2</v>
      </c>
      <c r="EX302">
        <v>4.8800000000000003E-2</v>
      </c>
      <c r="EZ302">
        <v>-8.3000000000000001E-3</v>
      </c>
      <c r="FA302">
        <v>-2.6000000099999998E-3</v>
      </c>
      <c r="FB302">
        <v>-2.5999999999999999E-3</v>
      </c>
      <c r="FC302">
        <v>-1.9800000000000002E-2</v>
      </c>
      <c r="FD302">
        <v>3.8E-3</v>
      </c>
      <c r="FE302">
        <v>1.29E-2</v>
      </c>
      <c r="FF302">
        <v>-5.4999999999999997E-3</v>
      </c>
      <c r="FG302">
        <v>-4.0000000000000002E-4</v>
      </c>
      <c r="FH302">
        <v>-4.5999999999999999E-3</v>
      </c>
      <c r="FI302">
        <v>0</v>
      </c>
      <c r="FJ302">
        <v>4.6168656998367703E-2</v>
      </c>
      <c r="FK302">
        <v>-6.0000000000000001E-3</v>
      </c>
      <c r="FL302">
        <v>-2.1245301326538402E-2</v>
      </c>
      <c r="FM302">
        <v>3.7413234486227201E-2</v>
      </c>
      <c r="FN302">
        <v>4.4900000000000002E-2</v>
      </c>
      <c r="FO302">
        <v>-1.6395578815505001E-2</v>
      </c>
      <c r="FP302">
        <v>2.30299066429209E-2</v>
      </c>
      <c r="FQ302">
        <v>9.50359845654653E-3</v>
      </c>
      <c r="FR302">
        <v>-4.1999999999999997E-3</v>
      </c>
      <c r="FS302">
        <v>-2.3E-3</v>
      </c>
      <c r="FT302">
        <v>-4.4000000000000003E-3</v>
      </c>
      <c r="FU302">
        <v>2.6672291715582599E-3</v>
      </c>
      <c r="FV302">
        <v>1.3100000000000001E-2</v>
      </c>
      <c r="FW302">
        <v>1.23937864943912E-2</v>
      </c>
      <c r="FX302">
        <v>2.72918278166383E-2</v>
      </c>
      <c r="FY302">
        <v>5.32487831740307E-2</v>
      </c>
      <c r="FZ302">
        <v>-7.0000000000000001E-3</v>
      </c>
      <c r="GA302">
        <v>2.7E-2</v>
      </c>
      <c r="GB302">
        <v>9.7999999999999997E-3</v>
      </c>
      <c r="GC302">
        <v>3.85E-2</v>
      </c>
      <c r="GD302">
        <v>4.3694577966323402E-2</v>
      </c>
      <c r="GE302">
        <v>8.2958931806293903E-3</v>
      </c>
    </row>
    <row r="303" spans="1:187" x14ac:dyDescent="0.25">
      <c r="A303" s="120">
        <v>43555</v>
      </c>
      <c r="B303">
        <v>6.3349348592244295E-2</v>
      </c>
      <c r="C303">
        <v>-8.1000002099999996E-3</v>
      </c>
      <c r="D303">
        <v>1.8100000000000002E-2</v>
      </c>
      <c r="E303">
        <v>5.3E-3</v>
      </c>
      <c r="F303">
        <v>0</v>
      </c>
      <c r="G303">
        <v>3.9599999800000001E-2</v>
      </c>
      <c r="H303">
        <v>2.98999995E-2</v>
      </c>
      <c r="I303">
        <v>2.9699999800000002E-2</v>
      </c>
      <c r="J303">
        <v>3.05000003E-2</v>
      </c>
      <c r="K303">
        <v>2.98999995E-2</v>
      </c>
      <c r="L303">
        <v>3.0700000000000002E-2</v>
      </c>
      <c r="M303">
        <v>0</v>
      </c>
      <c r="N303">
        <v>1.73468117423184E-3</v>
      </c>
      <c r="O303">
        <v>-1.6280021554219101E-3</v>
      </c>
      <c r="P303">
        <v>3.42000015E-2</v>
      </c>
      <c r="Q303">
        <v>3.2299999099999997E-2</v>
      </c>
      <c r="R303">
        <v>-1.31999999E-2</v>
      </c>
      <c r="S303">
        <v>-1.31999999E-2</v>
      </c>
      <c r="T303">
        <v>2.39633484388477E-2</v>
      </c>
      <c r="U303">
        <v>8.0000003800000004E-3</v>
      </c>
      <c r="V303">
        <v>-4.1000000000000002E-2</v>
      </c>
      <c r="W303">
        <v>1.2E-2</v>
      </c>
      <c r="X303">
        <v>-2.64E-2</v>
      </c>
      <c r="Y303">
        <v>1.02272962303874E-2</v>
      </c>
      <c r="Z303">
        <v>-2.2434353134408301E-2</v>
      </c>
      <c r="AA303">
        <v>8.8000000000000005E-3</v>
      </c>
      <c r="AB303">
        <v>-5.1000001799999996E-3</v>
      </c>
      <c r="AC303">
        <v>-8.99999961E-3</v>
      </c>
      <c r="AD303">
        <v>1.8200000000000001E-2</v>
      </c>
      <c r="AE303">
        <v>2.9000000000000001E-2</v>
      </c>
      <c r="AF303">
        <v>-1.5549230626410501E-2</v>
      </c>
      <c r="AG303">
        <v>0</v>
      </c>
      <c r="AH303">
        <v>4.8500001399999999E-2</v>
      </c>
      <c r="AI303">
        <v>1.23E-2</v>
      </c>
      <c r="AJ303">
        <v>-1.00000005E-3</v>
      </c>
      <c r="AK303">
        <v>2.8E-3</v>
      </c>
      <c r="AL303">
        <v>3.2164271731379701E-2</v>
      </c>
      <c r="AM303">
        <v>-7.4000000000000003E-3</v>
      </c>
      <c r="AN303">
        <v>-7.1526789506793E-3</v>
      </c>
      <c r="AO303">
        <v>1.75999999E-2</v>
      </c>
      <c r="AP303">
        <v>1.75999999E-2</v>
      </c>
      <c r="AQ303">
        <v>1.75000001E-2</v>
      </c>
      <c r="AR303">
        <v>1.6899999200000002E-2</v>
      </c>
      <c r="AS303">
        <v>1.6799999400000001E-2</v>
      </c>
      <c r="AT303">
        <v>1.75000001E-2</v>
      </c>
      <c r="AX303">
        <v>3.5999999999999997E-2</v>
      </c>
      <c r="AZ303">
        <v>4.8399999999999999E-2</v>
      </c>
      <c r="BA303">
        <v>0</v>
      </c>
      <c r="BB303">
        <v>2.4500000000000001E-2</v>
      </c>
      <c r="BC303">
        <v>-4.0000000000000001E-3</v>
      </c>
      <c r="BD303">
        <v>-1.9000000300000001E-3</v>
      </c>
      <c r="BF303">
        <v>1.7524227084145201E-2</v>
      </c>
      <c r="BG303">
        <v>4.4400000000000002E-2</v>
      </c>
      <c r="BH303">
        <v>9.4000000000000004E-3</v>
      </c>
      <c r="BI303">
        <v>4.7100000000000003E-2</v>
      </c>
      <c r="BJ303">
        <v>5.33E-2</v>
      </c>
      <c r="BK303">
        <v>8.5099999999999995E-2</v>
      </c>
      <c r="BL303">
        <v>8.5100002600000002E-2</v>
      </c>
      <c r="BM303">
        <v>5.4699999999999999E-2</v>
      </c>
      <c r="BN303">
        <v>1.39999995E-3</v>
      </c>
      <c r="BO303">
        <v>-6.5999999599999998E-2</v>
      </c>
      <c r="BP303">
        <v>5.0818602456128101E-3</v>
      </c>
      <c r="BQ303">
        <v>5.1600001800000003E-2</v>
      </c>
      <c r="BR303">
        <v>7.8000001599999993E-2</v>
      </c>
      <c r="BS303">
        <v>6.9300003299999996E-2</v>
      </c>
      <c r="BT303">
        <v>8.0799996900000004E-2</v>
      </c>
      <c r="BU303">
        <v>-7.4000000000000003E-3</v>
      </c>
      <c r="BV303">
        <v>0</v>
      </c>
      <c r="BW303">
        <v>2.3699999999999999E-2</v>
      </c>
      <c r="BX303">
        <v>2.4E-2</v>
      </c>
      <c r="BY303">
        <v>-2.8199999999999999E-2</v>
      </c>
      <c r="BZ303">
        <v>3.5300001499999997E-2</v>
      </c>
      <c r="CA303">
        <v>0</v>
      </c>
      <c r="CB303">
        <v>-3.19999992E-3</v>
      </c>
      <c r="CC303">
        <v>-4.3000001500000003E-3</v>
      </c>
      <c r="CD303">
        <v>-1.31999999E-2</v>
      </c>
      <c r="CE303">
        <v>4.3373007364801201E-2</v>
      </c>
      <c r="CF303">
        <v>3.9E-2</v>
      </c>
      <c r="CG303">
        <v>2.2377953892605301E-2</v>
      </c>
      <c r="CH303">
        <v>3.6638091519034001E-2</v>
      </c>
      <c r="CI303">
        <v>3.1380695613439298E-4</v>
      </c>
      <c r="CJ303">
        <v>3.0200000000000001E-2</v>
      </c>
      <c r="CK303">
        <v>1.01430177634285E-2</v>
      </c>
      <c r="CL303">
        <v>7.9000000000000008E-3</v>
      </c>
      <c r="CM303">
        <v>6.0175497191629401E-2</v>
      </c>
      <c r="CN303">
        <v>-6.2665403729314497E-3</v>
      </c>
      <c r="CO303">
        <v>1.7600000000000001E-2</v>
      </c>
      <c r="CP303">
        <v>0</v>
      </c>
      <c r="CQ303">
        <v>3.1260947214896899E-3</v>
      </c>
      <c r="CR303">
        <v>7.4892869671456794E-2</v>
      </c>
      <c r="CS303">
        <v>7.6713856958197501E-3</v>
      </c>
      <c r="CT303">
        <v>1.4999999999999999E-2</v>
      </c>
      <c r="CU303">
        <v>2.4E-2</v>
      </c>
      <c r="CV303">
        <v>5.9399831125140096E-3</v>
      </c>
      <c r="CW303">
        <v>-6.7000000000000002E-3</v>
      </c>
      <c r="CX303">
        <v>0</v>
      </c>
      <c r="CY303">
        <v>1.6400000000000001E-2</v>
      </c>
      <c r="CZ303">
        <v>2.18E-2</v>
      </c>
      <c r="DA303">
        <v>8.0999999999999996E-3</v>
      </c>
      <c r="DB303">
        <v>9.5999999999999992E-3</v>
      </c>
      <c r="DC303">
        <v>8.2819283493555506E-3</v>
      </c>
      <c r="DE303">
        <v>2.13265272366597E-2</v>
      </c>
      <c r="DF303">
        <v>5.84054886958431E-3</v>
      </c>
      <c r="DG303">
        <v>-2.0999999300000001E-3</v>
      </c>
      <c r="DH303">
        <v>7.0000002200000001E-3</v>
      </c>
      <c r="DI303">
        <v>8.1000002099999996E-3</v>
      </c>
      <c r="DJ303">
        <v>8.3999997000000007E-3</v>
      </c>
      <c r="DK303">
        <v>7.1999998800000003E-3</v>
      </c>
      <c r="DL303">
        <v>0</v>
      </c>
      <c r="DM303">
        <v>1.2126404631854701E-2</v>
      </c>
      <c r="DN303">
        <v>4.4999998100000004E-3</v>
      </c>
      <c r="DO303">
        <v>7.1999998800000003E-3</v>
      </c>
      <c r="DP303">
        <v>7.6000001300000003E-3</v>
      </c>
      <c r="DQ303">
        <v>0</v>
      </c>
      <c r="DR303">
        <v>0</v>
      </c>
      <c r="DS303">
        <v>0.17997939181772701</v>
      </c>
      <c r="DT303">
        <v>-1.54739732830965E-2</v>
      </c>
      <c r="DU303">
        <v>5.0970127325182897E-3</v>
      </c>
      <c r="DV303">
        <v>8.8999999999999999E-3</v>
      </c>
      <c r="DW303">
        <v>0</v>
      </c>
      <c r="DX303">
        <v>-6.9999997499999998E-4</v>
      </c>
      <c r="DY303">
        <v>-6.0000002800000005E-4</v>
      </c>
      <c r="DZ303">
        <v>-1.2999999999999999E-3</v>
      </c>
      <c r="EA303">
        <v>2.1999999900000002E-3</v>
      </c>
      <c r="EB303">
        <v>1.50000001E-3</v>
      </c>
      <c r="EC303">
        <v>6.8999999200000002E-3</v>
      </c>
      <c r="ED303">
        <v>-9.5999999999999992E-3</v>
      </c>
      <c r="EE303">
        <v>-3.3700000000000001E-2</v>
      </c>
      <c r="EF303">
        <v>6.3E-2</v>
      </c>
      <c r="EG303">
        <v>2.80996767877045E-3</v>
      </c>
      <c r="EH303">
        <v>9.88999978E-2</v>
      </c>
      <c r="EI303">
        <v>3.5799999999999998E-2</v>
      </c>
      <c r="EJ303">
        <v>1.1412465199999999E-2</v>
      </c>
      <c r="EK303">
        <v>1.72E-2</v>
      </c>
      <c r="EL303">
        <v>1.7500000000000002E-2</v>
      </c>
      <c r="EM303">
        <v>9.2999999999999992E-3</v>
      </c>
      <c r="EN303">
        <v>0</v>
      </c>
      <c r="EO303">
        <v>3.6700000000000003E-2</v>
      </c>
      <c r="EP303">
        <v>1.7798164109444899E-2</v>
      </c>
      <c r="EQ303">
        <v>0</v>
      </c>
      <c r="ER303">
        <v>0</v>
      </c>
      <c r="ES303">
        <v>-9.2999999999999992E-3</v>
      </c>
      <c r="ET303">
        <v>-1.0896469887120499E-2</v>
      </c>
      <c r="EU303">
        <v>1.66E-2</v>
      </c>
      <c r="EV303">
        <v>1.2200000000000001E-2</v>
      </c>
      <c r="EW303">
        <v>2.22939821658883E-2</v>
      </c>
      <c r="EX303">
        <v>-5.7000000000000002E-3</v>
      </c>
      <c r="EZ303">
        <v>7.1800000000000003E-2</v>
      </c>
      <c r="FA303">
        <v>1.92000009E-2</v>
      </c>
      <c r="FB303">
        <v>1.9199999999999998E-2</v>
      </c>
      <c r="FC303">
        <v>-6.8999999999999999E-3</v>
      </c>
      <c r="FD303">
        <v>7.8299999999999995E-2</v>
      </c>
      <c r="FE303">
        <v>2.9899999999999999E-2</v>
      </c>
      <c r="FG303">
        <v>3.0800000000000001E-2</v>
      </c>
      <c r="FH303">
        <v>1.61E-2</v>
      </c>
      <c r="FI303">
        <v>0</v>
      </c>
      <c r="FJ303">
        <v>2.77630934999792E-2</v>
      </c>
      <c r="FK303">
        <v>1.34E-2</v>
      </c>
      <c r="FL303">
        <v>8.4255597592189396E-2</v>
      </c>
      <c r="FM303">
        <v>2.8007568108642401E-2</v>
      </c>
      <c r="FN303">
        <v>2.2599999999999999E-2</v>
      </c>
      <c r="FO303">
        <v>-4.4643685673028902E-3</v>
      </c>
      <c r="FP303">
        <v>4.4230254189456399E-2</v>
      </c>
      <c r="FQ303">
        <v>-5.8661443497606705E-4</v>
      </c>
      <c r="FR303">
        <v>2.92E-2</v>
      </c>
      <c r="FS303">
        <v>2.5999999999999999E-3</v>
      </c>
      <c r="FT303">
        <v>2.7000000000000001E-3</v>
      </c>
      <c r="FU303">
        <v>1.76310291143111E-3</v>
      </c>
      <c r="FV303">
        <v>-2.3E-3</v>
      </c>
      <c r="FW303">
        <v>1.23937864943912E-2</v>
      </c>
      <c r="FX303">
        <v>-1.39570498089017E-2</v>
      </c>
      <c r="FY303">
        <v>1.03657309324725E-2</v>
      </c>
      <c r="FZ303">
        <v>-8.0000000000000002E-3</v>
      </c>
      <c r="GA303">
        <v>3.0000000000000001E-3</v>
      </c>
      <c r="GB303">
        <v>4.99E-2</v>
      </c>
      <c r="GC303">
        <v>6.6E-3</v>
      </c>
      <c r="GD303">
        <v>2.5516890781162802E-2</v>
      </c>
      <c r="GE303">
        <v>1.76559938322987E-2</v>
      </c>
    </row>
    <row r="304" spans="1:187" x14ac:dyDescent="0.25">
      <c r="A304" s="120">
        <v>43585</v>
      </c>
      <c r="B304">
        <v>3.5126465777838102E-2</v>
      </c>
      <c r="D304">
        <v>2.9414690034662801E-2</v>
      </c>
      <c r="F304">
        <v>1.03100611065217E-2</v>
      </c>
      <c r="O304">
        <v>2.3929594668605898E-2</v>
      </c>
      <c r="T304">
        <v>5.1185856460037898E-2</v>
      </c>
      <c r="V304">
        <v>-4.7E-2</v>
      </c>
      <c r="W304">
        <v>1.5900000000000001E-2</v>
      </c>
      <c r="X304">
        <v>-2.1399999999999999E-2</v>
      </c>
      <c r="Y304">
        <v>9.8661631702384095E-2</v>
      </c>
      <c r="Z304">
        <v>3.4076762759751203E-2</v>
      </c>
      <c r="AA304">
        <v>3.8999999999999998E-3</v>
      </c>
      <c r="AD304">
        <v>4.7399999999999998E-2</v>
      </c>
      <c r="AF304">
        <v>2.1231939511135601E-2</v>
      </c>
      <c r="AI304">
        <v>6.4999999999999997E-3</v>
      </c>
      <c r="AL304">
        <v>1.4672543505056699E-2</v>
      </c>
      <c r="AN304">
        <v>4.4224345784063299E-2</v>
      </c>
      <c r="AU304">
        <v>8.0000000000000002E-3</v>
      </c>
      <c r="AV304">
        <v>0</v>
      </c>
      <c r="AW304">
        <v>4.2000000000000003E-2</v>
      </c>
      <c r="AX304">
        <v>1.7999999999999999E-2</v>
      </c>
      <c r="AY304">
        <v>2.5000000000000001E-2</v>
      </c>
      <c r="AZ304">
        <v>2.41E-2</v>
      </c>
      <c r="BB304">
        <v>2.5499999999999998E-2</v>
      </c>
      <c r="BC304">
        <v>-9.2999999999999992E-3</v>
      </c>
      <c r="BE304">
        <v>8.6E-3</v>
      </c>
      <c r="BF304">
        <v>1.7481624561566801E-2</v>
      </c>
      <c r="BG304">
        <v>-5.1000000000000004E-3</v>
      </c>
      <c r="BH304">
        <v>5.1999999999999998E-3</v>
      </c>
      <c r="BI304">
        <v>1.3299999999999999E-2</v>
      </c>
      <c r="BJ304">
        <v>2.5000000000000001E-3</v>
      </c>
      <c r="BK304">
        <v>8.9999999999999998E-4</v>
      </c>
      <c r="BM304">
        <v>-6.1000000000000004E-3</v>
      </c>
      <c r="BP304">
        <v>2.3941487208204399E-2</v>
      </c>
      <c r="BU304">
        <v>8.9999999999999998E-4</v>
      </c>
      <c r="BW304">
        <v>1.6E-2</v>
      </c>
      <c r="BX304">
        <v>-2.7E-2</v>
      </c>
      <c r="BY304">
        <v>3.2500000000000001E-2</v>
      </c>
      <c r="CB304">
        <v>1.49E-2</v>
      </c>
      <c r="CC304">
        <v>6.7100000000000007E-2</v>
      </c>
      <c r="CD304">
        <v>5.1400000000000001E-2</v>
      </c>
      <c r="CE304">
        <v>8.1500699956166503E-2</v>
      </c>
      <c r="CF304">
        <v>-9.4345328555499996E-3</v>
      </c>
      <c r="CG304">
        <v>2.9811975802203098E-3</v>
      </c>
      <c r="CH304">
        <v>3.33481783506678E-2</v>
      </c>
      <c r="CI304">
        <v>7.60253509463655E-3</v>
      </c>
      <c r="CJ304">
        <v>-5.3E-3</v>
      </c>
      <c r="CK304">
        <v>-8.3548433799106097E-4</v>
      </c>
      <c r="CL304">
        <v>8.5000000000000006E-3</v>
      </c>
      <c r="CM304">
        <v>2.74317166721177E-2</v>
      </c>
      <c r="CN304">
        <v>-1.76263869079137E-2</v>
      </c>
      <c r="CO304">
        <v>9.9000000000000008E-3</v>
      </c>
      <c r="CQ304">
        <v>3.6317749548354698E-2</v>
      </c>
      <c r="CR304">
        <v>2.1993819485625201E-2</v>
      </c>
      <c r="CS304">
        <v>4.8330358369839399E-2</v>
      </c>
      <c r="CT304">
        <v>1.4E-2</v>
      </c>
      <c r="CU304">
        <v>-5.0999999999999997E-2</v>
      </c>
      <c r="CV304">
        <v>5.80093022079227E-3</v>
      </c>
      <c r="CW304">
        <v>-1.6199999999999999E-2</v>
      </c>
      <c r="CY304">
        <v>-1.1000000000000001E-3</v>
      </c>
      <c r="CZ304">
        <v>-1.4E-3</v>
      </c>
      <c r="DA304">
        <v>-5.7999999999999996E-3</v>
      </c>
      <c r="DB304">
        <v>-3.5400000000000001E-2</v>
      </c>
      <c r="DC304">
        <v>-5.0752203572583801E-3</v>
      </c>
      <c r="DD304">
        <v>-6.1999999999999998E-3</v>
      </c>
      <c r="DE304">
        <v>1.9114190186209499E-2</v>
      </c>
      <c r="DF304">
        <v>3.2118909320035999E-2</v>
      </c>
      <c r="DM304">
        <v>1.0169982151037101E-2</v>
      </c>
      <c r="DN304">
        <v>6.0000000000000001E-3</v>
      </c>
      <c r="DS304">
        <v>0.156121258824202</v>
      </c>
      <c r="DT304">
        <v>3.9530059353563199E-2</v>
      </c>
      <c r="DU304">
        <v>2.6357370160495601E-2</v>
      </c>
      <c r="DV304">
        <v>2.7400000000000001E-2</v>
      </c>
      <c r="DW304">
        <v>1.89809272580241E-2</v>
      </c>
      <c r="EE304">
        <v>-1.34E-2</v>
      </c>
      <c r="EF304">
        <v>-8.0000000000000002E-3</v>
      </c>
      <c r="EG304">
        <v>0</v>
      </c>
      <c r="EI304">
        <v>-4.1500000000000002E-2</v>
      </c>
      <c r="EJ304">
        <v>3.65948657E-2</v>
      </c>
      <c r="EK304">
        <v>-1.8800000000000001E-2</v>
      </c>
      <c r="EL304">
        <v>-2.07E-2</v>
      </c>
      <c r="EM304">
        <v>2.0299999999999999E-2</v>
      </c>
      <c r="EO304">
        <v>1.3299999999999999E-2</v>
      </c>
      <c r="EP304">
        <v>0</v>
      </c>
      <c r="ES304">
        <v>4.8000000000000001E-2</v>
      </c>
      <c r="ET304">
        <v>4.4974125972073401E-3</v>
      </c>
      <c r="EU304">
        <v>8.3000000000000001E-3</v>
      </c>
      <c r="EV304">
        <v>-8.2000000000000007E-3</v>
      </c>
      <c r="EW304">
        <v>3.16895330068157E-2</v>
      </c>
      <c r="EX304">
        <v>3.39E-2</v>
      </c>
      <c r="EZ304">
        <v>4.4000000000000003E-3</v>
      </c>
      <c r="FC304">
        <v>-3.9699999999999999E-2</v>
      </c>
      <c r="FD304">
        <v>4.36E-2</v>
      </c>
      <c r="FE304">
        <v>1.52E-2</v>
      </c>
      <c r="FG304">
        <v>-2.8999999999999998E-3</v>
      </c>
      <c r="FH304">
        <v>8.9999999999999993E-3</v>
      </c>
      <c r="FJ304">
        <v>5.2864191195292197E-2</v>
      </c>
      <c r="FK304">
        <v>1.46E-2</v>
      </c>
      <c r="FL304">
        <v>2.56588198871711E-2</v>
      </c>
      <c r="FM304">
        <v>6.7813471782234597E-2</v>
      </c>
      <c r="FN304">
        <v>5.7999999999999996E-3</v>
      </c>
      <c r="FO304">
        <v>-6.8135716073277298E-3</v>
      </c>
      <c r="FP304">
        <v>5.2624600333272598E-2</v>
      </c>
      <c r="FQ304">
        <v>4.6115433198091402E-3</v>
      </c>
      <c r="FR304">
        <v>1.78E-2</v>
      </c>
      <c r="FS304">
        <v>-2.3599999999999999E-2</v>
      </c>
      <c r="FT304">
        <v>-3.6299999999999999E-2</v>
      </c>
      <c r="FU304">
        <v>2.7408455974076399E-3</v>
      </c>
      <c r="FV304">
        <v>6.1000000000000004E-3</v>
      </c>
      <c r="FW304">
        <v>2.0909874153200701E-2</v>
      </c>
      <c r="FX304">
        <v>3.3126084707609901E-2</v>
      </c>
      <c r="FY304">
        <v>9.4000644265733596E-3</v>
      </c>
      <c r="FZ304">
        <v>1.4999999999999999E-2</v>
      </c>
      <c r="GA304">
        <v>2.3E-2</v>
      </c>
      <c r="GB304">
        <v>-1.55E-2</v>
      </c>
      <c r="GC304">
        <v>1.72E-2</v>
      </c>
      <c r="GD304">
        <v>2.6107104275538601E-2</v>
      </c>
      <c r="GE304">
        <v>2.4019945961578401E-2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D194"/>
  <sheetViews>
    <sheetView topLeftCell="Y1" zoomScale="115" zoomScaleNormal="115" workbookViewId="0">
      <selection activeCell="AH1" sqref="AH1"/>
    </sheetView>
  </sheetViews>
  <sheetFormatPr defaultRowHeight="15" x14ac:dyDescent="0.25"/>
  <cols>
    <col min="1" max="1" width="4.140625" customWidth="1"/>
    <col min="2" max="2" width="26.85546875" customWidth="1"/>
    <col min="3" max="3" width="11.140625" customWidth="1"/>
    <col min="4" max="4" width="16.42578125" customWidth="1"/>
    <col min="5" max="12" width="11.140625" customWidth="1"/>
    <col min="17" max="17" width="27.28515625" customWidth="1"/>
    <col min="18" max="18" width="13.28515625" customWidth="1"/>
    <col min="19" max="19" width="16.5703125" customWidth="1"/>
    <col min="20" max="20" width="15.42578125" style="107" customWidth="1"/>
    <col min="21" max="21" width="10" style="107" customWidth="1"/>
    <col min="22" max="22" width="12.7109375" style="107" customWidth="1"/>
    <col min="23" max="25" width="10" customWidth="1"/>
    <col min="26" max="26" width="15.42578125" customWidth="1"/>
    <col min="27" max="28" width="11.85546875" customWidth="1"/>
    <col min="29" max="31" width="10" customWidth="1"/>
    <col min="41" max="46" width="9.5703125" customWidth="1"/>
    <col min="47" max="55" width="16.140625" customWidth="1"/>
    <col min="56" max="56" width="14.42578125" customWidth="1"/>
    <col min="57" max="57" width="15.7109375" customWidth="1"/>
  </cols>
  <sheetData>
    <row r="2" spans="2:56" x14ac:dyDescent="0.25">
      <c r="U2" s="107">
        <v>3</v>
      </c>
      <c r="V2" s="107">
        <v>4</v>
      </c>
      <c r="W2">
        <v>5</v>
      </c>
      <c r="X2">
        <v>6</v>
      </c>
      <c r="Y2" s="107">
        <v>7</v>
      </c>
      <c r="Z2" s="107">
        <v>8</v>
      </c>
      <c r="AA2" s="107">
        <v>9</v>
      </c>
      <c r="AB2">
        <v>10</v>
      </c>
      <c r="AC2" s="107">
        <v>11</v>
      </c>
      <c r="AD2" s="107">
        <v>12</v>
      </c>
      <c r="AE2" s="107">
        <v>13</v>
      </c>
      <c r="AF2">
        <v>14</v>
      </c>
    </row>
    <row r="3" spans="2:56" ht="30" x14ac:dyDescent="0.25">
      <c r="B3" s="134" t="s">
        <v>292</v>
      </c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L3" t="s">
        <v>106</v>
      </c>
      <c r="Q3" s="134" t="s">
        <v>293</v>
      </c>
      <c r="R3" t="s">
        <v>330</v>
      </c>
      <c r="S3" t="s">
        <v>97</v>
      </c>
      <c r="T3" s="107" t="s">
        <v>98</v>
      </c>
      <c r="U3" t="s">
        <v>339</v>
      </c>
      <c r="V3" s="107" t="s">
        <v>340</v>
      </c>
      <c r="W3" s="107" t="s">
        <v>341</v>
      </c>
      <c r="X3" t="s">
        <v>100</v>
      </c>
      <c r="Y3" t="s">
        <v>101</v>
      </c>
      <c r="Z3" t="s">
        <v>331</v>
      </c>
      <c r="AA3" t="s">
        <v>332</v>
      </c>
      <c r="AB3" t="s">
        <v>102</v>
      </c>
      <c r="AC3" t="s">
        <v>342</v>
      </c>
      <c r="AD3" t="s">
        <v>104</v>
      </c>
      <c r="AE3" t="s">
        <v>105</v>
      </c>
      <c r="AF3" t="s">
        <v>106</v>
      </c>
      <c r="AG3" t="s">
        <v>198</v>
      </c>
      <c r="AH3" t="s">
        <v>199</v>
      </c>
      <c r="AI3" t="s">
        <v>200</v>
      </c>
      <c r="AJ3" t="s">
        <v>201</v>
      </c>
      <c r="AK3" t="s">
        <v>202</v>
      </c>
      <c r="AL3" t="s">
        <v>203</v>
      </c>
      <c r="AM3" t="s">
        <v>204</v>
      </c>
      <c r="AN3" t="s">
        <v>205</v>
      </c>
      <c r="AO3" t="s">
        <v>343</v>
      </c>
      <c r="AP3" t="s">
        <v>344</v>
      </c>
      <c r="AQ3" t="s">
        <v>345</v>
      </c>
      <c r="AR3" t="s">
        <v>346</v>
      </c>
      <c r="AS3" t="s">
        <v>347</v>
      </c>
      <c r="AT3" t="s">
        <v>348</v>
      </c>
    </row>
    <row r="4" spans="2:56" x14ac:dyDescent="0.25">
      <c r="C4" t="s">
        <v>107</v>
      </c>
      <c r="D4" t="s">
        <v>108</v>
      </c>
      <c r="E4" t="s">
        <v>109</v>
      </c>
      <c r="F4" t="s">
        <v>110</v>
      </c>
      <c r="G4" t="s">
        <v>107</v>
      </c>
      <c r="H4" t="s">
        <v>108</v>
      </c>
      <c r="I4" t="s">
        <v>107</v>
      </c>
      <c r="J4" t="s">
        <v>108</v>
      </c>
      <c r="K4" t="s">
        <v>110</v>
      </c>
      <c r="L4" t="s">
        <v>111</v>
      </c>
      <c r="R4" t="s">
        <v>110</v>
      </c>
      <c r="S4" t="s">
        <v>110</v>
      </c>
      <c r="T4" s="107" t="s">
        <v>108</v>
      </c>
      <c r="U4" t="s">
        <v>110</v>
      </c>
      <c r="V4" t="s">
        <v>110</v>
      </c>
      <c r="W4" t="s">
        <v>110</v>
      </c>
      <c r="X4" t="s">
        <v>110</v>
      </c>
      <c r="Y4" t="s">
        <v>110</v>
      </c>
      <c r="Z4" t="s">
        <v>108</v>
      </c>
      <c r="AA4" t="s">
        <v>107</v>
      </c>
      <c r="AB4" t="s">
        <v>108</v>
      </c>
      <c r="AC4" t="s">
        <v>110</v>
      </c>
      <c r="AD4" t="s">
        <v>111</v>
      </c>
      <c r="AE4" t="s">
        <v>108</v>
      </c>
      <c r="AF4" t="s">
        <v>110</v>
      </c>
      <c r="AG4" t="s">
        <v>110</v>
      </c>
      <c r="AH4" t="s">
        <v>110</v>
      </c>
      <c r="AI4" t="s">
        <v>110</v>
      </c>
      <c r="AJ4" t="s">
        <v>108</v>
      </c>
      <c r="AK4" t="s">
        <v>108</v>
      </c>
      <c r="AL4" t="s">
        <v>111</v>
      </c>
      <c r="AM4" t="s">
        <v>111</v>
      </c>
      <c r="AN4" t="s">
        <v>111</v>
      </c>
      <c r="AO4" t="s">
        <v>111</v>
      </c>
      <c r="AP4" t="s">
        <v>111</v>
      </c>
      <c r="AQ4" t="s">
        <v>111</v>
      </c>
      <c r="AR4" t="s">
        <v>111</v>
      </c>
      <c r="AS4" t="s">
        <v>111</v>
      </c>
      <c r="AT4" t="s">
        <v>111</v>
      </c>
    </row>
    <row r="5" spans="2:56" x14ac:dyDescent="0.25">
      <c r="Q5" t="s">
        <v>174</v>
      </c>
      <c r="R5" t="s">
        <v>404</v>
      </c>
      <c r="S5">
        <v>0</v>
      </c>
      <c r="T5">
        <v>0</v>
      </c>
      <c r="U5">
        <v>9.3109480110019793E-2</v>
      </c>
      <c r="V5">
        <v>0.12494037530094899</v>
      </c>
      <c r="W5">
        <v>-0.45681546719281602</v>
      </c>
      <c r="X5">
        <v>0.32265532878549502</v>
      </c>
      <c r="Y5">
        <v>1.9392313302286E-2</v>
      </c>
      <c r="Z5">
        <v>-1.0627398397165699</v>
      </c>
      <c r="AA5">
        <v>-1.16682568585938</v>
      </c>
      <c r="AB5">
        <v>-1.5781203628730101</v>
      </c>
      <c r="AC5">
        <v>5.0034244654888697E-2</v>
      </c>
      <c r="AD5">
        <v>4.7469081264017603E-2</v>
      </c>
      <c r="AE5">
        <v>6.2697337519553699E-3</v>
      </c>
      <c r="AF5">
        <v>1.11310521182604E-2</v>
      </c>
      <c r="AG5">
        <v>0.31768225336490702</v>
      </c>
      <c r="AH5">
        <v>-0.23673295031097399</v>
      </c>
      <c r="AI5">
        <v>-3.2075775255472103E-2</v>
      </c>
      <c r="AJ5">
        <v>6.0638268023991901E-2</v>
      </c>
      <c r="AK5">
        <v>-0.10415157366588999</v>
      </c>
      <c r="AL5">
        <v>5.9242628428975E-2</v>
      </c>
      <c r="AM5">
        <v>6.4158506108861202E-2</v>
      </c>
      <c r="AN5">
        <v>-5.8328788713516801E-2</v>
      </c>
      <c r="AO5">
        <v>-1.0627398397165699</v>
      </c>
      <c r="AP5">
        <v>0.38209883846743897</v>
      </c>
      <c r="AQ5">
        <v>-1.9063180879388599</v>
      </c>
      <c r="AR5">
        <v>-1.16682568585938</v>
      </c>
      <c r="AS5">
        <v>0.39983621707407302</v>
      </c>
      <c r="AT5">
        <v>-1.99576075447025</v>
      </c>
    </row>
    <row r="6" spans="2:56" x14ac:dyDescent="0.25">
      <c r="B6" t="s">
        <v>112</v>
      </c>
      <c r="C6">
        <v>1</v>
      </c>
      <c r="D6">
        <v>3876460170.7399998</v>
      </c>
      <c r="E6">
        <v>0.69691170427640803</v>
      </c>
      <c r="F6">
        <v>0.33329670715121601</v>
      </c>
      <c r="G6">
        <v>-0.101774152015514</v>
      </c>
      <c r="H6">
        <v>1.3896810760864999</v>
      </c>
      <c r="I6">
        <v>6.8029172752997302E-2</v>
      </c>
      <c r="J6">
        <v>6.4399048992698799E-2</v>
      </c>
      <c r="K6">
        <v>1.5940994082539701E-2</v>
      </c>
      <c r="L6">
        <v>1.9838160985497899E-2</v>
      </c>
      <c r="Q6" t="s">
        <v>483</v>
      </c>
      <c r="R6" t="s">
        <v>404</v>
      </c>
      <c r="S6">
        <v>0</v>
      </c>
      <c r="T6">
        <v>0</v>
      </c>
      <c r="U6">
        <v>0.22861537076688301</v>
      </c>
      <c r="V6">
        <v>-0.23069204999585299</v>
      </c>
      <c r="W6">
        <v>-0.29768046257519898</v>
      </c>
      <c r="X6">
        <v>0.28339392730392599</v>
      </c>
      <c r="Y6">
        <v>0.64644703638666501</v>
      </c>
      <c r="Z6">
        <v>-0.19802379115143701</v>
      </c>
      <c r="AA6">
        <v>0.26625837928795498</v>
      </c>
      <c r="AB6">
        <v>-0.158373302837791</v>
      </c>
      <c r="AC6">
        <v>4.7024253445469698E-2</v>
      </c>
      <c r="AD6">
        <v>2.37353012338525E-2</v>
      </c>
      <c r="AE6">
        <v>1.38467292509022E-2</v>
      </c>
      <c r="AF6">
        <v>3.11109896399142E-2</v>
      </c>
      <c r="AG6">
        <v>0.100623971223405</v>
      </c>
      <c r="AH6">
        <v>-0.589631430645566</v>
      </c>
      <c r="AI6">
        <v>4.5957296853062803E-2</v>
      </c>
      <c r="AJ6">
        <v>0.72350357736275495</v>
      </c>
      <c r="AK6">
        <v>6.8547896687623303E-3</v>
      </c>
      <c r="AL6">
        <v>7.7435125415708406E-2</v>
      </c>
      <c r="AM6">
        <v>0.157718781027049</v>
      </c>
      <c r="AN6">
        <v>7.1038003459042806E-2</v>
      </c>
      <c r="AO6">
        <v>-0.19802379115143701</v>
      </c>
      <c r="AP6">
        <v>0.14657144170213701</v>
      </c>
      <c r="AQ6">
        <v>-0.52161671419310396</v>
      </c>
      <c r="AR6">
        <v>0.26625837928795498</v>
      </c>
      <c r="AS6">
        <v>0.20587658489470501</v>
      </c>
      <c r="AT6">
        <v>-0.160562188078131</v>
      </c>
      <c r="AU6" s="36"/>
      <c r="AV6" s="36"/>
      <c r="AW6" s="36"/>
      <c r="BD6" s="139"/>
    </row>
    <row r="7" spans="2:56" x14ac:dyDescent="0.25">
      <c r="B7" t="s">
        <v>113</v>
      </c>
      <c r="C7">
        <v>0.46150878189363798</v>
      </c>
      <c r="D7">
        <v>1680197358.01</v>
      </c>
      <c r="E7">
        <v>0.63261473583754901</v>
      </c>
      <c r="F7">
        <v>0.33466021203755097</v>
      </c>
      <c r="G7">
        <v>-0.115672450689074</v>
      </c>
      <c r="H7">
        <v>1.0151577526487801</v>
      </c>
      <c r="I7">
        <v>9.0237470199869496E-2</v>
      </c>
      <c r="J7">
        <v>8.1191759985463893E-2</v>
      </c>
      <c r="K7">
        <v>2.9165074935890399E-2</v>
      </c>
      <c r="L7">
        <v>3.2790467655112697E-2</v>
      </c>
      <c r="Q7" t="s">
        <v>484</v>
      </c>
      <c r="R7" t="s">
        <v>404</v>
      </c>
      <c r="S7">
        <v>0</v>
      </c>
      <c r="T7">
        <v>0</v>
      </c>
      <c r="U7">
        <v>0.142083847043037</v>
      </c>
      <c r="V7">
        <v>-0.15002441435379399</v>
      </c>
      <c r="W7">
        <v>-1.5695535780401899</v>
      </c>
      <c r="X7">
        <v>0.29912218538202201</v>
      </c>
      <c r="Y7">
        <v>0.509302768630289</v>
      </c>
      <c r="Z7">
        <v>-0.27076920751998301</v>
      </c>
      <c r="AA7">
        <v>-1.35683456189878</v>
      </c>
      <c r="AB7">
        <v>-1.1403144607567499</v>
      </c>
      <c r="AC7">
        <v>2.80052545992391E-2</v>
      </c>
      <c r="AD7">
        <v>5.4384524286720101E-3</v>
      </c>
      <c r="AE7">
        <v>1.3188212039636899E-2</v>
      </c>
      <c r="AF7">
        <v>1.6859717287252E-2</v>
      </c>
      <c r="AG7">
        <v>3.5073841324302801E-2</v>
      </c>
      <c r="AH7">
        <v>-6.0864041711144901E-2</v>
      </c>
      <c r="AI7">
        <v>-3.0799739251289399E-2</v>
      </c>
      <c r="AJ7">
        <v>7.3370679810304595E-2</v>
      </c>
      <c r="AK7">
        <v>7.2171642008242803E-2</v>
      </c>
      <c r="AL7">
        <v>0.13337283562729699</v>
      </c>
      <c r="AM7">
        <v>0.165204904648693</v>
      </c>
      <c r="AN7">
        <v>-6.5727514385395494E-2</v>
      </c>
      <c r="AO7">
        <v>-0.27076920751998301</v>
      </c>
      <c r="AP7">
        <v>1.7932708694134099E-2</v>
      </c>
      <c r="AQ7">
        <v>-0.31036012343784702</v>
      </c>
      <c r="AR7">
        <v>-1.35683456189878</v>
      </c>
      <c r="AS7">
        <v>0.42442023879870999</v>
      </c>
      <c r="AT7">
        <v>-2.2367368937660199</v>
      </c>
      <c r="AU7" s="36"/>
      <c r="AV7" s="36"/>
      <c r="AW7" s="36"/>
      <c r="BD7" s="139"/>
    </row>
    <row r="8" spans="2:56" x14ac:dyDescent="0.25">
      <c r="B8" t="s">
        <v>114</v>
      </c>
      <c r="C8">
        <v>0.20705885535183</v>
      </c>
      <c r="D8">
        <v>236196478.71000001</v>
      </c>
      <c r="E8">
        <v>1.1535111965509099</v>
      </c>
      <c r="F8">
        <v>0.274606635998982</v>
      </c>
      <c r="G8">
        <v>0.73341246719270303</v>
      </c>
      <c r="H8">
        <v>1.03314742329996</v>
      </c>
      <c r="I8">
        <v>1.38433793484984E-2</v>
      </c>
      <c r="J8">
        <v>8.1249350593045194E-3</v>
      </c>
      <c r="K8">
        <v>5.8450319991873896E-3</v>
      </c>
      <c r="L8">
        <v>9.1473031241938504E-3</v>
      </c>
      <c r="Q8" t="s">
        <v>481</v>
      </c>
      <c r="R8" t="s">
        <v>404</v>
      </c>
      <c r="S8">
        <v>0</v>
      </c>
      <c r="T8">
        <v>0</v>
      </c>
      <c r="U8">
        <v>0.14016106831501099</v>
      </c>
      <c r="V8">
        <v>0.37742489387688499</v>
      </c>
      <c r="W8">
        <v>-8.2939908199040902E-2</v>
      </c>
      <c r="X8">
        <v>0.31596363776359898</v>
      </c>
      <c r="Y8">
        <v>1.4968944949625E-2</v>
      </c>
      <c r="Z8">
        <v>-0.76387950134107696</v>
      </c>
      <c r="AA8">
        <v>-0.98169541398442595</v>
      </c>
      <c r="AB8">
        <v>-1.2418233050819201</v>
      </c>
      <c r="AC8">
        <v>7.2954426590231006E-2</v>
      </c>
      <c r="AD8">
        <v>6.91968281593415E-2</v>
      </c>
      <c r="AE8">
        <v>8.2291149710694792E-3</v>
      </c>
      <c r="AF8">
        <v>1.7528751486651901E-2</v>
      </c>
      <c r="AG8">
        <v>0.461216059132804</v>
      </c>
      <c r="AH8">
        <v>-0.108713678657607</v>
      </c>
      <c r="AI8">
        <v>-0.10840936872944899</v>
      </c>
      <c r="AJ8">
        <v>-9.8205727728623501E-2</v>
      </c>
      <c r="AK8">
        <v>-4.5591153888449802E-2</v>
      </c>
      <c r="AL8">
        <v>2.94362134752774E-2</v>
      </c>
      <c r="AM8">
        <v>8.56053897072835E-2</v>
      </c>
      <c r="AN8">
        <v>-8.3056928890348394E-2</v>
      </c>
      <c r="AO8">
        <v>-0.76387950134107696</v>
      </c>
      <c r="AP8">
        <v>0.35481573992064303</v>
      </c>
      <c r="AQ8">
        <v>-1.5472235217638399</v>
      </c>
      <c r="AR8">
        <v>-0.98169541398442595</v>
      </c>
      <c r="AS8">
        <v>0.36538853679734001</v>
      </c>
      <c r="AT8">
        <v>-1.73921401506608</v>
      </c>
      <c r="AU8" s="36"/>
      <c r="AV8" s="36"/>
      <c r="AW8" s="36"/>
      <c r="BD8" s="139"/>
    </row>
    <row r="9" spans="2:56" x14ac:dyDescent="0.25">
      <c r="B9" t="s">
        <v>115</v>
      </c>
      <c r="C9">
        <v>0.25595405238308999</v>
      </c>
      <c r="D9">
        <v>931842121.88</v>
      </c>
      <c r="E9">
        <v>0.582962410028525</v>
      </c>
      <c r="F9">
        <v>0.317021128046097</v>
      </c>
      <c r="G9">
        <v>-0.33247018784820398</v>
      </c>
      <c r="H9">
        <v>1.0488514501613599</v>
      </c>
      <c r="I9">
        <v>9.72607762140138E-2</v>
      </c>
      <c r="J9">
        <v>9.0496724157699299E-2</v>
      </c>
      <c r="K9">
        <v>1.0774686545558699E-2</v>
      </c>
      <c r="L9">
        <v>3.0120819283763499E-2</v>
      </c>
      <c r="Q9" t="s">
        <v>482</v>
      </c>
      <c r="R9" t="s">
        <v>404</v>
      </c>
      <c r="S9">
        <v>0</v>
      </c>
      <c r="T9">
        <v>0</v>
      </c>
      <c r="U9">
        <v>0.14101607095316701</v>
      </c>
      <c r="V9">
        <v>0.123658941319293</v>
      </c>
      <c r="W9">
        <v>-1.0919846632716801</v>
      </c>
      <c r="X9">
        <v>0.29816723290939801</v>
      </c>
      <c r="Y9">
        <v>-7.1641585035776598E-2</v>
      </c>
      <c r="Z9">
        <v>-0.31206839319543</v>
      </c>
      <c r="AA9">
        <v>-1.03962266443162</v>
      </c>
      <c r="AB9">
        <v>-0.96205865788557998</v>
      </c>
      <c r="AC9">
        <v>7.5634011908340903E-2</v>
      </c>
      <c r="AD9">
        <v>6.3844288409835998E-2</v>
      </c>
      <c r="AE9">
        <v>1.5741913701001801E-2</v>
      </c>
      <c r="AF9">
        <v>2.4913862199211299E-2</v>
      </c>
      <c r="AG9">
        <v>0.41984925673191997</v>
      </c>
      <c r="AH9">
        <v>-0.39375906432970997</v>
      </c>
      <c r="AI9">
        <v>4.6904689650926297E-3</v>
      </c>
      <c r="AJ9">
        <v>-0.110425835178903</v>
      </c>
      <c r="AK9">
        <v>-0.27694988198398202</v>
      </c>
      <c r="AL9">
        <v>0.210845873625011</v>
      </c>
      <c r="AM9">
        <v>6.5058630026304007E-2</v>
      </c>
      <c r="AN9">
        <v>-0.12822408433032301</v>
      </c>
      <c r="AO9">
        <v>-0.31206839319543</v>
      </c>
      <c r="AP9">
        <v>0.187948166816509</v>
      </c>
      <c r="AQ9">
        <v>-0.72701073103551705</v>
      </c>
      <c r="AR9">
        <v>-1.03962266443162</v>
      </c>
      <c r="AS9">
        <v>7.3691236491493797E-2</v>
      </c>
      <c r="AT9">
        <v>-1.1923983449943001</v>
      </c>
      <c r="AU9" s="36"/>
      <c r="AV9" s="36"/>
      <c r="AW9" s="36"/>
      <c r="BD9" s="139"/>
    </row>
    <row r="10" spans="2:56" x14ac:dyDescent="0.25">
      <c r="B10" t="s">
        <v>116</v>
      </c>
      <c r="C10">
        <v>7.5478310371442398E-2</v>
      </c>
      <c r="D10">
        <v>274790995.63999999</v>
      </c>
      <c r="E10">
        <v>0.60028688005894104</v>
      </c>
      <c r="F10">
        <v>0.36063489893081102</v>
      </c>
      <c r="G10">
        <v>-2.5669844441901599E-2</v>
      </c>
      <c r="H10">
        <v>0.50557505096751199</v>
      </c>
      <c r="I10">
        <v>7.1641732811739606E-2</v>
      </c>
      <c r="J10">
        <v>4.1105342015060303E-2</v>
      </c>
      <c r="K10">
        <v>1.8666437839635199E-2</v>
      </c>
      <c r="L10">
        <v>5.6689379567362003E-2</v>
      </c>
      <c r="Q10" t="s">
        <v>250</v>
      </c>
      <c r="R10" t="s">
        <v>405</v>
      </c>
      <c r="S10">
        <v>3.0721789594107701E-3</v>
      </c>
      <c r="T10">
        <v>11184764.35</v>
      </c>
      <c r="U10">
        <v>0.14235235557200601</v>
      </c>
      <c r="V10">
        <v>0.32697085978886697</v>
      </c>
      <c r="W10">
        <v>-0.16383903659579199</v>
      </c>
      <c r="X10">
        <v>0.34043480162094403</v>
      </c>
      <c r="Y10">
        <v>0.192446874054614</v>
      </c>
      <c r="Z10">
        <v>-0.52898110326334202</v>
      </c>
      <c r="AA10">
        <v>-0.79723456432866802</v>
      </c>
      <c r="AB10">
        <v>-0.95175670236424004</v>
      </c>
      <c r="AC10">
        <v>0.13919391436745501</v>
      </c>
      <c r="AD10">
        <v>0.115996411193642</v>
      </c>
      <c r="AE10">
        <v>2.3564709975336901E-2</v>
      </c>
      <c r="AF10">
        <v>5.4014618799559398E-2</v>
      </c>
      <c r="AG10">
        <v>0.784803296526012</v>
      </c>
      <c r="AH10">
        <v>-0.11325733927444</v>
      </c>
      <c r="AI10">
        <v>-0.37533008558359299</v>
      </c>
      <c r="AJ10">
        <v>0.43518192917051701</v>
      </c>
      <c r="AK10">
        <v>-3.6696758320186401E-2</v>
      </c>
      <c r="AL10">
        <v>0.39326333313964201</v>
      </c>
      <c r="AM10">
        <v>-8.68254145846592E-2</v>
      </c>
      <c r="AN10">
        <v>-3.4855476088859398E-3</v>
      </c>
      <c r="AO10">
        <v>-0.49884162436787899</v>
      </c>
      <c r="AP10">
        <v>8.1368477243021306E-2</v>
      </c>
      <c r="AQ10">
        <v>-0.67848278153154395</v>
      </c>
      <c r="AR10">
        <v>-0.79723456432866802</v>
      </c>
      <c r="AS10">
        <v>-0.13160946761108</v>
      </c>
      <c r="AT10">
        <v>-0.52438358583959199</v>
      </c>
      <c r="AU10" s="36"/>
      <c r="AV10" s="36"/>
      <c r="AW10" s="36"/>
      <c r="BD10" s="139"/>
    </row>
    <row r="11" spans="2:56" x14ac:dyDescent="0.25">
      <c r="B11" t="s">
        <v>85</v>
      </c>
      <c r="C11">
        <v>0</v>
      </c>
      <c r="D11">
        <v>0</v>
      </c>
      <c r="E11">
        <v>0.79867402420631295</v>
      </c>
      <c r="F11" t="s">
        <v>117</v>
      </c>
      <c r="G11">
        <v>0.73211785552245401</v>
      </c>
      <c r="H11" t="s">
        <v>117</v>
      </c>
      <c r="I11">
        <v>3.00498066452708E-2</v>
      </c>
      <c r="J11" t="s">
        <v>117</v>
      </c>
      <c r="K11">
        <v>3.00498066452708E-2</v>
      </c>
      <c r="L11" t="s">
        <v>117</v>
      </c>
      <c r="Q11" t="s">
        <v>252</v>
      </c>
      <c r="R11" t="s">
        <v>405</v>
      </c>
      <c r="S11">
        <v>6.0686448861867999E-3</v>
      </c>
      <c r="T11">
        <v>22093883.16</v>
      </c>
      <c r="U11">
        <v>-3.3881009902686499E-2</v>
      </c>
      <c r="V11">
        <v>0.30819393815121898</v>
      </c>
      <c r="W11">
        <v>-0.29409386770087398</v>
      </c>
      <c r="X11">
        <v>0.3805237899783</v>
      </c>
      <c r="Y11">
        <v>-1.8343223281435801E-2</v>
      </c>
      <c r="Z11">
        <v>-0.70975944835535998</v>
      </c>
      <c r="AA11">
        <v>-1.92922762371037</v>
      </c>
      <c r="AB11">
        <v>-1.7990573321513199</v>
      </c>
      <c r="AC11">
        <v>5.9436500095280002E-2</v>
      </c>
      <c r="AD11">
        <v>4.4323047246146802E-2</v>
      </c>
      <c r="AE11">
        <v>7.0397171173594598E-3</v>
      </c>
      <c r="AF11">
        <v>2.6187778729108501E-2</v>
      </c>
      <c r="AG11">
        <v>0.290999902235962</v>
      </c>
      <c r="AH11">
        <v>0.403713117352207</v>
      </c>
      <c r="AI11">
        <v>-6.1889540249524297E-2</v>
      </c>
      <c r="AJ11">
        <v>-3.4384679602395302E-2</v>
      </c>
      <c r="AK11">
        <v>-0.14857709820821199</v>
      </c>
      <c r="AL11">
        <v>6.2389219390374902E-2</v>
      </c>
      <c r="AM11">
        <v>7.2146203639099502E-2</v>
      </c>
      <c r="AN11">
        <v>-5.9458400896312803E-2</v>
      </c>
      <c r="AO11">
        <v>-0.52922271272986099</v>
      </c>
      <c r="AP11">
        <v>0.14725447682460499</v>
      </c>
      <c r="AQ11">
        <v>-0.85432360573656696</v>
      </c>
      <c r="AR11">
        <v>-1.92922762371037</v>
      </c>
      <c r="AS11">
        <v>8.4462549966829795E-2</v>
      </c>
      <c r="AT11">
        <v>-2.1043342465274599</v>
      </c>
      <c r="AU11" s="36"/>
      <c r="AV11" s="36"/>
      <c r="AW11" s="36"/>
      <c r="BD11" s="139"/>
    </row>
    <row r="12" spans="2:56" x14ac:dyDescent="0.25">
      <c r="B12" t="s">
        <v>118</v>
      </c>
      <c r="C12">
        <v>0</v>
      </c>
      <c r="D12">
        <v>0</v>
      </c>
      <c r="E12">
        <v>0.4</v>
      </c>
      <c r="F12" t="s">
        <v>117</v>
      </c>
      <c r="G12">
        <v>0.4</v>
      </c>
      <c r="H12" t="s">
        <v>117</v>
      </c>
      <c r="I12">
        <v>0.03</v>
      </c>
      <c r="J12" t="s">
        <v>117</v>
      </c>
      <c r="K12">
        <v>0.03</v>
      </c>
      <c r="L12" t="s">
        <v>117</v>
      </c>
      <c r="Q12" t="s">
        <v>251</v>
      </c>
      <c r="R12" t="s">
        <v>405</v>
      </c>
      <c r="S12">
        <v>0</v>
      </c>
      <c r="T12">
        <v>0</v>
      </c>
      <c r="U12">
        <v>0.30991794966079</v>
      </c>
      <c r="V12">
        <v>0.401944723716115</v>
      </c>
      <c r="W12">
        <v>-9.3636190278258105E-2</v>
      </c>
      <c r="X12">
        <v>0.32470358324948001</v>
      </c>
      <c r="Y12">
        <v>0.43516141703003902</v>
      </c>
      <c r="Z12">
        <v>3.2212990489723502E-2</v>
      </c>
      <c r="AA12">
        <v>-4.88877921978614E-2</v>
      </c>
      <c r="AB12">
        <v>-1.4655997793556801E-2</v>
      </c>
      <c r="AC12">
        <v>0.25730093072921001</v>
      </c>
      <c r="AD12">
        <v>0.201360893988762</v>
      </c>
      <c r="AE12">
        <v>2.5317893407656802E-2</v>
      </c>
      <c r="AF12">
        <v>0.11596199097858</v>
      </c>
      <c r="AG12">
        <v>1.3352938073704099</v>
      </c>
      <c r="AH12">
        <v>-2.0013660136057201</v>
      </c>
      <c r="AI12">
        <v>-0.677566776947367</v>
      </c>
      <c r="AJ12">
        <v>2.2501668429809198</v>
      </c>
      <c r="AK12">
        <v>0.738138123565523</v>
      </c>
      <c r="AL12">
        <v>0.222777853663434</v>
      </c>
      <c r="AM12">
        <v>-7.2459924481517099E-2</v>
      </c>
      <c r="AN12">
        <v>7.1479371390586696E-4</v>
      </c>
      <c r="AO12">
        <v>3.0825028042153198E-2</v>
      </c>
      <c r="AP12">
        <v>-0.187926153223199</v>
      </c>
      <c r="AQ12">
        <v>0.445718765398252</v>
      </c>
      <c r="AR12">
        <v>-4.7903551511266997E-2</v>
      </c>
      <c r="AS12">
        <v>-0.276679409088391</v>
      </c>
      <c r="AT12">
        <v>0.52570447888237104</v>
      </c>
      <c r="AU12" s="39"/>
      <c r="AV12" s="39"/>
      <c r="AW12" s="39"/>
      <c r="AY12" s="37"/>
      <c r="AZ12" s="37"/>
      <c r="BA12" s="37"/>
      <c r="BB12" s="37"/>
      <c r="BD12" s="139"/>
    </row>
    <row r="13" spans="2:56" x14ac:dyDescent="0.25">
      <c r="B13" t="s">
        <v>119</v>
      </c>
      <c r="C13">
        <v>0</v>
      </c>
      <c r="D13">
        <v>0</v>
      </c>
      <c r="E13">
        <v>0.4</v>
      </c>
      <c r="F13" t="s">
        <v>117</v>
      </c>
      <c r="G13">
        <v>0.4</v>
      </c>
      <c r="H13" t="s">
        <v>117</v>
      </c>
      <c r="I13">
        <v>0.05</v>
      </c>
      <c r="J13" t="s">
        <v>117</v>
      </c>
      <c r="K13">
        <v>0.05</v>
      </c>
      <c r="L13" t="s">
        <v>117</v>
      </c>
      <c r="Q13" t="s">
        <v>248</v>
      </c>
      <c r="R13" t="s">
        <v>405</v>
      </c>
      <c r="S13">
        <v>2.2678111078582301E-2</v>
      </c>
      <c r="T13">
        <v>82563331</v>
      </c>
      <c r="U13">
        <v>0.27671711182013398</v>
      </c>
      <c r="V13">
        <v>1.8098976222460698E-2</v>
      </c>
      <c r="W13">
        <v>-1.0277450571520601</v>
      </c>
      <c r="X13">
        <v>5.1499624898279202E-2</v>
      </c>
      <c r="Y13">
        <v>0.62746781404364604</v>
      </c>
      <c r="Z13">
        <v>0.17069815468206201</v>
      </c>
      <c r="AA13">
        <v>-0.28155148791009799</v>
      </c>
      <c r="AB13">
        <v>-8.6528570677422506E-2</v>
      </c>
      <c r="AC13">
        <v>8.3704286320801805E-2</v>
      </c>
      <c r="AD13">
        <v>2.9718446808215501E-2</v>
      </c>
      <c r="AE13">
        <v>2.0686406438493399E-2</v>
      </c>
      <c r="AF13">
        <v>5.5159937452412398E-2</v>
      </c>
      <c r="AG13">
        <v>0.15928144574161701</v>
      </c>
      <c r="AH13">
        <v>-0.45275601237292601</v>
      </c>
      <c r="AI13">
        <v>-0.28865813866057399</v>
      </c>
      <c r="AJ13">
        <v>-0.196587132385448</v>
      </c>
      <c r="AK13">
        <v>-0.13361313145374801</v>
      </c>
      <c r="AL13">
        <v>0.29589641583502302</v>
      </c>
      <c r="AM13">
        <v>0.302016535839849</v>
      </c>
      <c r="AN13">
        <v>-3.12201768047131E-2</v>
      </c>
      <c r="AO13">
        <v>0.17069815468206201</v>
      </c>
      <c r="AP13">
        <v>0.24267766276837799</v>
      </c>
      <c r="AQ13">
        <v>-0.36507316161382097</v>
      </c>
      <c r="AR13">
        <v>-0.28155148791009799</v>
      </c>
      <c r="AS13">
        <v>0.30426172680498798</v>
      </c>
      <c r="AT13">
        <v>-0.91234280849232496</v>
      </c>
      <c r="AU13" s="36"/>
      <c r="AV13" s="36"/>
      <c r="AW13" s="36"/>
      <c r="BD13" s="139"/>
    </row>
    <row r="14" spans="2:56" x14ac:dyDescent="0.25">
      <c r="B14" t="s">
        <v>120</v>
      </c>
      <c r="C14">
        <v>0</v>
      </c>
      <c r="D14">
        <v>0</v>
      </c>
      <c r="E14">
        <v>0.4</v>
      </c>
      <c r="F14" t="s">
        <v>117</v>
      </c>
      <c r="G14">
        <v>0.4</v>
      </c>
      <c r="H14" t="s">
        <v>117</v>
      </c>
      <c r="I14">
        <v>0.08</v>
      </c>
      <c r="J14" t="s">
        <v>117</v>
      </c>
      <c r="K14">
        <v>0.08</v>
      </c>
      <c r="L14" t="s">
        <v>117</v>
      </c>
      <c r="Q14" t="s">
        <v>258</v>
      </c>
      <c r="R14" t="s">
        <v>405</v>
      </c>
      <c r="S14">
        <v>2.6597280196070999E-3</v>
      </c>
      <c r="T14">
        <v>9683170</v>
      </c>
      <c r="U14">
        <v>1.14305357423009</v>
      </c>
      <c r="V14">
        <v>1.94588335846876</v>
      </c>
      <c r="W14">
        <v>1.88776186890332</v>
      </c>
      <c r="X14">
        <v>0.27834299706137</v>
      </c>
      <c r="Y14">
        <v>0.50958996117588895</v>
      </c>
      <c r="Z14">
        <v>1.5046737630645699</v>
      </c>
      <c r="AA14">
        <v>1.2835732416102601</v>
      </c>
      <c r="AB14">
        <v>1.1966462526308299</v>
      </c>
      <c r="AC14">
        <v>2.8151328044137801E-2</v>
      </c>
      <c r="AD14">
        <v>1.0174566103565199E-2</v>
      </c>
      <c r="AE14">
        <v>8.9772558304174709E-3</v>
      </c>
      <c r="AF14">
        <v>2.0700969407258699E-2</v>
      </c>
      <c r="AG14">
        <v>6.6720608255910599E-2</v>
      </c>
      <c r="AH14">
        <v>-3.3742614719777398E-3</v>
      </c>
      <c r="AI14">
        <v>-4.12298432147424E-2</v>
      </c>
      <c r="AJ14">
        <v>-3.81229935025032E-2</v>
      </c>
      <c r="AK14">
        <v>-0.10563783211880499</v>
      </c>
      <c r="AL14">
        <v>0.20343948297638501</v>
      </c>
      <c r="AM14">
        <v>5.1570892964656299E-2</v>
      </c>
      <c r="AN14">
        <v>3.85360003491933E-3</v>
      </c>
      <c r="AO14">
        <v>1.5046737630645699</v>
      </c>
      <c r="AP14">
        <v>0.116719992484701</v>
      </c>
      <c r="AQ14">
        <v>1.2469853409074001</v>
      </c>
      <c r="AR14">
        <v>1.2835732416102601</v>
      </c>
      <c r="AS14">
        <v>8.4196672599709102E-2</v>
      </c>
      <c r="AT14">
        <v>1.1090178321754001</v>
      </c>
      <c r="AU14" s="36"/>
      <c r="AV14" s="36"/>
      <c r="AW14" s="36"/>
      <c r="BD14" s="139"/>
    </row>
    <row r="15" spans="2:56" x14ac:dyDescent="0.25">
      <c r="B15" t="s">
        <v>121</v>
      </c>
      <c r="C15">
        <v>0</v>
      </c>
      <c r="D15">
        <v>0</v>
      </c>
      <c r="E15">
        <v>0.4</v>
      </c>
      <c r="F15" t="s">
        <v>117</v>
      </c>
      <c r="G15">
        <v>0.4</v>
      </c>
      <c r="H15" t="s">
        <v>117</v>
      </c>
      <c r="I15">
        <v>0.08</v>
      </c>
      <c r="J15" t="s">
        <v>117</v>
      </c>
      <c r="K15">
        <v>0.08</v>
      </c>
      <c r="L15" t="s">
        <v>117</v>
      </c>
      <c r="Q15" t="s">
        <v>254</v>
      </c>
      <c r="R15" t="s">
        <v>405</v>
      </c>
      <c r="S15">
        <v>4.9281289103570497E-3</v>
      </c>
      <c r="T15">
        <v>17941650.300000001</v>
      </c>
      <c r="U15">
        <v>-0.15271353745206601</v>
      </c>
      <c r="V15">
        <v>8.80789966574725E-2</v>
      </c>
      <c r="W15">
        <v>0.244589333163934</v>
      </c>
      <c r="X15">
        <v>0.45004217873854102</v>
      </c>
      <c r="Y15">
        <v>-2.13733649491217E-2</v>
      </c>
      <c r="Z15">
        <v>-0.872454208769882</v>
      </c>
      <c r="AA15">
        <v>-0.77972917361689997</v>
      </c>
      <c r="AB15">
        <v>-0.84804617383445902</v>
      </c>
      <c r="AC15">
        <v>9.4504965287079107E-2</v>
      </c>
      <c r="AD15">
        <v>6.0766410382361198E-2</v>
      </c>
      <c r="AE15">
        <v>1.53306594647997E-2</v>
      </c>
      <c r="AF15">
        <v>4.8879375649199398E-2</v>
      </c>
      <c r="AG15">
        <v>0.38281206228697801</v>
      </c>
      <c r="AH15">
        <v>0.64638543054571496</v>
      </c>
      <c r="AI15">
        <v>0.18370799479302799</v>
      </c>
      <c r="AJ15">
        <v>0.245507507412347</v>
      </c>
      <c r="AK15">
        <v>-0.35648189700057697</v>
      </c>
      <c r="AL15">
        <v>0.22664897490212199</v>
      </c>
      <c r="AM15">
        <v>7.2586967009354394E-2</v>
      </c>
      <c r="AN15">
        <v>-9.0801483062084798E-2</v>
      </c>
      <c r="AO15">
        <v>-0.66859107955310504</v>
      </c>
      <c r="AP15">
        <v>0.13657296047697901</v>
      </c>
      <c r="AQ15">
        <v>-0.97010986776978203</v>
      </c>
      <c r="AR15">
        <v>-0.77972917361689997</v>
      </c>
      <c r="AS15">
        <v>7.39910606355169E-2</v>
      </c>
      <c r="AT15">
        <v>-0.93312644556320601</v>
      </c>
      <c r="AU15" s="39"/>
      <c r="AV15" s="39"/>
      <c r="AW15" s="39"/>
      <c r="AY15" s="37"/>
      <c r="AZ15" s="37"/>
      <c r="BA15" s="37"/>
      <c r="BB15" s="37"/>
      <c r="BD15" s="139"/>
    </row>
    <row r="16" spans="2:56" x14ac:dyDescent="0.25">
      <c r="B16" t="s">
        <v>122</v>
      </c>
      <c r="C16">
        <v>0</v>
      </c>
      <c r="D16">
        <v>0</v>
      </c>
      <c r="E16">
        <v>0.35</v>
      </c>
      <c r="F16">
        <v>0.35</v>
      </c>
      <c r="G16" t="s">
        <v>117</v>
      </c>
      <c r="H16" t="s">
        <v>117</v>
      </c>
      <c r="I16">
        <v>0.15</v>
      </c>
      <c r="J16">
        <v>0.15</v>
      </c>
      <c r="K16" t="s">
        <v>117</v>
      </c>
      <c r="L16" t="s">
        <v>117</v>
      </c>
      <c r="Q16" t="s">
        <v>256</v>
      </c>
      <c r="R16" t="s">
        <v>405</v>
      </c>
      <c r="S16">
        <v>7.6575350322320001E-3</v>
      </c>
      <c r="T16">
        <v>27878494.699999999</v>
      </c>
      <c r="U16">
        <v>0.196044008640296</v>
      </c>
      <c r="V16">
        <v>0.48262472302336601</v>
      </c>
      <c r="W16">
        <v>1.46564459213877</v>
      </c>
      <c r="X16">
        <v>0.162190791110362</v>
      </c>
      <c r="Y16">
        <v>-0.218158700014917</v>
      </c>
      <c r="Z16">
        <v>0.30137269131668998</v>
      </c>
      <c r="AA16">
        <v>1.55607950460499</v>
      </c>
      <c r="AB16">
        <v>0.30257849333535197</v>
      </c>
      <c r="AC16">
        <v>9.8492563500564304E-2</v>
      </c>
      <c r="AD16">
        <v>4.6267358451364801E-2</v>
      </c>
      <c r="AE16">
        <v>2.2839514941765501E-2</v>
      </c>
      <c r="AF16">
        <v>5.5481062793703302E-2</v>
      </c>
      <c r="AG16">
        <v>0.27013880043829402</v>
      </c>
      <c r="AH16">
        <v>-3.1800487219144698E-2</v>
      </c>
      <c r="AI16">
        <v>-0.47568771666238202</v>
      </c>
      <c r="AJ16">
        <v>-0.27687479412131299</v>
      </c>
      <c r="AK16">
        <v>-0.35661866546460103</v>
      </c>
      <c r="AL16">
        <v>-3.47802127848107E-2</v>
      </c>
      <c r="AM16">
        <v>0.20349617921965099</v>
      </c>
      <c r="AN16">
        <v>-0.20373401195075699</v>
      </c>
      <c r="AO16">
        <v>0.30137269131668998</v>
      </c>
      <c r="AP16">
        <v>0.131381187706991</v>
      </c>
      <c r="AQ16">
        <v>1.1316033150032901E-2</v>
      </c>
      <c r="AR16">
        <v>1.55607950460499</v>
      </c>
      <c r="AS16">
        <v>0.20629366182611</v>
      </c>
      <c r="AT16">
        <v>1.1283942589531799</v>
      </c>
      <c r="AU16" s="36"/>
      <c r="AV16" s="36"/>
      <c r="AW16" s="36"/>
      <c r="BD16" s="139"/>
    </row>
    <row r="17" spans="2:56" x14ac:dyDescent="0.25">
      <c r="B17" t="s">
        <v>123</v>
      </c>
      <c r="C17">
        <v>0</v>
      </c>
      <c r="D17">
        <v>0</v>
      </c>
      <c r="E17">
        <v>0.3</v>
      </c>
      <c r="F17">
        <v>0.3</v>
      </c>
      <c r="G17" t="s">
        <v>117</v>
      </c>
      <c r="H17" t="s">
        <v>117</v>
      </c>
      <c r="I17">
        <v>0.02</v>
      </c>
      <c r="J17">
        <v>0.02</v>
      </c>
      <c r="K17" t="s">
        <v>117</v>
      </c>
      <c r="L17" t="s">
        <v>117</v>
      </c>
      <c r="Q17" t="s">
        <v>218</v>
      </c>
      <c r="R17" t="s">
        <v>405</v>
      </c>
      <c r="S17">
        <v>5.0408441626908801E-2</v>
      </c>
      <c r="T17">
        <v>183520084.05000001</v>
      </c>
      <c r="U17">
        <v>0.363252571583836</v>
      </c>
      <c r="V17">
        <v>1.1859108531961799</v>
      </c>
      <c r="W17">
        <v>0.888063100689789</v>
      </c>
      <c r="X17">
        <v>0.32113585457507798</v>
      </c>
      <c r="Y17">
        <v>-0.39555482679138498</v>
      </c>
      <c r="Z17">
        <v>0.418878546310329</v>
      </c>
      <c r="AA17">
        <v>0.463411736951792</v>
      </c>
      <c r="AB17">
        <v>0.36136606231783103</v>
      </c>
      <c r="AC17">
        <v>8.3826450461655197E-2</v>
      </c>
      <c r="AD17">
        <v>7.0799140007047803E-2</v>
      </c>
      <c r="AE17">
        <v>1.0479000103648E-2</v>
      </c>
      <c r="AF17">
        <v>3.2817277755630703E-2</v>
      </c>
      <c r="AG17">
        <v>0.46865581477180202</v>
      </c>
      <c r="AH17">
        <v>0.30060929049228402</v>
      </c>
      <c r="AI17">
        <v>-0.32258394743949098</v>
      </c>
      <c r="AJ17">
        <v>-7.1376674357524594E-2</v>
      </c>
      <c r="AK17">
        <v>-0.196623053560186</v>
      </c>
      <c r="AL17">
        <v>-1.8216391972756599E-3</v>
      </c>
      <c r="AM17">
        <v>4.7927273406448201E-2</v>
      </c>
      <c r="AN17">
        <v>-0.102586949790125</v>
      </c>
      <c r="AO17">
        <v>0.418878546310329</v>
      </c>
      <c r="AP17">
        <v>0.12954885467484001</v>
      </c>
      <c r="AQ17">
        <v>0.13286721917796801</v>
      </c>
      <c r="AR17">
        <v>0.463411736951792</v>
      </c>
      <c r="AS17">
        <v>0.147323552904774</v>
      </c>
      <c r="AT17">
        <v>0.15798252814029301</v>
      </c>
      <c r="AU17" s="36"/>
      <c r="AV17" s="36"/>
      <c r="AW17" s="36"/>
      <c r="BD17" s="139"/>
    </row>
    <row r="18" spans="2:56" x14ac:dyDescent="0.25">
      <c r="B18" t="s">
        <v>124</v>
      </c>
      <c r="C18">
        <v>0</v>
      </c>
      <c r="D18">
        <v>0</v>
      </c>
      <c r="E18">
        <v>0.2</v>
      </c>
      <c r="F18">
        <v>0.2</v>
      </c>
      <c r="G18" t="s">
        <v>117</v>
      </c>
      <c r="H18" t="s">
        <v>117</v>
      </c>
      <c r="I18">
        <v>0.05</v>
      </c>
      <c r="J18">
        <v>0.05</v>
      </c>
      <c r="K18" t="s">
        <v>117</v>
      </c>
      <c r="L18" t="s">
        <v>117</v>
      </c>
      <c r="Q18" t="s">
        <v>410</v>
      </c>
      <c r="R18" t="s">
        <v>405</v>
      </c>
      <c r="S18">
        <v>0</v>
      </c>
      <c r="T18">
        <v>0</v>
      </c>
      <c r="U18">
        <v>0.96660637591388598</v>
      </c>
      <c r="V18">
        <v>1.1683963406767801</v>
      </c>
      <c r="W18">
        <v>0.86626733722778904</v>
      </c>
      <c r="X18">
        <v>0.27053511625090698</v>
      </c>
      <c r="Y18">
        <v>0.79711583453702195</v>
      </c>
      <c r="Z18">
        <v>1.1652306743252701</v>
      </c>
      <c r="AA18">
        <v>0.90860145557884398</v>
      </c>
      <c r="AB18">
        <v>0.979372093476925</v>
      </c>
      <c r="AC18">
        <v>4.7889499615924397E-2</v>
      </c>
      <c r="AD18">
        <v>1.0989976772763799E-2</v>
      </c>
      <c r="AE18">
        <v>9.8166608349644705E-3</v>
      </c>
      <c r="AF18">
        <v>3.1942181194371699E-2</v>
      </c>
      <c r="AG18">
        <v>5.7330004638160903E-2</v>
      </c>
      <c r="AH18">
        <v>-0.116104980156128</v>
      </c>
      <c r="AI18">
        <v>-0.106512772041068</v>
      </c>
      <c r="AJ18">
        <v>0.27601712026534803</v>
      </c>
      <c r="AK18">
        <v>1.4103730993943399E-3</v>
      </c>
      <c r="AL18">
        <v>0.15417546663970599</v>
      </c>
      <c r="AM18">
        <v>0.108822690505957</v>
      </c>
      <c r="AN18">
        <v>3.8820496489128803E-2</v>
      </c>
      <c r="AO18">
        <v>0.79584817057388801</v>
      </c>
      <c r="AP18">
        <v>4.8689639999030698E-2</v>
      </c>
      <c r="AQ18">
        <v>0.68835367678872506</v>
      </c>
      <c r="AR18">
        <v>0.90860145557884398</v>
      </c>
      <c r="AS18">
        <v>0.17872794785615001</v>
      </c>
      <c r="AT18">
        <v>0.538065077451368</v>
      </c>
      <c r="AU18" s="36"/>
      <c r="AV18" s="36"/>
      <c r="AW18" s="36"/>
      <c r="BD18" s="139"/>
    </row>
    <row r="19" spans="2:56" x14ac:dyDescent="0.25">
      <c r="B19" t="s">
        <v>125</v>
      </c>
      <c r="C19">
        <v>0</v>
      </c>
      <c r="D19">
        <v>0</v>
      </c>
      <c r="E19">
        <v>0.25</v>
      </c>
      <c r="F19">
        <v>0.25</v>
      </c>
      <c r="G19" t="s">
        <v>117</v>
      </c>
      <c r="H19" t="s">
        <v>117</v>
      </c>
      <c r="I19">
        <v>2.5000000000000001E-2</v>
      </c>
      <c r="J19">
        <v>2.5000000000000001E-2</v>
      </c>
      <c r="K19" t="s">
        <v>117</v>
      </c>
      <c r="L19" t="s">
        <v>117</v>
      </c>
      <c r="Q19" t="s">
        <v>219</v>
      </c>
      <c r="R19" t="s">
        <v>405</v>
      </c>
      <c r="S19">
        <v>3.3316008921061603E-2</v>
      </c>
      <c r="T19">
        <v>121292318.51000001</v>
      </c>
      <c r="U19">
        <v>0.68195796642294304</v>
      </c>
      <c r="V19">
        <v>1.0267665653686899</v>
      </c>
      <c r="W19">
        <v>-0.24701723403418999</v>
      </c>
      <c r="X19">
        <v>0.34581067249240099</v>
      </c>
      <c r="Y19">
        <v>0.28463833719195503</v>
      </c>
      <c r="Z19">
        <v>0.824037253779487</v>
      </c>
      <c r="AA19">
        <v>8.8662850419132494E-2</v>
      </c>
      <c r="AB19">
        <v>0.42293229788265901</v>
      </c>
      <c r="AC19">
        <v>6.6391168629602995E-2</v>
      </c>
      <c r="AD19">
        <v>4.50663570421828E-2</v>
      </c>
      <c r="AE19">
        <v>1.1839961252816699E-2</v>
      </c>
      <c r="AF19">
        <v>3.4612673799890699E-2</v>
      </c>
      <c r="AG19">
        <v>0.30146443372463899</v>
      </c>
      <c r="AH19">
        <v>-0.38478945388561703</v>
      </c>
      <c r="AI19">
        <v>-5.4232512017271202E-2</v>
      </c>
      <c r="AJ19">
        <v>0.41737700935724298</v>
      </c>
      <c r="AK19">
        <v>-0.19617806110510499</v>
      </c>
      <c r="AL19">
        <v>0.219818566784061</v>
      </c>
      <c r="AM19">
        <v>0.114887193168642</v>
      </c>
      <c r="AN19">
        <v>-7.3391184387424493E-2</v>
      </c>
      <c r="AO19">
        <v>0.824037253779487</v>
      </c>
      <c r="AP19">
        <v>9.6070563778862098E-2</v>
      </c>
      <c r="AQ19">
        <v>0.611937582858329</v>
      </c>
      <c r="AR19">
        <v>8.8662850419132494E-2</v>
      </c>
      <c r="AS19">
        <v>8.6764058743241307E-2</v>
      </c>
      <c r="AT19">
        <v>-9.1215229444659901E-2</v>
      </c>
      <c r="AU19" s="36"/>
      <c r="AV19" s="36"/>
      <c r="AW19" s="36"/>
      <c r="BD19" s="139"/>
    </row>
    <row r="20" spans="2:56" x14ac:dyDescent="0.25">
      <c r="Q20" t="s">
        <v>510</v>
      </c>
      <c r="R20" t="s">
        <v>405</v>
      </c>
      <c r="S20">
        <v>0</v>
      </c>
      <c r="T20">
        <v>0</v>
      </c>
      <c r="U20">
        <v>1.3083365270576901</v>
      </c>
      <c r="V20">
        <v>1.33488559040566</v>
      </c>
      <c r="W20">
        <v>1.1814222676869599</v>
      </c>
      <c r="X20">
        <v>-0.37785979319519403</v>
      </c>
      <c r="Y20">
        <v>-0.33318596848568899</v>
      </c>
      <c r="Z20">
        <v>2.5373636543711799</v>
      </c>
      <c r="AA20">
        <v>2.9535969503024799</v>
      </c>
      <c r="AB20">
        <v>2.3678256968773899</v>
      </c>
      <c r="AC20">
        <v>6.5767958440173302E-2</v>
      </c>
      <c r="AD20">
        <v>2.3194658704717399E-2</v>
      </c>
      <c r="AE20">
        <v>1.4380118949407E-2</v>
      </c>
      <c r="AF20">
        <v>4.2064838332119603E-2</v>
      </c>
      <c r="AG20">
        <v>-5.1854426069995402E-3</v>
      </c>
      <c r="AH20">
        <v>-1.03202640645882</v>
      </c>
      <c r="AI20">
        <v>-0.106517686760838</v>
      </c>
      <c r="AJ20">
        <v>-0.19756126370701499</v>
      </c>
      <c r="AK20">
        <v>-0.32168484649256501</v>
      </c>
      <c r="AL20">
        <v>-1.58007565450115E-2</v>
      </c>
      <c r="AM20">
        <v>9.9018317508160397E-2</v>
      </c>
      <c r="AN20">
        <v>-0.118237710329616</v>
      </c>
      <c r="AO20">
        <v>2.2129887323866</v>
      </c>
      <c r="AP20">
        <v>-1.99220021638612E-2</v>
      </c>
      <c r="AQ20">
        <v>2.2569715085548698</v>
      </c>
      <c r="AR20">
        <v>2.9535969503024799</v>
      </c>
      <c r="AS20">
        <v>1.34413299939166E-3</v>
      </c>
      <c r="AT20">
        <v>2.9508103118428002</v>
      </c>
      <c r="AU20" s="36"/>
      <c r="AV20" s="36"/>
      <c r="AW20" s="36"/>
      <c r="BD20" s="139"/>
    </row>
    <row r="21" spans="2:56" x14ac:dyDescent="0.25">
      <c r="Q21" t="s">
        <v>220</v>
      </c>
      <c r="R21" t="s">
        <v>405</v>
      </c>
      <c r="S21">
        <v>2.9359221776866801E-2</v>
      </c>
      <c r="T21">
        <v>106886995</v>
      </c>
      <c r="U21">
        <v>0.48082826398779399</v>
      </c>
      <c r="V21">
        <v>0.960805504366533</v>
      </c>
      <c r="W21">
        <v>1.1800997695667601</v>
      </c>
      <c r="X21">
        <v>0.25995395295387003</v>
      </c>
      <c r="Y21">
        <v>-0.44674804663049</v>
      </c>
      <c r="Z21">
        <v>0.93613664536878205</v>
      </c>
      <c r="AA21">
        <v>1.8445499562121701</v>
      </c>
      <c r="AB21">
        <v>0.86895663899595998</v>
      </c>
      <c r="AC21">
        <v>0.123754270306675</v>
      </c>
      <c r="AD21">
        <v>8.3398910990407901E-2</v>
      </c>
      <c r="AE21">
        <v>2.8689784631282699E-2</v>
      </c>
      <c r="AF21">
        <v>5.8278833877625197E-2</v>
      </c>
      <c r="AG21">
        <v>0.55013175148242</v>
      </c>
      <c r="AH21">
        <v>-0.65386456069337595</v>
      </c>
      <c r="AI21">
        <v>-0.40987212402532802</v>
      </c>
      <c r="AJ21">
        <v>0.131178917694557</v>
      </c>
      <c r="AK21">
        <v>-0.369226700606685</v>
      </c>
      <c r="AL21">
        <v>8.2039820545587297E-2</v>
      </c>
      <c r="AM21">
        <v>-2.7009917697719099E-2</v>
      </c>
      <c r="AN21">
        <v>-0.28633949623686</v>
      </c>
      <c r="AO21">
        <v>0.93613664536878205</v>
      </c>
      <c r="AP21">
        <v>0.35408432646522697</v>
      </c>
      <c r="AQ21">
        <v>0.15440740211707901</v>
      </c>
      <c r="AR21">
        <v>1.8445499562121701</v>
      </c>
      <c r="AS21">
        <v>0.43464762254327</v>
      </c>
      <c r="AT21">
        <v>0.94344434989408799</v>
      </c>
      <c r="AU21" s="36"/>
      <c r="AV21" s="36"/>
      <c r="AW21" s="36"/>
      <c r="BD21" s="139"/>
    </row>
    <row r="22" spans="2:56" x14ac:dyDescent="0.25">
      <c r="B22" s="134" t="s">
        <v>291</v>
      </c>
      <c r="C22" t="s">
        <v>126</v>
      </c>
      <c r="D22" t="s">
        <v>127</v>
      </c>
      <c r="E22" t="s">
        <v>128</v>
      </c>
      <c r="F22" t="s">
        <v>129</v>
      </c>
      <c r="G22" t="s">
        <v>130</v>
      </c>
      <c r="H22" t="s">
        <v>131</v>
      </c>
      <c r="I22" t="s">
        <v>132</v>
      </c>
      <c r="J22" t="s">
        <v>133</v>
      </c>
      <c r="K22" t="s">
        <v>134</v>
      </c>
      <c r="L22" t="s">
        <v>135</v>
      </c>
      <c r="M22" t="s">
        <v>136</v>
      </c>
      <c r="N22" t="s">
        <v>137</v>
      </c>
      <c r="Q22" t="s">
        <v>411</v>
      </c>
      <c r="R22" t="s">
        <v>405</v>
      </c>
      <c r="S22">
        <v>0</v>
      </c>
      <c r="T22">
        <v>0</v>
      </c>
      <c r="U22">
        <v>0.71359224254860798</v>
      </c>
      <c r="V22">
        <v>1.06899528532135</v>
      </c>
      <c r="W22">
        <v>0.91232826664589495</v>
      </c>
      <c r="X22">
        <v>0.24760014284309501</v>
      </c>
      <c r="Y22">
        <v>-0.13281742671340399</v>
      </c>
      <c r="Z22">
        <v>1.10845999127045</v>
      </c>
      <c r="AA22">
        <v>1.6580875794451599</v>
      </c>
      <c r="AB22">
        <v>1.0336031835812201</v>
      </c>
      <c r="AC22">
        <v>0.112696598292349</v>
      </c>
      <c r="AD22">
        <v>6.8293566603451206E-2</v>
      </c>
      <c r="AE22">
        <v>1.15941207971037E-2</v>
      </c>
      <c r="AF22">
        <v>6.2935006179692096E-2</v>
      </c>
      <c r="AG22">
        <v>0.43644360718531</v>
      </c>
      <c r="AH22">
        <v>-0.93997623373466599</v>
      </c>
      <c r="AI22">
        <v>-0.431853940695127</v>
      </c>
      <c r="AJ22">
        <v>0.63273668454550502</v>
      </c>
      <c r="AK22">
        <v>-0.223417795358753</v>
      </c>
      <c r="AL22">
        <v>0.145730622490678</v>
      </c>
      <c r="AM22">
        <v>2.9546412544814101E-2</v>
      </c>
      <c r="AN22">
        <v>-8.4968293631820596E-2</v>
      </c>
      <c r="AO22">
        <v>1.10845999127045</v>
      </c>
      <c r="AP22">
        <v>0.28006144090625301</v>
      </c>
      <c r="AQ22">
        <v>0.49015468403137002</v>
      </c>
      <c r="AR22">
        <v>1.6580875794451599</v>
      </c>
      <c r="AS22">
        <v>0.40095038058732602</v>
      </c>
      <c r="AT22">
        <v>0.82684264202085</v>
      </c>
      <c r="AU22" s="36"/>
      <c r="AV22" s="36"/>
      <c r="AW22" s="36"/>
      <c r="BD22" s="139"/>
    </row>
    <row r="23" spans="2:56" x14ac:dyDescent="0.25">
      <c r="C23" t="s">
        <v>107</v>
      </c>
      <c r="D23" t="s">
        <v>108</v>
      </c>
      <c r="E23" t="s">
        <v>107</v>
      </c>
      <c r="F23" t="s">
        <v>107</v>
      </c>
      <c r="G23" t="s">
        <v>107</v>
      </c>
      <c r="H23" t="s">
        <v>108</v>
      </c>
      <c r="I23" t="s">
        <v>110</v>
      </c>
      <c r="J23" t="s">
        <v>110</v>
      </c>
      <c r="K23" t="s">
        <v>138</v>
      </c>
      <c r="L23" t="s">
        <v>139</v>
      </c>
      <c r="M23" t="s">
        <v>111</v>
      </c>
      <c r="N23" t="s">
        <v>138</v>
      </c>
      <c r="Q23" t="s">
        <v>253</v>
      </c>
      <c r="R23" t="s">
        <v>405</v>
      </c>
      <c r="S23">
        <v>3.17034673136878E-4</v>
      </c>
      <c r="T23">
        <v>1154216</v>
      </c>
      <c r="U23">
        <v>-6.9409244699328895E-2</v>
      </c>
      <c r="V23">
        <v>0.36514757929221198</v>
      </c>
      <c r="W23">
        <v>4.8289419595326302E-2</v>
      </c>
      <c r="X23">
        <v>0.31074692632673401</v>
      </c>
      <c r="Y23">
        <v>-0.736383417620734</v>
      </c>
      <c r="Z23">
        <v>-0.118494583567886</v>
      </c>
      <c r="AA23">
        <v>-0.73520776973882596</v>
      </c>
      <c r="AB23">
        <v>-0.55590175433645606</v>
      </c>
      <c r="AC23">
        <v>0.147182202397726</v>
      </c>
      <c r="AD23">
        <v>8.08078042419514E-2</v>
      </c>
      <c r="AE23">
        <v>3.5438236229679003E-2</v>
      </c>
      <c r="AF23">
        <v>7.5278506401017894E-2</v>
      </c>
      <c r="AG23">
        <v>0.51916926862371204</v>
      </c>
      <c r="AH23">
        <v>-0.44441743793784499</v>
      </c>
      <c r="AI23">
        <v>-0.60941331316559999</v>
      </c>
      <c r="AJ23">
        <v>1.0584044716699299</v>
      </c>
      <c r="AK23">
        <v>-0.27177350666546701</v>
      </c>
      <c r="AL23">
        <v>-0.63818113432665502</v>
      </c>
      <c r="AM23">
        <v>-0.15158578940557099</v>
      </c>
      <c r="AN23">
        <v>-0.16313998380515499</v>
      </c>
      <c r="AO23">
        <v>-0.118494583567886</v>
      </c>
      <c r="AP23">
        <v>8.2813791496244796E-3</v>
      </c>
      <c r="AQ23">
        <v>-0.13677778836360099</v>
      </c>
      <c r="AR23">
        <v>-0.73520776973882496</v>
      </c>
      <c r="AS23">
        <v>2.5140814906032798E-2</v>
      </c>
      <c r="AT23">
        <v>-0.78732936913162099</v>
      </c>
      <c r="AU23" s="36"/>
      <c r="AV23" s="36"/>
      <c r="AW23" s="36"/>
      <c r="BD23" s="139"/>
    </row>
    <row r="24" spans="2:56" x14ac:dyDescent="0.25">
      <c r="Q24" t="s">
        <v>249</v>
      </c>
      <c r="R24" t="s">
        <v>405</v>
      </c>
      <c r="S24">
        <v>1.5426183271499301E-4</v>
      </c>
      <c r="T24">
        <v>561615.15</v>
      </c>
      <c r="U24">
        <v>0.563032772810931</v>
      </c>
      <c r="V24">
        <v>1.04950935286018</v>
      </c>
      <c r="W24">
        <v>0.23123879048440299</v>
      </c>
      <c r="X24">
        <v>0.33050333403813997</v>
      </c>
      <c r="Y24">
        <v>0.238936675050713</v>
      </c>
      <c r="Z24">
        <v>0.81582556386483296</v>
      </c>
      <c r="AA24">
        <v>0.105058554194757</v>
      </c>
      <c r="AB24">
        <v>0.43981873979999803</v>
      </c>
      <c r="AC24">
        <v>8.6746759990056904E-2</v>
      </c>
      <c r="AD24">
        <v>7.9991245120844101E-2</v>
      </c>
      <c r="AE24">
        <v>9.0208885655774108E-3</v>
      </c>
      <c r="AF24">
        <v>2.5886808413308201E-2</v>
      </c>
      <c r="AG24">
        <v>0.54002888120856696</v>
      </c>
      <c r="AH24">
        <v>-0.33925764138745002</v>
      </c>
      <c r="AI24">
        <v>-0.15379903235692</v>
      </c>
      <c r="AJ24">
        <v>0.26550289835923302</v>
      </c>
      <c r="AK24">
        <v>-0.212526279776871</v>
      </c>
      <c r="AL24">
        <v>5.88652557772942E-3</v>
      </c>
      <c r="AM24">
        <v>0.109808202159708</v>
      </c>
      <c r="AN24">
        <v>3.3566984266227597E-2</v>
      </c>
      <c r="AO24">
        <v>0.80012885864416905</v>
      </c>
      <c r="AP24">
        <v>0.37123163567968798</v>
      </c>
      <c r="AQ24">
        <v>-1.9457335774615399E-2</v>
      </c>
      <c r="AR24">
        <v>0.105058554194757</v>
      </c>
      <c r="AS24">
        <v>0.323125804424576</v>
      </c>
      <c r="AT24">
        <v>-0.56484151844175601</v>
      </c>
      <c r="AU24" s="36"/>
      <c r="AV24" s="36"/>
      <c r="AW24" s="36"/>
      <c r="BD24" s="139"/>
    </row>
    <row r="25" spans="2:56" x14ac:dyDescent="0.25">
      <c r="B25" t="s">
        <v>112</v>
      </c>
      <c r="C25">
        <v>0.457135879639328</v>
      </c>
      <c r="D25">
        <v>-0.38236840819047502</v>
      </c>
      <c r="E25">
        <v>-0.214391409820849</v>
      </c>
      <c r="F25">
        <v>0.494385742904353</v>
      </c>
      <c r="G25">
        <v>0.828549343111874</v>
      </c>
      <c r="H25">
        <v>-0.110316800688865</v>
      </c>
      <c r="I25">
        <v>-0.109744290962961</v>
      </c>
      <c r="J25">
        <v>3.6562225319855701E-2</v>
      </c>
      <c r="K25">
        <v>0.114312997565597</v>
      </c>
      <c r="L25">
        <v>0.123943800706209</v>
      </c>
      <c r="M25">
        <v>5.4251700364179499E-2</v>
      </c>
      <c r="N25">
        <v>-4.9786835623321299E-2</v>
      </c>
      <c r="Q25" t="s">
        <v>257</v>
      </c>
      <c r="R25" t="s">
        <v>405</v>
      </c>
      <c r="S25">
        <v>4.1778237443449596E-3</v>
      </c>
      <c r="T25">
        <v>15210043</v>
      </c>
      <c r="U25">
        <v>0.24286308850666</v>
      </c>
      <c r="V25">
        <v>0.40409735962535598</v>
      </c>
      <c r="W25">
        <v>0.84722120458726602</v>
      </c>
      <c r="X25">
        <v>0.31745674044739303</v>
      </c>
      <c r="Y25">
        <v>7.6114300716240396E-2</v>
      </c>
      <c r="Z25">
        <v>3.1515441787728402E-2</v>
      </c>
      <c r="AA25">
        <v>0.33243245895472301</v>
      </c>
      <c r="AB25">
        <v>3.2384144335463001E-2</v>
      </c>
      <c r="AC25">
        <v>0.151281315859979</v>
      </c>
      <c r="AD25">
        <v>0.101770288892527</v>
      </c>
      <c r="AE25">
        <v>2.7815169441017699E-2</v>
      </c>
      <c r="AF25">
        <v>7.1511886236631503E-2</v>
      </c>
      <c r="AG25">
        <v>0.67787170239872396</v>
      </c>
      <c r="AH25">
        <v>0.17904587503089101</v>
      </c>
      <c r="AI25">
        <v>-0.35815374862460803</v>
      </c>
      <c r="AJ25">
        <v>-0.123734072585808</v>
      </c>
      <c r="AK25">
        <v>0.632848831493806</v>
      </c>
      <c r="AL25">
        <v>-0.35453020358438397</v>
      </c>
      <c r="AM25">
        <v>-0.154928936171776</v>
      </c>
      <c r="AN25">
        <v>0.20535238195517699</v>
      </c>
      <c r="AO25">
        <v>2.8104226824664E-2</v>
      </c>
      <c r="AP25">
        <v>-0.112826470135165</v>
      </c>
      <c r="AQ25">
        <v>0.27719672972646903</v>
      </c>
      <c r="AR25">
        <v>0.33243245895472301</v>
      </c>
      <c r="AS25">
        <v>-9.6557914221093805E-2</v>
      </c>
      <c r="AT25">
        <v>0.53261502829650198</v>
      </c>
      <c r="AU25" s="36"/>
      <c r="AV25" s="36"/>
      <c r="AW25" s="36"/>
      <c r="BD25" s="139"/>
    </row>
    <row r="26" spans="2:56" x14ac:dyDescent="0.25">
      <c r="B26" t="s">
        <v>113</v>
      </c>
      <c r="C26">
        <v>0.54532288942515095</v>
      </c>
      <c r="D26">
        <v>-0.65780107933841103</v>
      </c>
      <c r="E26">
        <v>-0.13569784875646501</v>
      </c>
      <c r="F26">
        <v>0.61535758099392301</v>
      </c>
      <c r="G26">
        <v>0.75920916605807198</v>
      </c>
      <c r="H26">
        <v>-0.15140723335794601</v>
      </c>
      <c r="I26">
        <v>-1.6621162572535601E-2</v>
      </c>
      <c r="J26">
        <v>3.7544034681322599E-2</v>
      </c>
      <c r="K26">
        <v>0.124870063515495</v>
      </c>
      <c r="L26">
        <v>0.107534980876505</v>
      </c>
      <c r="M26">
        <v>5.6483808904653002E-2</v>
      </c>
      <c r="N26">
        <v>-0.100450002908759</v>
      </c>
      <c r="Q26" t="s">
        <v>255</v>
      </c>
      <c r="R26" t="s">
        <v>405</v>
      </c>
      <c r="S26">
        <v>0</v>
      </c>
      <c r="T26">
        <v>0</v>
      </c>
      <c r="U26">
        <v>-8.4391177238539207E-3</v>
      </c>
      <c r="V26">
        <v>0.423323382661493</v>
      </c>
      <c r="W26">
        <v>0.84369036524036001</v>
      </c>
      <c r="X26">
        <v>0.40602535118373001</v>
      </c>
      <c r="Y26">
        <v>-0.32266354649444501</v>
      </c>
      <c r="Z26">
        <v>-0.441867944634253</v>
      </c>
      <c r="AA26">
        <v>-0.35399651019197997</v>
      </c>
      <c r="AB26">
        <v>-0.39377933331314302</v>
      </c>
      <c r="AC26">
        <v>0.11096462623188399</v>
      </c>
      <c r="AD26">
        <v>6.4987880599808201E-2</v>
      </c>
      <c r="AE26">
        <v>2.58866385074116E-3</v>
      </c>
      <c r="AF26">
        <v>6.7265853963320799E-2</v>
      </c>
      <c r="AG26">
        <v>0.41058681101897598</v>
      </c>
      <c r="AH26">
        <v>0.34213641520660198</v>
      </c>
      <c r="AI26">
        <v>-0.404073557509249</v>
      </c>
      <c r="AJ26">
        <v>1.09101384777282</v>
      </c>
      <c r="AK26">
        <v>2.3232539619967199E-2</v>
      </c>
      <c r="AL26">
        <v>-5.3533595903208102E-2</v>
      </c>
      <c r="AM26">
        <v>-4.2515447120955703E-3</v>
      </c>
      <c r="AN26">
        <v>2.89573170779706E-3</v>
      </c>
      <c r="AO26">
        <v>-0.38728938573786098</v>
      </c>
      <c r="AP26">
        <v>0.39575051429673602</v>
      </c>
      <c r="AQ26">
        <v>-1.26100710475144</v>
      </c>
      <c r="AR26">
        <v>-0.346792259970645</v>
      </c>
      <c r="AS26">
        <v>0.29700595675600699</v>
      </c>
      <c r="AT26">
        <v>-0.96254101565619898</v>
      </c>
      <c r="AU26" s="36"/>
      <c r="AV26" s="36"/>
      <c r="AW26" s="36"/>
      <c r="BD26" s="139"/>
    </row>
    <row r="27" spans="2:56" x14ac:dyDescent="0.25">
      <c r="B27" t="s">
        <v>114</v>
      </c>
      <c r="C27">
        <v>3.4870073384473697E-2</v>
      </c>
      <c r="D27">
        <v>-0.20975124523670399</v>
      </c>
      <c r="E27">
        <v>1.46228776389314E-2</v>
      </c>
      <c r="F27">
        <v>0.24204174827069599</v>
      </c>
      <c r="G27">
        <v>0.22995037462519799</v>
      </c>
      <c r="H27">
        <v>-0.211251083194545</v>
      </c>
      <c r="I27">
        <v>8.9485182110007694E-2</v>
      </c>
      <c r="J27">
        <v>0.33056199477920101</v>
      </c>
      <c r="K27">
        <v>0.15292180227907401</v>
      </c>
      <c r="L27">
        <v>6.70883454154034E-2</v>
      </c>
      <c r="M27">
        <v>-3.9858361040367801E-2</v>
      </c>
      <c r="N27">
        <v>-0.15169169319592801</v>
      </c>
      <c r="Q27" t="s">
        <v>216</v>
      </c>
      <c r="R27" t="s">
        <v>405</v>
      </c>
      <c r="S27">
        <v>5.5539432919376297E-2</v>
      </c>
      <c r="T27">
        <v>202200287.66</v>
      </c>
      <c r="U27">
        <v>0.60849245004491903</v>
      </c>
      <c r="V27">
        <v>1.4749560800471</v>
      </c>
      <c r="W27">
        <v>1.31541100863458</v>
      </c>
      <c r="X27">
        <v>0.34611175627774499</v>
      </c>
      <c r="Y27">
        <v>-0.357386789805894</v>
      </c>
      <c r="Z27">
        <v>1.16865016597711</v>
      </c>
      <c r="AA27">
        <v>1.3428517811715399</v>
      </c>
      <c r="AB27">
        <v>1.0248790300423301</v>
      </c>
      <c r="AC27">
        <v>0.17609829618812101</v>
      </c>
      <c r="AD27">
        <v>0.156605056858242</v>
      </c>
      <c r="AE27">
        <v>1.5570579060295299E-2</v>
      </c>
      <c r="AF27">
        <v>5.70958620242474E-2</v>
      </c>
      <c r="AG27">
        <v>1.0536776311848099</v>
      </c>
      <c r="AH27">
        <v>-2.1943957836801E-2</v>
      </c>
      <c r="AI27">
        <v>-0.21610764917226799</v>
      </c>
      <c r="AJ27">
        <v>0.18840253963570799</v>
      </c>
      <c r="AK27">
        <v>-6.3904651991387104E-2</v>
      </c>
      <c r="AL27">
        <v>3.35058551595444E-2</v>
      </c>
      <c r="AM27">
        <v>1.9628595079047899E-2</v>
      </c>
      <c r="AN27">
        <v>-0.19050298711254901</v>
      </c>
      <c r="AO27">
        <v>1.16865016597711</v>
      </c>
      <c r="AP27">
        <v>0.36877137239646601</v>
      </c>
      <c r="AQ27">
        <v>0.35449561484452002</v>
      </c>
      <c r="AR27">
        <v>1.3428517811715399</v>
      </c>
      <c r="AS27">
        <v>0.54004716586935397</v>
      </c>
      <c r="AT27">
        <v>0.223233258945258</v>
      </c>
      <c r="AU27" s="36"/>
      <c r="AV27" s="36"/>
      <c r="AW27" s="36"/>
      <c r="BD27" s="139"/>
    </row>
    <row r="28" spans="2:56" x14ac:dyDescent="0.25">
      <c r="B28" t="s">
        <v>115</v>
      </c>
      <c r="C28">
        <v>0.60867659627413495</v>
      </c>
      <c r="D28">
        <v>-0.182607210318565</v>
      </c>
      <c r="E28">
        <v>-0.28759842339045699</v>
      </c>
      <c r="F28">
        <v>0.11287676293987101</v>
      </c>
      <c r="G28">
        <v>0.86595615445033502</v>
      </c>
      <c r="H28">
        <v>-4.4395142904301299E-2</v>
      </c>
      <c r="I28">
        <v>-0.11477727433830801</v>
      </c>
      <c r="J28">
        <v>-0.108741175282634</v>
      </c>
      <c r="K28">
        <v>-2.83035518560904E-2</v>
      </c>
      <c r="L28">
        <v>4.0277185250101898E-2</v>
      </c>
      <c r="M28">
        <v>3.8463022906281397E-2</v>
      </c>
      <c r="N28">
        <v>9.9712974486221906E-2</v>
      </c>
      <c r="Q28" t="s">
        <v>217</v>
      </c>
      <c r="R28" t="s">
        <v>405</v>
      </c>
      <c r="S28">
        <v>3.5617500002303903E-2</v>
      </c>
      <c r="T28">
        <v>129671269</v>
      </c>
      <c r="U28">
        <v>0.33771355229606698</v>
      </c>
      <c r="V28">
        <v>0.84390036286526005</v>
      </c>
      <c r="W28">
        <v>0.384807603761598</v>
      </c>
      <c r="X28">
        <v>0.30466710508868</v>
      </c>
      <c r="Y28">
        <v>-0.71236987169215404</v>
      </c>
      <c r="Z28">
        <v>0.43402262252364099</v>
      </c>
      <c r="AA28">
        <v>0.23352919351795901</v>
      </c>
      <c r="AB28">
        <v>0.296888502662283</v>
      </c>
      <c r="AC28">
        <v>0.163817201956584</v>
      </c>
      <c r="AD28">
        <v>0.14283011628293399</v>
      </c>
      <c r="AE28">
        <v>1.33152403841205E-2</v>
      </c>
      <c r="AF28">
        <v>6.2138784745680999E-2</v>
      </c>
      <c r="AG28">
        <v>0.95927675874766005</v>
      </c>
      <c r="AH28">
        <v>-0.57576101069948904</v>
      </c>
      <c r="AI28">
        <v>-0.51263179739031095</v>
      </c>
      <c r="AJ28">
        <v>0.27751876019981597</v>
      </c>
      <c r="AK28">
        <v>-1.3391626535595299E-2</v>
      </c>
      <c r="AL28">
        <v>-0.146426348514795</v>
      </c>
      <c r="AM28">
        <v>-0.17158193569212499</v>
      </c>
      <c r="AN28">
        <v>-2.8297739159846201E-2</v>
      </c>
      <c r="AO28">
        <v>0.43402262252364099</v>
      </c>
      <c r="AP28">
        <v>0.32843003764529799</v>
      </c>
      <c r="AQ28">
        <v>-0.29106839563189102</v>
      </c>
      <c r="AR28">
        <v>0.23352919351795901</v>
      </c>
      <c r="AS28">
        <v>0.45790413711766798</v>
      </c>
      <c r="AT28">
        <v>-0.71579150608369502</v>
      </c>
      <c r="AU28" s="36"/>
      <c r="AV28" s="36"/>
      <c r="AW28" s="36"/>
      <c r="BD28" s="139"/>
    </row>
    <row r="29" spans="2:56" x14ac:dyDescent="0.25">
      <c r="B29" t="s">
        <v>116</v>
      </c>
      <c r="C29">
        <v>0.26435463223827799</v>
      </c>
      <c r="D29">
        <v>-0.13503247753474301</v>
      </c>
      <c r="E29">
        <v>-0.24861636329748599</v>
      </c>
      <c r="F29">
        <v>0.67868178700662596</v>
      </c>
      <c r="G29">
        <v>0.36364048038543001</v>
      </c>
      <c r="H29">
        <v>-1.05062308808583E-2</v>
      </c>
      <c r="I29">
        <v>-0.13894898298806299</v>
      </c>
      <c r="J29">
        <v>0.13861459314917099</v>
      </c>
      <c r="K29">
        <v>5.7035623088778201E-2</v>
      </c>
      <c r="L29">
        <v>3.7489663738623703E-2</v>
      </c>
      <c r="M29">
        <v>-4.6687973047015701E-3</v>
      </c>
      <c r="N29">
        <v>-5.5101659896702501E-2</v>
      </c>
      <c r="Q29" t="s">
        <v>431</v>
      </c>
      <c r="R29" t="s">
        <v>406</v>
      </c>
      <c r="S29">
        <v>0</v>
      </c>
      <c r="T29">
        <v>0</v>
      </c>
      <c r="U29">
        <v>0.67547012497921199</v>
      </c>
      <c r="V29">
        <v>0.82233392847002695</v>
      </c>
      <c r="W29">
        <v>-0.44219488837099302</v>
      </c>
      <c r="X29">
        <v>0.10422390737135299</v>
      </c>
      <c r="Y29">
        <v>0.63000317036481401</v>
      </c>
      <c r="Z29">
        <v>0.81926179145012001</v>
      </c>
      <c r="AA29">
        <v>0.1053595605024</v>
      </c>
      <c r="AB29">
        <v>0.41246888006555998</v>
      </c>
      <c r="AC29">
        <v>8.6415589914815794E-2</v>
      </c>
      <c r="AD29">
        <v>3.8444134200308698E-2</v>
      </c>
      <c r="AE29">
        <v>2.5569776994474502E-2</v>
      </c>
      <c r="AF29">
        <v>5.31989969036719E-2</v>
      </c>
      <c r="AG29">
        <v>-6.2116276356402197E-2</v>
      </c>
      <c r="AH29">
        <v>-0.54784782994388703</v>
      </c>
      <c r="AI29">
        <v>0.18814265228542401</v>
      </c>
      <c r="AJ29">
        <v>1.3877700555816099</v>
      </c>
      <c r="AK29">
        <v>-0.15299950438282101</v>
      </c>
      <c r="AL29">
        <v>0.29832167454629799</v>
      </c>
      <c r="AM29">
        <v>9.6482422200160997E-2</v>
      </c>
      <c r="AN29">
        <v>0.277848863228218</v>
      </c>
      <c r="AO29">
        <v>0.73205804948187903</v>
      </c>
      <c r="AP29">
        <v>8.1416666845810601E-2</v>
      </c>
      <c r="AQ29">
        <v>0.55231050178097296</v>
      </c>
      <c r="AR29">
        <v>0.10323676146593699</v>
      </c>
      <c r="AS29">
        <v>-1.7241892533413399E-2</v>
      </c>
      <c r="AT29">
        <v>0.138982421213209</v>
      </c>
      <c r="AU29" s="36"/>
      <c r="AV29" s="36"/>
      <c r="AW29" s="36"/>
      <c r="BD29" s="139"/>
    </row>
    <row r="30" spans="2:56" x14ac:dyDescent="0.25">
      <c r="Q30" t="s">
        <v>224</v>
      </c>
      <c r="R30" t="s">
        <v>406</v>
      </c>
      <c r="S30">
        <v>4.65455732496372E-2</v>
      </c>
      <c r="T30">
        <v>169456687</v>
      </c>
      <c r="U30">
        <v>0.50148717567559897</v>
      </c>
      <c r="V30">
        <v>1.4851622938699101</v>
      </c>
      <c r="W30">
        <v>2.3108133400830702</v>
      </c>
      <c r="X30">
        <v>0.19081062983633401</v>
      </c>
      <c r="Y30">
        <v>-0.27111710687735402</v>
      </c>
      <c r="Z30">
        <v>0.77311977961340805</v>
      </c>
      <c r="AA30">
        <v>0.94772336868537399</v>
      </c>
      <c r="AB30">
        <v>0.70526163004687004</v>
      </c>
      <c r="AC30">
        <v>4.3034597158155198E-2</v>
      </c>
      <c r="AD30">
        <v>2.10498405769807E-2</v>
      </c>
      <c r="AE30">
        <v>5.7684362377958803E-3</v>
      </c>
      <c r="AF30">
        <v>2.7122823893678601E-2</v>
      </c>
      <c r="AG30">
        <v>8.67702807193238E-2</v>
      </c>
      <c r="AH30">
        <v>0.43485287631782699</v>
      </c>
      <c r="AI30">
        <v>-0.33176660972052602</v>
      </c>
      <c r="AJ30">
        <v>2.7142790397105401E-2</v>
      </c>
      <c r="AK30">
        <v>4.44575984092489E-2</v>
      </c>
      <c r="AL30">
        <v>-9.4175356006732894E-2</v>
      </c>
      <c r="AM30">
        <v>1.7984811543404599E-2</v>
      </c>
      <c r="AN30">
        <v>-2.4669367942593199E-2</v>
      </c>
      <c r="AO30">
        <v>0.77311977961340805</v>
      </c>
      <c r="AP30">
        <v>0.293374384797635</v>
      </c>
      <c r="AQ30">
        <v>0.125422836609038</v>
      </c>
      <c r="AR30">
        <v>0.94772336868537399</v>
      </c>
      <c r="AS30">
        <v>0.17386478469590599</v>
      </c>
      <c r="AT30">
        <v>0.58726923502640105</v>
      </c>
      <c r="AU30" s="36"/>
      <c r="AV30" s="36"/>
      <c r="AW30" s="36"/>
      <c r="BD30" s="139"/>
    </row>
    <row r="31" spans="2:56" x14ac:dyDescent="0.25">
      <c r="Q31" t="s">
        <v>442</v>
      </c>
      <c r="R31" t="s">
        <v>406</v>
      </c>
      <c r="S31">
        <v>0</v>
      </c>
      <c r="T31">
        <v>0</v>
      </c>
      <c r="U31">
        <v>1.58439758352136</v>
      </c>
      <c r="V31">
        <v>2.3639555810467598</v>
      </c>
      <c r="W31">
        <v>2.8063594184474598</v>
      </c>
      <c r="X31">
        <v>0.345095566667385</v>
      </c>
      <c r="Y31">
        <v>0.47727409114391001</v>
      </c>
      <c r="Z31">
        <v>2.1566206957713598</v>
      </c>
      <c r="AA31">
        <v>2.6388332947412998</v>
      </c>
      <c r="AB31">
        <v>1.8211987856390099</v>
      </c>
      <c r="AC31">
        <v>2.6395834469679198E-2</v>
      </c>
      <c r="AD31">
        <v>5.6104630063228099E-3</v>
      </c>
      <c r="AE31">
        <v>8.1118585159458897E-3</v>
      </c>
      <c r="AF31">
        <v>1.9774760900158402E-2</v>
      </c>
      <c r="AG31">
        <v>3.4753578548664399E-2</v>
      </c>
      <c r="AH31">
        <v>7.8616628612863199E-2</v>
      </c>
      <c r="AI31">
        <v>-4.6616309435828097E-2</v>
      </c>
      <c r="AJ31">
        <v>1.69674174895342E-2</v>
      </c>
      <c r="AK31">
        <v>-3.4153496531093501E-2</v>
      </c>
      <c r="AL31">
        <v>1.9008953814308002E-2</v>
      </c>
      <c r="AM31">
        <v>0.106704229303657</v>
      </c>
      <c r="AN31">
        <v>1.52096076580003E-2</v>
      </c>
      <c r="AO31">
        <v>1.4210730056437</v>
      </c>
      <c r="AP31">
        <v>-4.1007264770102497E-2</v>
      </c>
      <c r="AQ31">
        <v>1.5116067448141699</v>
      </c>
      <c r="AR31">
        <v>2.5536441793227702</v>
      </c>
      <c r="AS31">
        <v>-0.148891032812141</v>
      </c>
      <c r="AT31">
        <v>2.8623230664002</v>
      </c>
      <c r="AU31" s="36"/>
      <c r="AV31" s="36"/>
      <c r="AW31" s="36"/>
      <c r="BD31" s="139"/>
    </row>
    <row r="32" spans="2:56" x14ac:dyDescent="0.25">
      <c r="B32" s="134" t="s">
        <v>290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 t="s">
        <v>145</v>
      </c>
      <c r="I32" t="s">
        <v>146</v>
      </c>
      <c r="J32" t="s">
        <v>147</v>
      </c>
      <c r="K32" t="s">
        <v>148</v>
      </c>
      <c r="L32" t="s">
        <v>149</v>
      </c>
      <c r="M32" t="s">
        <v>150</v>
      </c>
      <c r="N32" t="s">
        <v>151</v>
      </c>
      <c r="Q32" t="s">
        <v>363</v>
      </c>
      <c r="R32" t="s">
        <v>406</v>
      </c>
      <c r="S32">
        <v>0</v>
      </c>
      <c r="T32">
        <v>0</v>
      </c>
      <c r="U32">
        <v>-41.293982114086802</v>
      </c>
      <c r="V32">
        <v>1.1673843811892799</v>
      </c>
      <c r="W32">
        <v>1.1673843811892799</v>
      </c>
      <c r="X32">
        <v>-0.45191706208955601</v>
      </c>
      <c r="Y32">
        <v>-0.71858219830967596</v>
      </c>
      <c r="Z32" t="e">
        <f>-Inf</f>
        <v>#NAME?</v>
      </c>
      <c r="AA32" t="e">
        <f>-Inf</f>
        <v>#NAME?</v>
      </c>
      <c r="AB32" t="e">
        <f>-Inf</f>
        <v>#NAME?</v>
      </c>
      <c r="AC32">
        <v>197964680.88837001</v>
      </c>
      <c r="AD32">
        <v>165406456.61755699</v>
      </c>
      <c r="AE32">
        <v>133596407.105299</v>
      </c>
      <c r="AF32">
        <v>0</v>
      </c>
      <c r="AG32">
        <v>-999999999</v>
      </c>
      <c r="AH32">
        <v>-999999999</v>
      </c>
      <c r="AI32">
        <v>-999999999</v>
      </c>
      <c r="AJ32">
        <v>-999999999</v>
      </c>
      <c r="AK32">
        <v>-999999999</v>
      </c>
      <c r="AL32">
        <v>-999999999</v>
      </c>
      <c r="AM32">
        <v>-999999999</v>
      </c>
      <c r="AN32">
        <v>-999999999</v>
      </c>
      <c r="AO32">
        <v>-1.76073496508157</v>
      </c>
      <c r="AP32">
        <v>-6.2521019849529097E-2</v>
      </c>
      <c r="AQ32">
        <v>-1.62270425916977</v>
      </c>
      <c r="AR32">
        <v>-5.2847489465982598</v>
      </c>
      <c r="AS32">
        <v>4.7063998293948896E-3</v>
      </c>
      <c r="AT32">
        <v>-5.29450619143726</v>
      </c>
      <c r="AU32" s="36"/>
      <c r="AV32" s="36"/>
      <c r="AW32" s="36"/>
      <c r="BD32" s="139"/>
    </row>
    <row r="33" spans="2:56" x14ac:dyDescent="0.25">
      <c r="C33" t="s">
        <v>108</v>
      </c>
      <c r="D33" t="s">
        <v>110</v>
      </c>
      <c r="E33" t="s">
        <v>110</v>
      </c>
      <c r="F33" t="s">
        <v>138</v>
      </c>
      <c r="G33" t="s">
        <v>108</v>
      </c>
      <c r="H33" t="s">
        <v>110</v>
      </c>
      <c r="I33" t="s">
        <v>110</v>
      </c>
      <c r="J33" t="s">
        <v>138</v>
      </c>
      <c r="K33" t="s">
        <v>139</v>
      </c>
      <c r="L33" t="s">
        <v>152</v>
      </c>
      <c r="M33" t="s">
        <v>152</v>
      </c>
      <c r="N33" t="s">
        <v>153</v>
      </c>
      <c r="Q33" t="s">
        <v>420</v>
      </c>
      <c r="R33" t="s">
        <v>406</v>
      </c>
      <c r="S33">
        <v>0</v>
      </c>
      <c r="T33">
        <v>0</v>
      </c>
      <c r="U33">
        <v>0.35257343932491803</v>
      </c>
      <c r="V33">
        <v>1.00766053858629</v>
      </c>
      <c r="W33">
        <v>0.44861772292993202</v>
      </c>
      <c r="X33">
        <v>0.40889073763545702</v>
      </c>
      <c r="Y33">
        <v>0.19355388441359</v>
      </c>
      <c r="Z33">
        <v>0.21153641319435501</v>
      </c>
      <c r="AA33">
        <v>-0.62775726868766302</v>
      </c>
      <c r="AB33">
        <v>-0.31154542387443102</v>
      </c>
      <c r="AC33">
        <v>9.1312577441126405E-2</v>
      </c>
      <c r="AD33">
        <v>4.3653286031472199E-2</v>
      </c>
      <c r="AE33">
        <v>1.8817692008829899E-2</v>
      </c>
      <c r="AF33">
        <v>5.5278008122964198E-2</v>
      </c>
      <c r="AG33">
        <v>0.17603168994515001</v>
      </c>
      <c r="AH33">
        <v>1.26933072393924</v>
      </c>
      <c r="AI33">
        <v>0.34007504828861002</v>
      </c>
      <c r="AJ33">
        <v>-0.38543587568346499</v>
      </c>
      <c r="AK33">
        <v>-0.26540316198291802</v>
      </c>
      <c r="AL33">
        <v>0.20657363851690999</v>
      </c>
      <c r="AM33">
        <v>-7.2251784873432104E-2</v>
      </c>
      <c r="AN33">
        <v>0.15648936479419501</v>
      </c>
      <c r="AO33">
        <v>0.21153641319435501</v>
      </c>
      <c r="AP33">
        <v>1.2600187423410601E-2</v>
      </c>
      <c r="AQ33">
        <v>0.183718364658677</v>
      </c>
      <c r="AR33">
        <v>-0.62775726868766302</v>
      </c>
      <c r="AS33">
        <v>4.7940698917312799E-2</v>
      </c>
      <c r="AT33">
        <v>-0.72714728102092296</v>
      </c>
      <c r="AU33" s="36"/>
      <c r="AV33" s="36"/>
      <c r="AW33" s="36"/>
      <c r="BD33" s="139"/>
    </row>
    <row r="34" spans="2:56" x14ac:dyDescent="0.25">
      <c r="Q34" t="s">
        <v>225</v>
      </c>
      <c r="R34" t="s">
        <v>406</v>
      </c>
      <c r="S34">
        <v>4.15641325886539E-2</v>
      </c>
      <c r="T34">
        <v>151320946.65000001</v>
      </c>
      <c r="U34">
        <v>4.3102545354656699E-2</v>
      </c>
      <c r="V34">
        <v>0.38642226897576398</v>
      </c>
      <c r="W34">
        <v>-0.28614981139961498</v>
      </c>
      <c r="X34">
        <v>0.21564078861458899</v>
      </c>
      <c r="Y34">
        <v>0.393996885399579</v>
      </c>
      <c r="Z34">
        <v>-0.273097736971671</v>
      </c>
      <c r="AA34">
        <v>-0.43420898123020102</v>
      </c>
      <c r="AB34">
        <v>-0.50451450981145396</v>
      </c>
      <c r="AC34">
        <v>0.132158553787391</v>
      </c>
      <c r="AD34">
        <v>6.8031064193349602E-2</v>
      </c>
      <c r="AE34">
        <v>2.7933046584608299E-2</v>
      </c>
      <c r="AF34">
        <v>8.1060687547638302E-2</v>
      </c>
      <c r="AG34">
        <v>0.21428845726130499</v>
      </c>
      <c r="AH34">
        <v>6.9663868110095506E-2</v>
      </c>
      <c r="AI34">
        <v>-0.94294215224226596</v>
      </c>
      <c r="AJ34">
        <v>1.98905066247795</v>
      </c>
      <c r="AK34">
        <v>-0.31756657747036898</v>
      </c>
      <c r="AL34">
        <v>0.589613657892472</v>
      </c>
      <c r="AM34">
        <v>0.22670548369662499</v>
      </c>
      <c r="AN34">
        <v>-0.13220363601374899</v>
      </c>
      <c r="AO34">
        <v>-0.273097736971671</v>
      </c>
      <c r="AP34">
        <v>0.109152989029834</v>
      </c>
      <c r="AQ34">
        <v>-0.51408011640871498</v>
      </c>
      <c r="AR34">
        <v>-0.43420898123020102</v>
      </c>
      <c r="AS34">
        <v>2.8852042815432799E-2</v>
      </c>
      <c r="AT34">
        <v>-0.49402464841960902</v>
      </c>
      <c r="AU34" s="36"/>
      <c r="AV34" s="36"/>
      <c r="AW34" s="36"/>
      <c r="BD34" s="139"/>
    </row>
    <row r="35" spans="2:56" x14ac:dyDescent="0.25">
      <c r="B35" t="s">
        <v>112</v>
      </c>
      <c r="C35">
        <v>-9.4465451955112703E-2</v>
      </c>
      <c r="D35">
        <v>-6.7126161232662296E-2</v>
      </c>
      <c r="E35">
        <v>0.16733904388340301</v>
      </c>
      <c r="F35">
        <v>-0.11968287981402299</v>
      </c>
      <c r="G35">
        <v>1.12697699104823E-2</v>
      </c>
      <c r="H35">
        <v>-0.120088388203294</v>
      </c>
      <c r="I35">
        <v>6.1963298447612003E-2</v>
      </c>
      <c r="J35">
        <v>-0.26549429420029802</v>
      </c>
      <c r="K35">
        <v>-1.2209593289484699E-16</v>
      </c>
      <c r="L35" s="106">
        <v>-1.13557275858569E-17</v>
      </c>
      <c r="M35" s="106">
        <v>-1.3141608878867301E-16</v>
      </c>
      <c r="N35" s="106">
        <v>2.1257799964746399E-16</v>
      </c>
      <c r="Q35" t="s">
        <v>485</v>
      </c>
      <c r="R35" t="s">
        <v>406</v>
      </c>
      <c r="S35">
        <v>0</v>
      </c>
      <c r="T35">
        <v>0</v>
      </c>
      <c r="U35">
        <v>0.15194362100329301</v>
      </c>
      <c r="V35">
        <v>0.37415576260863498</v>
      </c>
      <c r="W35">
        <v>0.226449111185585</v>
      </c>
      <c r="X35">
        <v>0.239154255379325</v>
      </c>
      <c r="Y35">
        <v>0.53202965867060703</v>
      </c>
      <c r="Z35">
        <v>-2.9479571130078199E-3</v>
      </c>
      <c r="AA35">
        <v>0.16873586664774501</v>
      </c>
      <c r="AB35">
        <v>-2.5332335985648901E-3</v>
      </c>
      <c r="AC35">
        <v>6.3964339336064394E-2</v>
      </c>
      <c r="AD35">
        <v>1.8640961345090998E-2</v>
      </c>
      <c r="AE35">
        <v>1.01117679939696E-2</v>
      </c>
      <c r="AF35">
        <v>4.6917256541334197E-2</v>
      </c>
      <c r="AG35">
        <v>5.8400899707879997E-2</v>
      </c>
      <c r="AH35">
        <v>6.2679251244130998E-2</v>
      </c>
      <c r="AI35">
        <v>-0.24797246498508199</v>
      </c>
      <c r="AJ35">
        <v>0.55930674204197905</v>
      </c>
      <c r="AK35">
        <v>-0.10441954729474</v>
      </c>
      <c r="AL35">
        <v>0.228063549412299</v>
      </c>
      <c r="AM35">
        <v>8.5800190036167304E-2</v>
      </c>
      <c r="AN35">
        <v>-2.10650633587019E-2</v>
      </c>
      <c r="AO35">
        <v>-2.9301499211011502E-3</v>
      </c>
      <c r="AP35">
        <v>0.20898623542744901</v>
      </c>
      <c r="AQ35">
        <v>-0.46431925827737103</v>
      </c>
      <c r="AR35">
        <v>0.16533094056464401</v>
      </c>
      <c r="AS35">
        <v>0.26246172937350998</v>
      </c>
      <c r="AT35">
        <v>-0.37880118743028901</v>
      </c>
      <c r="AU35" s="36"/>
      <c r="AV35" s="36"/>
      <c r="AW35" s="36"/>
      <c r="BD35" s="139"/>
    </row>
    <row r="36" spans="2:56" x14ac:dyDescent="0.25">
      <c r="B36" t="s">
        <v>113</v>
      </c>
      <c r="C36">
        <v>-7.3587201667896701E-2</v>
      </c>
      <c r="D36">
        <v>-0.23412920928393499</v>
      </c>
      <c r="E36">
        <v>0.256426649895862</v>
      </c>
      <c r="F36">
        <v>-0.187925558854345</v>
      </c>
      <c r="G36">
        <v>2.1133962842538E-2</v>
      </c>
      <c r="H36">
        <v>-0.23770637957354501</v>
      </c>
      <c r="I36">
        <v>0.17472158160668899</v>
      </c>
      <c r="J36">
        <v>-0.22486754962781499</v>
      </c>
      <c r="K36" s="106">
        <v>0</v>
      </c>
      <c r="L36" s="106">
        <v>4.9992603962672998E-17</v>
      </c>
      <c r="M36" s="106">
        <v>-1.32829877696415E-16</v>
      </c>
      <c r="N36" s="106">
        <v>2.7721789965720102E-16</v>
      </c>
      <c r="Q36" t="s">
        <v>486</v>
      </c>
      <c r="R36" t="s">
        <v>406</v>
      </c>
      <c r="S36">
        <v>0</v>
      </c>
      <c r="T36">
        <v>0</v>
      </c>
      <c r="U36">
        <v>0.16595269718244501</v>
      </c>
      <c r="V36">
        <v>0.395327859881826</v>
      </c>
      <c r="W36">
        <v>0.27869511416991299</v>
      </c>
      <c r="X36">
        <v>0.23619576332668599</v>
      </c>
      <c r="Y36">
        <v>0.54598042906868105</v>
      </c>
      <c r="Z36">
        <v>1.9632540393110701E-2</v>
      </c>
      <c r="AA36">
        <v>0.20652347175382799</v>
      </c>
      <c r="AB36">
        <v>1.6859131184469502E-2</v>
      </c>
      <c r="AC36">
        <v>9.6663364101672797E-2</v>
      </c>
      <c r="AD36">
        <v>2.7770890697427102E-2</v>
      </c>
      <c r="AE36">
        <v>1.51738097664287E-2</v>
      </c>
      <c r="AF36">
        <v>7.1034271272681804E-2</v>
      </c>
      <c r="AG36">
        <v>8.6306441305931805E-2</v>
      </c>
      <c r="AH36">
        <v>0.109353914079815</v>
      </c>
      <c r="AI36">
        <v>-0.37605438948813003</v>
      </c>
      <c r="AJ36">
        <v>0.82123183494107699</v>
      </c>
      <c r="AK36">
        <v>-0.15009010139093601</v>
      </c>
      <c r="AL36">
        <v>0.34218961885833299</v>
      </c>
      <c r="AM36">
        <v>0.131738551899103</v>
      </c>
      <c r="AN36">
        <v>-3.04294266989205E-2</v>
      </c>
      <c r="AO36">
        <v>1.95139458711234E-2</v>
      </c>
      <c r="AP36">
        <v>0.21537727551352601</v>
      </c>
      <c r="AQ36">
        <v>-0.45598497350094502</v>
      </c>
      <c r="AR36">
        <v>0.202350821095508</v>
      </c>
      <c r="AS36">
        <v>0.27288094658209699</v>
      </c>
      <c r="AT36">
        <v>-0.36338228790828597</v>
      </c>
      <c r="AU36" s="36"/>
      <c r="AV36" s="36"/>
      <c r="AW36" s="36"/>
      <c r="BD36" s="139"/>
    </row>
    <row r="37" spans="2:56" x14ac:dyDescent="0.25">
      <c r="B37" t="s">
        <v>114</v>
      </c>
      <c r="C37">
        <v>1.27252238887616E-2</v>
      </c>
      <c r="D37">
        <v>5.2234323459898903E-2</v>
      </c>
      <c r="E37">
        <v>5.6337890430348501E-2</v>
      </c>
      <c r="F37">
        <v>4.0206802803439197E-2</v>
      </c>
      <c r="G37">
        <v>0.29506838357484799</v>
      </c>
      <c r="H37">
        <v>-9.1383952410939398E-2</v>
      </c>
      <c r="I37">
        <v>0.40772603501419202</v>
      </c>
      <c r="J37">
        <v>0.32293053766992802</v>
      </c>
      <c r="K37" s="106">
        <v>1.09675265981928E-16</v>
      </c>
      <c r="L37" s="106">
        <v>3.0721576921501202E-17</v>
      </c>
      <c r="M37" s="106">
        <v>-1.05812700545021E-17</v>
      </c>
      <c r="N37" s="106">
        <v>-5.1096917595382899E-17</v>
      </c>
      <c r="Q37" t="s">
        <v>419</v>
      </c>
      <c r="R37" t="s">
        <v>406</v>
      </c>
      <c r="S37">
        <v>0</v>
      </c>
      <c r="T37">
        <v>0</v>
      </c>
      <c r="U37">
        <v>-0.50863762845729998</v>
      </c>
      <c r="V37">
        <v>0.40693652239272099</v>
      </c>
      <c r="W37">
        <v>0.60059570527582096</v>
      </c>
      <c r="X37">
        <v>0.36581646220261999</v>
      </c>
      <c r="Y37">
        <v>0.22134277075481301</v>
      </c>
      <c r="Z37">
        <v>-2.18324746524531</v>
      </c>
      <c r="AA37">
        <v>-1.8560830671883899</v>
      </c>
      <c r="AB37">
        <v>-2.0763098255090702</v>
      </c>
      <c r="AC37">
        <v>0.142980897498235</v>
      </c>
      <c r="AD37">
        <v>0.117408375443143</v>
      </c>
      <c r="AE37">
        <v>7.3629681812749197E-3</v>
      </c>
      <c r="AF37">
        <v>5.6496925214534498E-2</v>
      </c>
      <c r="AG37">
        <v>0.65064968606587503</v>
      </c>
      <c r="AH37">
        <v>2.30968739809789</v>
      </c>
      <c r="AI37">
        <v>0.28748764883714101</v>
      </c>
      <c r="AJ37">
        <v>-1.2707508572559201</v>
      </c>
      <c r="AK37">
        <v>0.22941822004458801</v>
      </c>
      <c r="AL37">
        <v>3.8719036693887099E-2</v>
      </c>
      <c r="AM37">
        <v>-4.9800158529268203E-2</v>
      </c>
      <c r="AN37">
        <v>-9.5017038516657607E-3</v>
      </c>
      <c r="AO37">
        <v>-1.1889649397426401</v>
      </c>
      <c r="AP37">
        <v>0.18497783368236201</v>
      </c>
      <c r="AQ37">
        <v>-1.59734952820042</v>
      </c>
      <c r="AR37">
        <v>-1.8560830671883899</v>
      </c>
      <c r="AS37">
        <v>0.50144619880887897</v>
      </c>
      <c r="AT37">
        <v>-2.89567458357494</v>
      </c>
      <c r="AU37" s="36"/>
      <c r="AV37" s="36"/>
      <c r="AW37" s="36"/>
      <c r="BD37" s="139"/>
    </row>
    <row r="38" spans="2:56" x14ac:dyDescent="0.25">
      <c r="B38" t="s">
        <v>115</v>
      </c>
      <c r="C38">
        <v>-0.14436030913152101</v>
      </c>
      <c r="D38">
        <v>4.7210939232776902E-2</v>
      </c>
      <c r="E38">
        <v>3.0494185270454999E-2</v>
      </c>
      <c r="F38">
        <v>-0.117811595735601</v>
      </c>
      <c r="G38">
        <v>-0.103653240277592</v>
      </c>
      <c r="H38">
        <v>7.8645926059451393E-2</v>
      </c>
      <c r="I38">
        <v>-0.24356121713902901</v>
      </c>
      <c r="J38">
        <v>-0.30930364550139899</v>
      </c>
      <c r="K38" s="106">
        <v>-1.04492421457936E-17</v>
      </c>
      <c r="L38" s="106">
        <v>-4.4316290870349498E-17</v>
      </c>
      <c r="M38" s="106">
        <v>3.2133948189005803E-17</v>
      </c>
      <c r="N38">
        <v>1.47683534236823E-16</v>
      </c>
      <c r="Q38" t="s">
        <v>422</v>
      </c>
      <c r="R38" t="s">
        <v>406</v>
      </c>
      <c r="S38">
        <v>0</v>
      </c>
      <c r="T38">
        <v>0</v>
      </c>
      <c r="U38">
        <v>0.182804631302627</v>
      </c>
      <c r="V38">
        <v>0.68179458507504398</v>
      </c>
      <c r="W38">
        <v>0.53639264533930597</v>
      </c>
      <c r="X38">
        <v>0.27311777515059599</v>
      </c>
      <c r="Y38">
        <v>-0.60099113701176299</v>
      </c>
      <c r="Z38">
        <v>0.358965223480463</v>
      </c>
      <c r="AA38">
        <v>4.1291703971864602E-2</v>
      </c>
      <c r="AB38">
        <v>0.17376495834355399</v>
      </c>
      <c r="AC38">
        <v>3.9736844214650902E-2</v>
      </c>
      <c r="AD38">
        <v>1.52022798019647E-2</v>
      </c>
      <c r="AE38">
        <v>8.8617393195806402E-3</v>
      </c>
      <c r="AF38">
        <v>2.7658696384228201E-2</v>
      </c>
      <c r="AG38">
        <v>3.6673929749471E-2</v>
      </c>
      <c r="AH38">
        <v>0.351340815333885</v>
      </c>
      <c r="AI38">
        <v>0.18883639628797699</v>
      </c>
      <c r="AJ38">
        <v>-0.28316437280014101</v>
      </c>
      <c r="AK38">
        <v>-0.16610514131099</v>
      </c>
      <c r="AL38">
        <v>-3.9142835226458901E-2</v>
      </c>
      <c r="AM38">
        <v>-6.3914382693633903E-3</v>
      </c>
      <c r="AN38">
        <v>-7.3286948896748E-2</v>
      </c>
      <c r="AO38">
        <v>0.358965223480463</v>
      </c>
      <c r="AP38">
        <v>0.153204108256317</v>
      </c>
      <c r="AQ38">
        <v>2.0729038880453299E-2</v>
      </c>
      <c r="AR38">
        <v>4.1291703971864602E-2</v>
      </c>
      <c r="AS38">
        <v>0.30579335540953001</v>
      </c>
      <c r="AT38">
        <v>-0.59267496843737599</v>
      </c>
      <c r="AU38" s="36"/>
      <c r="AV38" s="36"/>
      <c r="AW38" s="36"/>
      <c r="BD38" s="139"/>
    </row>
    <row r="39" spans="2:56" x14ac:dyDescent="0.25">
      <c r="B39" t="s">
        <v>116</v>
      </c>
      <c r="C39">
        <v>-4.8804296905170103E-2</v>
      </c>
      <c r="D39">
        <v>-0.16462571153702699</v>
      </c>
      <c r="E39">
        <v>0.173865237323056</v>
      </c>
      <c r="F39">
        <v>-6.7646448636346099E-2</v>
      </c>
      <c r="G39">
        <v>9.7725194882984506E-2</v>
      </c>
      <c r="H39">
        <v>-0.187273806833641</v>
      </c>
      <c r="I39">
        <v>0.18474541047409401</v>
      </c>
      <c r="J39">
        <v>-0.113502918326627</v>
      </c>
      <c r="K39" s="106">
        <v>0</v>
      </c>
      <c r="L39" s="106">
        <v>6.9400549129029894E-17</v>
      </c>
      <c r="M39" s="106">
        <v>-5.4636031152875197E-17</v>
      </c>
      <c r="N39" s="106">
        <v>0</v>
      </c>
      <c r="Q39" t="s">
        <v>429</v>
      </c>
      <c r="R39" t="s">
        <v>406</v>
      </c>
      <c r="S39">
        <v>0</v>
      </c>
      <c r="T39">
        <v>0</v>
      </c>
      <c r="U39">
        <v>-0.506938109342295</v>
      </c>
      <c r="V39">
        <v>-1.63308670345681</v>
      </c>
      <c r="W39">
        <v>-2.2916176950260998</v>
      </c>
      <c r="X39">
        <v>-0.43735765001622201</v>
      </c>
      <c r="Y39">
        <v>0.75952217388452703</v>
      </c>
      <c r="Z39">
        <v>-0.74891292667055098</v>
      </c>
      <c r="AA39">
        <v>-1.55469215302528</v>
      </c>
      <c r="AB39">
        <v>-1.58526471254815</v>
      </c>
      <c r="AC39">
        <v>5.4118065808229497E-2</v>
      </c>
      <c r="AD39">
        <v>4.1266195338874198E-2</v>
      </c>
      <c r="AE39">
        <v>8.9530777718109505E-3</v>
      </c>
      <c r="AF39">
        <v>2.1469975701244998E-2</v>
      </c>
      <c r="AG39">
        <v>-0.26914839545200298</v>
      </c>
      <c r="AH39">
        <v>-0.34268009152533302</v>
      </c>
      <c r="AI39">
        <v>-5.0258343107745802E-2</v>
      </c>
      <c r="AJ39">
        <v>-0.21746103632972699</v>
      </c>
      <c r="AK39">
        <v>2.7971548537513598E-2</v>
      </c>
      <c r="AL39">
        <v>0.154736240083229</v>
      </c>
      <c r="AM39">
        <v>4.7149087097597103E-2</v>
      </c>
      <c r="AN39">
        <v>5.8153341280164E-2</v>
      </c>
      <c r="AO39">
        <v>-0.74417440075074703</v>
      </c>
      <c r="AP39">
        <v>-0.19531771974110099</v>
      </c>
      <c r="AQ39">
        <v>-0.31296194135979499</v>
      </c>
      <c r="AR39">
        <v>-1.5167591431479399</v>
      </c>
      <c r="AS39">
        <v>-0.116255422784812</v>
      </c>
      <c r="AT39">
        <v>-1.2757399639257101</v>
      </c>
      <c r="AU39" s="36"/>
      <c r="AV39" s="36"/>
      <c r="AW39" s="36"/>
      <c r="BD39" s="139"/>
    </row>
    <row r="40" spans="2:56" x14ac:dyDescent="0.25">
      <c r="Q40" t="s">
        <v>396</v>
      </c>
      <c r="R40" t="s">
        <v>406</v>
      </c>
      <c r="S40">
        <v>0</v>
      </c>
      <c r="T40">
        <v>0</v>
      </c>
      <c r="U40">
        <v>0.51531867185611702</v>
      </c>
      <c r="V40">
        <v>0.265180530888938</v>
      </c>
      <c r="W40">
        <v>0.359911949165167</v>
      </c>
      <c r="X40">
        <v>0.27413412990417102</v>
      </c>
      <c r="Y40">
        <v>0.74749404180325196</v>
      </c>
      <c r="Z40">
        <v>0.26027201114348603</v>
      </c>
      <c r="AA40">
        <v>1.06754842943655</v>
      </c>
      <c r="AB40">
        <v>0.25192861713821502</v>
      </c>
      <c r="AC40">
        <v>0.13440849003220001</v>
      </c>
      <c r="AD40">
        <v>5.50998715220316E-2</v>
      </c>
      <c r="AE40">
        <v>4.7274512372164901E-2</v>
      </c>
      <c r="AF40">
        <v>7.4707800640142097E-2</v>
      </c>
      <c r="AG40">
        <v>0.10228547241417001</v>
      </c>
      <c r="AH40">
        <v>-1.0261981467736001</v>
      </c>
      <c r="AI40">
        <v>0.33172261934103198</v>
      </c>
      <c r="AJ40">
        <v>2.0119569156817798</v>
      </c>
      <c r="AK40">
        <v>3.8223613499465903E-2</v>
      </c>
      <c r="AL40">
        <v>0.486277661954783</v>
      </c>
      <c r="AM40">
        <v>0.50827895624209996</v>
      </c>
      <c r="AN40">
        <v>0.27775791020346702</v>
      </c>
      <c r="AO40">
        <v>0.26027201114348603</v>
      </c>
      <c r="AP40">
        <v>0.123098080469201</v>
      </c>
      <c r="AQ40">
        <v>-1.1497627042902E-2</v>
      </c>
      <c r="AR40">
        <v>1.06754842943655</v>
      </c>
      <c r="AS40">
        <v>0.27320859011399001</v>
      </c>
      <c r="AT40">
        <v>0.50113605426828101</v>
      </c>
      <c r="AU40" s="36"/>
      <c r="AV40" s="36"/>
      <c r="AW40" s="36"/>
      <c r="BD40" s="139"/>
    </row>
    <row r="41" spans="2:56" x14ac:dyDescent="0.25">
      <c r="Q41" t="s">
        <v>259</v>
      </c>
      <c r="R41" t="s">
        <v>406</v>
      </c>
      <c r="S41">
        <v>0</v>
      </c>
      <c r="T41">
        <v>0</v>
      </c>
      <c r="U41">
        <v>0.265037344770088</v>
      </c>
      <c r="V41">
        <v>0.27680974096198602</v>
      </c>
      <c r="W41">
        <v>-0.546922924581978</v>
      </c>
      <c r="X41">
        <v>0.12070274375367999</v>
      </c>
      <c r="Y41">
        <v>0.46088630176261502</v>
      </c>
      <c r="Z41">
        <v>9.1014674394140196E-2</v>
      </c>
      <c r="AA41">
        <v>-0.328388102741001</v>
      </c>
      <c r="AB41">
        <v>-0.20251905841756901</v>
      </c>
      <c r="AC41">
        <v>0.126042091431806</v>
      </c>
      <c r="AD41">
        <v>6.0129200869598803E-2</v>
      </c>
      <c r="AE41">
        <v>4.2263744266174401E-2</v>
      </c>
      <c r="AF41">
        <v>8.9130483120786294E-2</v>
      </c>
      <c r="AG41">
        <v>0.31451843908824201</v>
      </c>
      <c r="AH41">
        <v>-0.22390066950378601</v>
      </c>
      <c r="AI41">
        <v>-0.858146067824897</v>
      </c>
      <c r="AJ41">
        <v>0.107264986850514</v>
      </c>
      <c r="AK41">
        <v>-0.56969292876814903</v>
      </c>
      <c r="AL41">
        <v>0.17144199560745599</v>
      </c>
      <c r="AM41">
        <v>0.58355039652940799</v>
      </c>
      <c r="AN41">
        <v>0.13164510430017501</v>
      </c>
      <c r="AO41">
        <v>9.0464513358608403E-2</v>
      </c>
      <c r="AP41">
        <v>1.5792591229619301E-2</v>
      </c>
      <c r="AQ41">
        <v>5.5598439183122003E-2</v>
      </c>
      <c r="AR41">
        <v>-0.32171521350318599</v>
      </c>
      <c r="AS41">
        <v>-3.7782604916298902E-2</v>
      </c>
      <c r="AT41">
        <v>-0.243384825056189</v>
      </c>
      <c r="AU41" s="36"/>
      <c r="AV41" s="36"/>
      <c r="AW41" s="36"/>
      <c r="BD41" s="139"/>
    </row>
    <row r="42" spans="2:56" x14ac:dyDescent="0.25">
      <c r="Q42" t="s">
        <v>383</v>
      </c>
      <c r="R42" t="s">
        <v>406</v>
      </c>
      <c r="S42">
        <v>0</v>
      </c>
      <c r="T42">
        <v>0</v>
      </c>
      <c r="U42">
        <v>0.923802245024957</v>
      </c>
      <c r="V42">
        <v>1.04808642132593</v>
      </c>
      <c r="W42">
        <v>0.45569698633744798</v>
      </c>
      <c r="X42">
        <v>4.6860720598468797E-2</v>
      </c>
      <c r="Y42">
        <v>0.71849952933853301</v>
      </c>
      <c r="Z42">
        <v>1.5563111274016399</v>
      </c>
      <c r="AA42">
        <v>0.99008006186256003</v>
      </c>
      <c r="AB42">
        <v>1.2023466187057299</v>
      </c>
      <c r="AC42">
        <v>3.4619966927901598E-2</v>
      </c>
      <c r="AD42">
        <v>2.3747454915076901E-2</v>
      </c>
      <c r="AE42">
        <v>5.4751972812506402E-3</v>
      </c>
      <c r="AF42">
        <v>1.8253562701067799E-2</v>
      </c>
      <c r="AG42">
        <v>0.11010212187655399</v>
      </c>
      <c r="AH42">
        <v>-5.7627560879824201E-2</v>
      </c>
      <c r="AI42">
        <v>-6.6272947603183599E-2</v>
      </c>
      <c r="AJ42">
        <v>-0.585446993201302</v>
      </c>
      <c r="AK42">
        <v>8.8854817039046505E-2</v>
      </c>
      <c r="AL42">
        <v>4.5546042726110202E-2</v>
      </c>
      <c r="AM42">
        <v>3.88100232204018E-2</v>
      </c>
      <c r="AN42">
        <v>2.2338352111580501E-2</v>
      </c>
      <c r="AO42">
        <v>0.98371950647092099</v>
      </c>
      <c r="AP42">
        <v>4.9503961478472601E-2</v>
      </c>
      <c r="AQ42">
        <v>0.87442719542498604</v>
      </c>
      <c r="AR42">
        <v>0.99008006186256003</v>
      </c>
      <c r="AS42">
        <v>0.16944443633946299</v>
      </c>
      <c r="AT42">
        <v>0.63879013497541404</v>
      </c>
      <c r="AU42" s="36"/>
      <c r="AV42" s="36"/>
      <c r="AW42" s="36"/>
      <c r="BD42" s="139"/>
    </row>
    <row r="43" spans="2:56" ht="15.75" customHeight="1" x14ac:dyDescent="0.25">
      <c r="B43" s="134" t="s">
        <v>289</v>
      </c>
      <c r="C43" t="s">
        <v>99</v>
      </c>
      <c r="D43" t="s">
        <v>103</v>
      </c>
      <c r="E43" t="s">
        <v>275</v>
      </c>
      <c r="F43" t="s">
        <v>276</v>
      </c>
      <c r="G43" t="s">
        <v>277</v>
      </c>
      <c r="H43" t="s">
        <v>278</v>
      </c>
      <c r="I43" t="s">
        <v>279</v>
      </c>
      <c r="J43" t="s">
        <v>280</v>
      </c>
      <c r="K43" t="s">
        <v>281</v>
      </c>
      <c r="L43" t="s">
        <v>282</v>
      </c>
      <c r="Q43" t="s">
        <v>453</v>
      </c>
      <c r="R43" t="s">
        <v>406</v>
      </c>
      <c r="S43">
        <v>0</v>
      </c>
      <c r="T43">
        <v>0</v>
      </c>
      <c r="U43">
        <v>0.71957783216526505</v>
      </c>
      <c r="V43">
        <v>1.0152649731085099</v>
      </c>
      <c r="W43">
        <v>-0.526854081377504</v>
      </c>
      <c r="X43">
        <v>0.38495533345305599</v>
      </c>
      <c r="Y43">
        <v>0.437287595563492</v>
      </c>
      <c r="Z43">
        <v>0.72114294493194897</v>
      </c>
      <c r="AA43">
        <v>-0.64861153544199801</v>
      </c>
      <c r="AB43">
        <v>0.11997085767195299</v>
      </c>
      <c r="AC43">
        <v>4.59070018161572E-2</v>
      </c>
      <c r="AD43">
        <v>2.7783977968095699E-2</v>
      </c>
      <c r="AE43">
        <v>1.2249205179230499E-2</v>
      </c>
      <c r="AF43">
        <v>2.2204009722525699E-2</v>
      </c>
      <c r="AG43">
        <v>0.15527073597100499</v>
      </c>
      <c r="AH43">
        <v>0.12919850343625899</v>
      </c>
      <c r="AI43">
        <v>0.23532113128725099</v>
      </c>
      <c r="AJ43">
        <v>-9.3524074977152996E-2</v>
      </c>
      <c r="AK43">
        <v>-0.101535562544326</v>
      </c>
      <c r="AL43">
        <v>0.271606198560289</v>
      </c>
      <c r="AM43">
        <v>6.0690979796917802E-2</v>
      </c>
      <c r="AN43">
        <v>-2.49807216808027E-2</v>
      </c>
      <c r="AO43">
        <v>0.716595167448146</v>
      </c>
      <c r="AP43">
        <v>8.2833627100530605E-2</v>
      </c>
      <c r="AQ43">
        <v>0.53371932745964401</v>
      </c>
      <c r="AR43">
        <v>-0.63507128512801003</v>
      </c>
      <c r="AS43">
        <v>0.35910904800737398</v>
      </c>
      <c r="AT43">
        <v>-1.3795713344910501</v>
      </c>
      <c r="AU43" s="36"/>
      <c r="AV43" s="36"/>
      <c r="AW43" s="36"/>
      <c r="BD43" s="139"/>
    </row>
    <row r="44" spans="2:56" x14ac:dyDescent="0.25">
      <c r="C44" t="s">
        <v>283</v>
      </c>
      <c r="D44" t="s">
        <v>284</v>
      </c>
      <c r="E44" t="s">
        <v>111</v>
      </c>
      <c r="F44" t="s">
        <v>111</v>
      </c>
      <c r="G44" t="s">
        <v>110</v>
      </c>
      <c r="H44" t="s">
        <v>110</v>
      </c>
      <c r="I44" t="s">
        <v>108</v>
      </c>
      <c r="J44" t="s">
        <v>110</v>
      </c>
      <c r="K44" t="s">
        <v>110</v>
      </c>
      <c r="L44" t="s">
        <v>107</v>
      </c>
      <c r="Q44" t="s">
        <v>393</v>
      </c>
      <c r="R44" t="s">
        <v>406</v>
      </c>
      <c r="S44">
        <v>0</v>
      </c>
      <c r="T44">
        <v>0</v>
      </c>
      <c r="U44">
        <v>0.661097718788626</v>
      </c>
      <c r="V44">
        <v>0.88497745659927796</v>
      </c>
      <c r="W44">
        <v>0.91988388515432096</v>
      </c>
      <c r="X44">
        <v>0.11476144740385399</v>
      </c>
      <c r="Y44">
        <v>0.43099410115446801</v>
      </c>
      <c r="Z44">
        <v>0.90468136843696401</v>
      </c>
      <c r="AA44">
        <v>1.19445665277423</v>
      </c>
      <c r="AB44">
        <v>0.96125924329398804</v>
      </c>
      <c r="AC44">
        <v>6.0651264323580097E-2</v>
      </c>
      <c r="AD44">
        <v>2.3624084541435199E-2</v>
      </c>
      <c r="AE44">
        <v>9.9931366469006005E-3</v>
      </c>
      <c r="AF44">
        <v>3.4308038217031801E-2</v>
      </c>
      <c r="AG44">
        <v>0.12520923147565799</v>
      </c>
      <c r="AH44">
        <v>2.13789563212116E-2</v>
      </c>
      <c r="AI44">
        <v>-0.11129127812197299</v>
      </c>
      <c r="AJ44">
        <v>-0.460433835778151</v>
      </c>
      <c r="AK44">
        <v>0.17744549949301899</v>
      </c>
      <c r="AL44">
        <v>0.102154701494361</v>
      </c>
      <c r="AM44">
        <v>-5.2794449225552799E-2</v>
      </c>
      <c r="AN44">
        <v>5.6998915570592001E-2</v>
      </c>
      <c r="AO44">
        <v>0.90468136843696401</v>
      </c>
      <c r="AP44">
        <v>0.118384205207492</v>
      </c>
      <c r="AQ44">
        <v>0.64331878265502795</v>
      </c>
      <c r="AR44">
        <v>1.19445665277423</v>
      </c>
      <c r="AS44">
        <v>0.22650785650983599</v>
      </c>
      <c r="AT44">
        <v>0.72486361052588</v>
      </c>
      <c r="AU44" s="36"/>
      <c r="AV44" s="36"/>
      <c r="AW44" s="36"/>
      <c r="BD44" s="139"/>
    </row>
    <row r="45" spans="2:56" x14ac:dyDescent="0.25">
      <c r="Q45" t="s">
        <v>392</v>
      </c>
      <c r="R45" t="s">
        <v>406</v>
      </c>
      <c r="S45">
        <v>0</v>
      </c>
      <c r="T45">
        <v>0</v>
      </c>
      <c r="U45">
        <v>0.21687832497885001</v>
      </c>
      <c r="V45">
        <v>0.40026980224720199</v>
      </c>
      <c r="W45">
        <v>0.18503011277581399</v>
      </c>
      <c r="X45">
        <v>0.47289742134142598</v>
      </c>
      <c r="Y45">
        <v>0.70813994017075998</v>
      </c>
      <c r="Z45">
        <v>-0.776280189511665</v>
      </c>
      <c r="AA45">
        <v>-0.78332410050775703</v>
      </c>
      <c r="AB45">
        <v>-0.74274678191975796</v>
      </c>
      <c r="AC45">
        <v>9.0374583136810502E-2</v>
      </c>
      <c r="AD45">
        <v>6.5601015157326706E-2</v>
      </c>
      <c r="AE45">
        <v>2.4616908487824499E-2</v>
      </c>
      <c r="AF45">
        <v>3.8848339030273599E-2</v>
      </c>
      <c r="AG45">
        <v>0.278416024446764</v>
      </c>
      <c r="AH45">
        <v>3.8446649916810099E-2</v>
      </c>
      <c r="AI45">
        <v>0.42492985381692799</v>
      </c>
      <c r="AJ45">
        <v>1.9081169894647001</v>
      </c>
      <c r="AK45">
        <v>-3.9262904396823298E-2</v>
      </c>
      <c r="AL45">
        <v>0.21086701237167799</v>
      </c>
      <c r="AM45">
        <v>0.271277277114507</v>
      </c>
      <c r="AN45">
        <v>0.156411182544414</v>
      </c>
      <c r="AO45">
        <v>-0.776280189511665</v>
      </c>
      <c r="AP45">
        <v>2.40980086926567E-2</v>
      </c>
      <c r="AQ45">
        <v>-0.82948253904021296</v>
      </c>
      <c r="AR45">
        <v>-0.78332410050775703</v>
      </c>
      <c r="AS45">
        <v>0.17128703959795699</v>
      </c>
      <c r="AT45">
        <v>-1.1384340876927901</v>
      </c>
      <c r="AU45" s="36"/>
      <c r="AV45" s="36"/>
      <c r="AW45" s="36"/>
      <c r="BD45" s="139"/>
    </row>
    <row r="46" spans="2:56" x14ac:dyDescent="0.25">
      <c r="B46" t="s">
        <v>122</v>
      </c>
      <c r="C46">
        <v>0.35</v>
      </c>
      <c r="D46">
        <v>0.15</v>
      </c>
      <c r="E46">
        <v>1</v>
      </c>
      <c r="F46">
        <v>1.58771327494442E-2</v>
      </c>
      <c r="G46">
        <v>0.11305507838261999</v>
      </c>
      <c r="H46">
        <v>-0.13358749780597601</v>
      </c>
      <c r="I46">
        <v>-7.0101734637968802E-2</v>
      </c>
      <c r="J46">
        <v>4.6367970249097598E-2</v>
      </c>
      <c r="K46">
        <v>-0.248179614279147</v>
      </c>
      <c r="L46">
        <v>-0.118584450275855</v>
      </c>
      <c r="Q46" t="s">
        <v>395</v>
      </c>
      <c r="R46" t="s">
        <v>406</v>
      </c>
      <c r="S46">
        <v>0</v>
      </c>
      <c r="T46">
        <v>0</v>
      </c>
      <c r="U46">
        <v>0.36800579183932502</v>
      </c>
      <c r="V46">
        <v>0.40497690629481897</v>
      </c>
      <c r="W46">
        <v>0.15725888896878301</v>
      </c>
      <c r="X46">
        <v>0.41719834256447202</v>
      </c>
      <c r="Y46">
        <v>0.76598927522566096</v>
      </c>
      <c r="Z46">
        <v>-0.21079427781430499</v>
      </c>
      <c r="AA46">
        <v>-0.20156181529074399</v>
      </c>
      <c r="AB46">
        <v>-0.20315618072474001</v>
      </c>
      <c r="AC46">
        <v>0.11018424657876701</v>
      </c>
      <c r="AD46">
        <v>6.6682609906569407E-2</v>
      </c>
      <c r="AE46">
        <v>3.1090256669944399E-2</v>
      </c>
      <c r="AF46">
        <v>5.4570018761411397E-2</v>
      </c>
      <c r="AG46">
        <v>0.17792534195785401</v>
      </c>
      <c r="AH46">
        <v>-0.156553503563683</v>
      </c>
      <c r="AI46">
        <v>0.658070690951024</v>
      </c>
      <c r="AJ46">
        <v>2.05398527839656</v>
      </c>
      <c r="AK46">
        <v>4.9898431766030399E-2</v>
      </c>
      <c r="AL46">
        <v>0.40085185458202399</v>
      </c>
      <c r="AM46">
        <v>0.218689756540035</v>
      </c>
      <c r="AN46">
        <v>0.25627852159614101</v>
      </c>
      <c r="AO46">
        <v>-0.21079427781430499</v>
      </c>
      <c r="AP46">
        <v>-8.5496156454299005E-2</v>
      </c>
      <c r="AQ46">
        <v>-2.2040241867131299E-2</v>
      </c>
      <c r="AR46">
        <v>-0.20156181529074399</v>
      </c>
      <c r="AS46">
        <v>8.91701931801165E-2</v>
      </c>
      <c r="AT46">
        <v>-0.38642826071359898</v>
      </c>
      <c r="AU46" s="36"/>
      <c r="AV46" s="36"/>
      <c r="AW46" s="36"/>
      <c r="BD46" s="139"/>
    </row>
    <row r="47" spans="2:56" x14ac:dyDescent="0.25">
      <c r="B47" t="s">
        <v>123</v>
      </c>
      <c r="C47">
        <v>0.3</v>
      </c>
      <c r="D47">
        <v>0.02</v>
      </c>
      <c r="E47">
        <v>1.58771327494442E-2</v>
      </c>
      <c r="F47">
        <v>1</v>
      </c>
      <c r="G47">
        <v>0.10456453104085101</v>
      </c>
      <c r="H47">
        <v>0.153774789024236</v>
      </c>
      <c r="I47">
        <v>3.2864299664884002E-2</v>
      </c>
      <c r="J47">
        <v>-5.15888470228585E-2</v>
      </c>
      <c r="K47">
        <v>-0.147211229276103</v>
      </c>
      <c r="L47">
        <v>6.7343715556528294E-2</v>
      </c>
      <c r="Q47" t="s">
        <v>394</v>
      </c>
      <c r="R47" t="s">
        <v>406</v>
      </c>
      <c r="S47">
        <v>0</v>
      </c>
      <c r="T47">
        <v>0</v>
      </c>
      <c r="U47">
        <v>0.34441058932132002</v>
      </c>
      <c r="V47">
        <v>0.28489912425654002</v>
      </c>
      <c r="W47">
        <v>-0.264841474827264</v>
      </c>
      <c r="X47">
        <v>0.35571494630459899</v>
      </c>
      <c r="Y47">
        <v>0.73678074142401195</v>
      </c>
      <c r="Z47">
        <v>-0.24817030637533299</v>
      </c>
      <c r="AA47">
        <v>-0.41672145100011199</v>
      </c>
      <c r="AB47">
        <v>-0.471283322032375</v>
      </c>
      <c r="AC47">
        <v>0.135084011789598</v>
      </c>
      <c r="AD47">
        <v>8.6300749805818103E-2</v>
      </c>
      <c r="AE47">
        <v>4.0997559097637297E-2</v>
      </c>
      <c r="AF47">
        <v>6.2034196104950201E-2</v>
      </c>
      <c r="AG47">
        <v>0.129275114287079</v>
      </c>
      <c r="AH47">
        <v>-0.44705705541069202</v>
      </c>
      <c r="AI47">
        <v>0.89351962004656305</v>
      </c>
      <c r="AJ47">
        <v>2.8253870744240199</v>
      </c>
      <c r="AK47">
        <v>-0.100009744294073</v>
      </c>
      <c r="AL47">
        <v>0.44186795628834102</v>
      </c>
      <c r="AM47">
        <v>0.35707186113739098</v>
      </c>
      <c r="AN47">
        <v>0.34820844493429498</v>
      </c>
      <c r="AO47">
        <v>-0.24817030637533299</v>
      </c>
      <c r="AP47">
        <v>-0.122148350667448</v>
      </c>
      <c r="AQ47">
        <v>2.1502566990568801E-2</v>
      </c>
      <c r="AR47">
        <v>-0.41672145100011199</v>
      </c>
      <c r="AS47">
        <v>1.7459441729009598E-2</v>
      </c>
      <c r="AT47">
        <v>-0.452918130814294</v>
      </c>
      <c r="AU47" s="36"/>
      <c r="AV47" s="36"/>
      <c r="AW47" s="36"/>
      <c r="BD47" s="139"/>
    </row>
    <row r="48" spans="2:56" x14ac:dyDescent="0.25">
      <c r="B48" t="s">
        <v>125</v>
      </c>
      <c r="C48">
        <v>0.2</v>
      </c>
      <c r="D48">
        <v>0.05</v>
      </c>
      <c r="E48">
        <v>0.11305507838261999</v>
      </c>
      <c r="F48">
        <v>0.10456453104085101</v>
      </c>
      <c r="G48">
        <v>1</v>
      </c>
      <c r="H48">
        <v>7.2883742278907399E-2</v>
      </c>
      <c r="I48">
        <v>-0.29464856604481898</v>
      </c>
      <c r="J48">
        <v>-0.18576171568529401</v>
      </c>
      <c r="K48">
        <v>-6.50307891200789E-3</v>
      </c>
      <c r="L48">
        <v>0.40022102043640001</v>
      </c>
      <c r="Q48" t="s">
        <v>455</v>
      </c>
      <c r="R48" t="s">
        <v>406</v>
      </c>
      <c r="S48">
        <v>0</v>
      </c>
      <c r="T48">
        <v>0</v>
      </c>
      <c r="U48">
        <v>-0.42173106033951802</v>
      </c>
      <c r="V48">
        <v>-0.48684591501281499</v>
      </c>
      <c r="W48">
        <v>5.5591002446974597E-2</v>
      </c>
      <c r="X48">
        <v>0.25735477497785503</v>
      </c>
      <c r="Y48">
        <v>-0.52889506028993805</v>
      </c>
      <c r="Z48">
        <v>-0.95540868754889396</v>
      </c>
      <c r="AA48">
        <v>-0.29931708918319799</v>
      </c>
      <c r="AB48">
        <v>-0.91238851180979996</v>
      </c>
      <c r="AC48">
        <v>0.12115679527727299</v>
      </c>
      <c r="AD48">
        <v>7.2466253387124993E-2</v>
      </c>
      <c r="AE48">
        <v>2.3375731302050999E-2</v>
      </c>
      <c r="AF48">
        <v>6.2891860774762096E-2</v>
      </c>
      <c r="AG48">
        <v>0.332408740853184</v>
      </c>
      <c r="AH48">
        <v>0.70309035597284497</v>
      </c>
      <c r="AI48">
        <v>0.56075560783105005</v>
      </c>
      <c r="AJ48">
        <v>-1.3804833240012699</v>
      </c>
      <c r="AK48">
        <v>-0.51179658729447197</v>
      </c>
      <c r="AL48">
        <v>1.00263099953801E-2</v>
      </c>
      <c r="AM48">
        <v>-4.3721472208184599E-2</v>
      </c>
      <c r="AN48">
        <v>-0.15697465181348899</v>
      </c>
      <c r="AO48">
        <v>-0.94919187051867704</v>
      </c>
      <c r="AP48">
        <v>-0.160755028214977</v>
      </c>
      <c r="AQ48">
        <v>-0.59428515151782602</v>
      </c>
      <c r="AR48">
        <v>-0.29324463555337399</v>
      </c>
      <c r="AS48">
        <v>-0.13061628041791501</v>
      </c>
      <c r="AT48">
        <v>-2.2452719397706E-2</v>
      </c>
      <c r="AU48" s="36"/>
      <c r="AV48" s="36"/>
      <c r="AW48" s="36"/>
      <c r="BD48" s="139"/>
    </row>
    <row r="49" spans="2:56" x14ac:dyDescent="0.25">
      <c r="B49" t="s">
        <v>124</v>
      </c>
      <c r="C49">
        <v>0.25</v>
      </c>
      <c r="D49">
        <v>2.5000000000000001E-2</v>
      </c>
      <c r="E49">
        <v>-0.13358749780597601</v>
      </c>
      <c r="F49">
        <v>0.153774789024236</v>
      </c>
      <c r="G49">
        <v>7.2883742278907399E-2</v>
      </c>
      <c r="H49">
        <v>1</v>
      </c>
      <c r="I49">
        <v>0.21553638637112901</v>
      </c>
      <c r="J49">
        <v>-0.177845296998424</v>
      </c>
      <c r="K49">
        <v>0.232129398535351</v>
      </c>
      <c r="L49">
        <v>0.223892745954647</v>
      </c>
      <c r="Q49" t="s">
        <v>476</v>
      </c>
      <c r="R49" t="s">
        <v>406</v>
      </c>
      <c r="S49">
        <v>0</v>
      </c>
      <c r="T49">
        <v>0</v>
      </c>
      <c r="U49">
        <v>0.63635580385565205</v>
      </c>
      <c r="V49">
        <v>1.0706632696890901</v>
      </c>
      <c r="W49">
        <v>-0.342334077759542</v>
      </c>
      <c r="X49">
        <v>0.22656731398584101</v>
      </c>
      <c r="Y49">
        <v>-3.9345788983496097E-2</v>
      </c>
      <c r="Z49">
        <v>1.0830784737444901</v>
      </c>
      <c r="AA49">
        <v>0.13940310304113501</v>
      </c>
      <c r="AB49">
        <v>0.62549393639719097</v>
      </c>
      <c r="AC49">
        <v>0.149504461705496</v>
      </c>
      <c r="AD49">
        <v>9.1992475253051195E-2</v>
      </c>
      <c r="AE49">
        <v>3.8198577050622802E-2</v>
      </c>
      <c r="AF49">
        <v>6.6718402108876598E-2</v>
      </c>
      <c r="AG49">
        <v>0.57919013507057204</v>
      </c>
      <c r="AH49">
        <v>-0.25703347117791903</v>
      </c>
      <c r="AI49">
        <v>-0.29480524346651499</v>
      </c>
      <c r="AJ49">
        <v>-0.81195852871672702</v>
      </c>
      <c r="AK49">
        <v>-0.14180196179360199</v>
      </c>
      <c r="AL49">
        <v>0.463281696409448</v>
      </c>
      <c r="AM49">
        <v>0.118398058693685</v>
      </c>
      <c r="AN49">
        <v>-0.401740669280228</v>
      </c>
      <c r="AO49">
        <v>1.07588700141497</v>
      </c>
      <c r="AP49">
        <v>0.13094510344843899</v>
      </c>
      <c r="AQ49">
        <v>0.78679310774239597</v>
      </c>
      <c r="AR49">
        <v>0.13659232428433599</v>
      </c>
      <c r="AS49">
        <v>0.28475901455633601</v>
      </c>
      <c r="AT49">
        <v>-0.45376623551839501</v>
      </c>
      <c r="AU49" s="36"/>
      <c r="AV49" s="36"/>
      <c r="AW49" s="36"/>
      <c r="BD49" s="139"/>
    </row>
    <row r="50" spans="2:56" x14ac:dyDescent="0.25">
      <c r="B50" t="s">
        <v>285</v>
      </c>
      <c r="C50">
        <v>0.4</v>
      </c>
      <c r="D50">
        <v>0.03</v>
      </c>
      <c r="E50">
        <v>-7.0101734637968802E-2</v>
      </c>
      <c r="F50">
        <v>3.2864299664884002E-2</v>
      </c>
      <c r="G50">
        <v>-0.29464856604481898</v>
      </c>
      <c r="H50">
        <v>0.21553638637112901</v>
      </c>
      <c r="I50">
        <v>1</v>
      </c>
      <c r="J50">
        <v>7.0883877784636007E-2</v>
      </c>
      <c r="K50">
        <v>0.37717141307802099</v>
      </c>
      <c r="L50">
        <v>0.216266564886476</v>
      </c>
      <c r="Q50" t="s">
        <v>477</v>
      </c>
      <c r="R50" t="s">
        <v>406</v>
      </c>
      <c r="S50">
        <v>0</v>
      </c>
      <c r="T50">
        <v>0</v>
      </c>
      <c r="U50">
        <v>0.62042289152757102</v>
      </c>
      <c r="V50">
        <v>0.79425487361054803</v>
      </c>
      <c r="W50">
        <v>-0.39156532052394699</v>
      </c>
      <c r="X50">
        <v>0.15716841498716999</v>
      </c>
      <c r="Y50">
        <v>0.51665466296242801</v>
      </c>
      <c r="Z50">
        <v>0.73994849576102795</v>
      </c>
      <c r="AA50">
        <v>0.176460004017121</v>
      </c>
      <c r="AB50">
        <v>0.451073245310391</v>
      </c>
      <c r="AC50">
        <v>5.9480632100547499E-2</v>
      </c>
      <c r="AD50">
        <v>3.24020197272923E-2</v>
      </c>
      <c r="AE50">
        <v>1.71407148887174E-2</v>
      </c>
      <c r="AF50">
        <v>3.0657097712599099E-2</v>
      </c>
      <c r="AG50">
        <v>0.19011395161473199</v>
      </c>
      <c r="AH50">
        <v>-3.6703735540267797E-2</v>
      </c>
      <c r="AI50">
        <v>-0.24811487939662699</v>
      </c>
      <c r="AJ50">
        <v>-0.34992594714304298</v>
      </c>
      <c r="AK50">
        <v>-0.162362170084005</v>
      </c>
      <c r="AL50">
        <v>0.34904199873541403</v>
      </c>
      <c r="AM50">
        <v>0.19308445431877899</v>
      </c>
      <c r="AN50">
        <v>-7.3605193691743301E-2</v>
      </c>
      <c r="AO50">
        <v>0.73994849576102795</v>
      </c>
      <c r="AP50">
        <v>0.30868002286539797</v>
      </c>
      <c r="AQ50">
        <v>5.8460548834963898E-2</v>
      </c>
      <c r="AR50">
        <v>0.176460004017121</v>
      </c>
      <c r="AS50">
        <v>0.53332826158302105</v>
      </c>
      <c r="AT50">
        <v>-0.92922897619234002</v>
      </c>
      <c r="AU50" s="36"/>
      <c r="AV50" s="36"/>
      <c r="AW50" s="36"/>
      <c r="BD50" s="139"/>
    </row>
    <row r="51" spans="2:56" x14ac:dyDescent="0.25">
      <c r="B51" t="s">
        <v>286</v>
      </c>
      <c r="C51">
        <v>0.4</v>
      </c>
      <c r="D51">
        <v>0.05</v>
      </c>
      <c r="E51">
        <v>4.6367970249097598E-2</v>
      </c>
      <c r="F51">
        <v>-5.15888470228585E-2</v>
      </c>
      <c r="G51">
        <v>-0.18576171568529401</v>
      </c>
      <c r="H51">
        <v>-0.177845296998424</v>
      </c>
      <c r="I51">
        <v>7.0883877784636007E-2</v>
      </c>
      <c r="J51">
        <v>1</v>
      </c>
      <c r="K51">
        <v>-0.421534493157317</v>
      </c>
      <c r="L51">
        <v>-4.0779795326052901E-2</v>
      </c>
      <c r="Q51" t="s">
        <v>364</v>
      </c>
      <c r="R51" t="s">
        <v>406</v>
      </c>
      <c r="S51">
        <v>0</v>
      </c>
      <c r="T51">
        <v>0</v>
      </c>
      <c r="U51">
        <v>0.72710881291205998</v>
      </c>
      <c r="V51">
        <v>1.0427498791624401</v>
      </c>
      <c r="W51">
        <v>2.0265404948382799</v>
      </c>
      <c r="X51">
        <v>0.40209460312614898</v>
      </c>
      <c r="Y51">
        <v>-0.18469879112189899</v>
      </c>
      <c r="Z51">
        <v>1.2099207727261301</v>
      </c>
      <c r="AA51">
        <v>1.8940342467150899</v>
      </c>
      <c r="AB51">
        <v>1.1279211709041901</v>
      </c>
      <c r="AC51">
        <v>0.157226743875064</v>
      </c>
      <c r="AD51">
        <v>8.6095720616982105E-2</v>
      </c>
      <c r="AE51">
        <v>5.5214045077699302E-2</v>
      </c>
      <c r="AF51">
        <v>7.9704412136722302E-2</v>
      </c>
      <c r="AG51">
        <v>0.41290946637826897</v>
      </c>
      <c r="AH51">
        <v>-1.1020059403389899</v>
      </c>
      <c r="AI51">
        <v>0.45250068123910497</v>
      </c>
      <c r="AJ51">
        <v>2.4044650331406299</v>
      </c>
      <c r="AK51">
        <v>0.64128976257790604</v>
      </c>
      <c r="AL51">
        <v>-1.04076079531586</v>
      </c>
      <c r="AM51">
        <v>-0.24458674223892701</v>
      </c>
      <c r="AN51">
        <v>0.335892097757093</v>
      </c>
      <c r="AO51">
        <v>0.84565548259819601</v>
      </c>
      <c r="AP51">
        <v>5.2233859968323901E-2</v>
      </c>
      <c r="AQ51">
        <v>0.73033624146493104</v>
      </c>
      <c r="AR51">
        <v>1.8940342467150899</v>
      </c>
      <c r="AS51">
        <v>-8.00740367004667E-2</v>
      </c>
      <c r="AT51">
        <v>2.06004266284102</v>
      </c>
      <c r="AU51" s="36"/>
      <c r="AV51" s="36"/>
      <c r="AW51" s="36"/>
      <c r="BD51" s="139"/>
    </row>
    <row r="52" spans="2:56" x14ac:dyDescent="0.25">
      <c r="B52" t="s">
        <v>287</v>
      </c>
      <c r="C52">
        <v>0.4</v>
      </c>
      <c r="D52">
        <v>0.08</v>
      </c>
      <c r="E52">
        <v>-0.248179614279147</v>
      </c>
      <c r="F52">
        <v>-0.147211229276103</v>
      </c>
      <c r="G52">
        <v>-6.50307891200789E-3</v>
      </c>
      <c r="H52">
        <v>0.232129398535351</v>
      </c>
      <c r="I52">
        <v>0.37717141307802099</v>
      </c>
      <c r="J52">
        <v>-0.421534493157317</v>
      </c>
      <c r="K52">
        <v>1</v>
      </c>
      <c r="L52">
        <v>0.17854378183001601</v>
      </c>
      <c r="Q52" t="s">
        <v>478</v>
      </c>
      <c r="R52" t="s">
        <v>406</v>
      </c>
      <c r="S52">
        <v>0</v>
      </c>
      <c r="T52">
        <v>0</v>
      </c>
      <c r="U52">
        <v>0.56000000546774398</v>
      </c>
      <c r="V52">
        <v>1.18880590009948</v>
      </c>
      <c r="W52">
        <v>1.01193949106911</v>
      </c>
      <c r="X52">
        <v>0.23722875157453699</v>
      </c>
      <c r="Y52">
        <v>0.178833461508391</v>
      </c>
      <c r="Z52">
        <v>0.73490497186478798</v>
      </c>
      <c r="AA52">
        <v>0.36424114432857901</v>
      </c>
      <c r="AB52">
        <v>0.51361472862382795</v>
      </c>
      <c r="AC52">
        <v>3.9521881782757201E-2</v>
      </c>
      <c r="AD52">
        <v>1.44192136894134E-2</v>
      </c>
      <c r="AE52">
        <v>4.31683684552209E-3</v>
      </c>
      <c r="AF52">
        <v>2.6588487760882702E-2</v>
      </c>
      <c r="AG52">
        <v>7.7906878530221393E-2</v>
      </c>
      <c r="AH52">
        <v>0.23209209971952599</v>
      </c>
      <c r="AI52">
        <v>-0.170440310605185</v>
      </c>
      <c r="AJ52">
        <v>-5.7217368460144601E-2</v>
      </c>
      <c r="AK52">
        <v>5.6057552454484502E-2</v>
      </c>
      <c r="AL52">
        <v>-1.3179812327437799E-3</v>
      </c>
      <c r="AM52">
        <v>-3.8668565903378499E-2</v>
      </c>
      <c r="AN52">
        <v>4.2595561873776597E-2</v>
      </c>
      <c r="AO52">
        <v>0.73490497186478798</v>
      </c>
      <c r="AP52">
        <v>0.27526378051227102</v>
      </c>
      <c r="AQ52">
        <v>0.12719169355453799</v>
      </c>
      <c r="AR52">
        <v>0.36424114432857901</v>
      </c>
      <c r="AS52">
        <v>0.53317171443865297</v>
      </c>
      <c r="AT52">
        <v>-0.74112328444627795</v>
      </c>
      <c r="AU52" s="36"/>
      <c r="AV52" s="36"/>
      <c r="AW52" s="36"/>
      <c r="BD52" s="139"/>
    </row>
    <row r="53" spans="2:56" x14ac:dyDescent="0.25">
      <c r="B53" t="s">
        <v>288</v>
      </c>
      <c r="C53">
        <v>0.4</v>
      </c>
      <c r="D53">
        <v>0.08</v>
      </c>
      <c r="E53">
        <v>-0.118584450275855</v>
      </c>
      <c r="F53">
        <v>6.7343715556528294E-2</v>
      </c>
      <c r="G53">
        <v>0.40022102043640001</v>
      </c>
      <c r="H53">
        <v>0.223892745954647</v>
      </c>
      <c r="I53">
        <v>0.216266564886476</v>
      </c>
      <c r="J53">
        <v>-4.0779795326052901E-2</v>
      </c>
      <c r="K53">
        <v>0.17854378183001601</v>
      </c>
      <c r="L53">
        <v>1</v>
      </c>
      <c r="Q53" t="s">
        <v>479</v>
      </c>
      <c r="R53" t="s">
        <v>406</v>
      </c>
      <c r="S53">
        <v>0</v>
      </c>
      <c r="T53">
        <v>0</v>
      </c>
      <c r="U53">
        <v>0.57960756680264602</v>
      </c>
      <c r="V53">
        <v>1.33589087382878</v>
      </c>
      <c r="W53">
        <v>1.2426992289633101</v>
      </c>
      <c r="X53">
        <v>4.8489176331960898E-2</v>
      </c>
      <c r="Y53">
        <v>-0.17812688953495101</v>
      </c>
      <c r="Z53">
        <v>0.95410773783662595</v>
      </c>
      <c r="AA53">
        <v>0.64568332732365297</v>
      </c>
      <c r="AB53">
        <v>0.72864021371717602</v>
      </c>
      <c r="AC53">
        <v>0.15725993616175701</v>
      </c>
      <c r="AD53">
        <v>5.88695196122049E-2</v>
      </c>
      <c r="AE53">
        <v>2.2112471675837901E-2</v>
      </c>
      <c r="AF53">
        <v>0.11932210067985299</v>
      </c>
      <c r="AG53">
        <v>0.16732614694338999</v>
      </c>
      <c r="AH53">
        <v>1.2484048911338199</v>
      </c>
      <c r="AI53">
        <v>-0.98849137270958798</v>
      </c>
      <c r="AJ53">
        <v>-0.56569661074896205</v>
      </c>
      <c r="AK53">
        <v>0.246481353747561</v>
      </c>
      <c r="AL53">
        <v>-0.200408247825303</v>
      </c>
      <c r="AM53">
        <v>-0.27679848424659398</v>
      </c>
      <c r="AN53">
        <v>0.18653482524623899</v>
      </c>
      <c r="AO53">
        <v>0.95410773783662495</v>
      </c>
      <c r="AP53">
        <v>0.31508799675854399</v>
      </c>
      <c r="AQ53">
        <v>0.25847259430269998</v>
      </c>
      <c r="AR53">
        <v>0.64568332732365297</v>
      </c>
      <c r="AS53">
        <v>0.48553556123400898</v>
      </c>
      <c r="AT53">
        <v>-0.36092246919420201</v>
      </c>
      <c r="AU53" s="36"/>
      <c r="AV53" s="36"/>
      <c r="AW53" s="36"/>
      <c r="BD53" s="139"/>
    </row>
    <row r="54" spans="2:56" x14ac:dyDescent="0.25">
      <c r="Q54" t="s">
        <v>480</v>
      </c>
      <c r="R54" t="s">
        <v>406</v>
      </c>
      <c r="S54">
        <v>0</v>
      </c>
      <c r="T54">
        <v>0</v>
      </c>
      <c r="U54">
        <v>0.28850254975968398</v>
      </c>
      <c r="V54">
        <v>0.95790128313042699</v>
      </c>
      <c r="W54">
        <v>0.54931742301133701</v>
      </c>
      <c r="X54">
        <v>0.113732004892793</v>
      </c>
      <c r="Y54">
        <v>-0.249977038728318</v>
      </c>
      <c r="Z54">
        <v>0.466546270922581</v>
      </c>
      <c r="AA54">
        <v>-2.5741812221278401E-2</v>
      </c>
      <c r="AB54">
        <v>0.174824676690291</v>
      </c>
      <c r="AC54">
        <v>0.10291262031347299</v>
      </c>
      <c r="AD54">
        <v>4.3549244286401098E-2</v>
      </c>
      <c r="AE54">
        <v>1.49330022563882E-2</v>
      </c>
      <c r="AF54">
        <v>7.5524016870801E-2</v>
      </c>
      <c r="AG54">
        <v>0.170381576986151</v>
      </c>
      <c r="AH54">
        <v>0.87174156010552295</v>
      </c>
      <c r="AI54">
        <v>-0.64367013233683401</v>
      </c>
      <c r="AJ54">
        <v>-0.44573407436469298</v>
      </c>
      <c r="AK54">
        <v>-4.0508461413337297E-2</v>
      </c>
      <c r="AL54">
        <v>2.17468858684563E-3</v>
      </c>
      <c r="AM54">
        <v>-0.17874342136871199</v>
      </c>
      <c r="AN54">
        <v>7.5921548926458901E-2</v>
      </c>
      <c r="AO54">
        <v>0.466546270922581</v>
      </c>
      <c r="AP54">
        <v>0.36659183224418201</v>
      </c>
      <c r="AQ54">
        <v>-0.34279640307641202</v>
      </c>
      <c r="AR54">
        <v>-2.5741812221278401E-2</v>
      </c>
      <c r="AS54">
        <v>0.54818895929350397</v>
      </c>
      <c r="AT54">
        <v>-1.1622397910912099</v>
      </c>
      <c r="AU54" s="36"/>
      <c r="AV54" s="36"/>
      <c r="AW54" s="36"/>
      <c r="BD54" s="139"/>
    </row>
    <row r="55" spans="2:56" x14ac:dyDescent="0.25">
      <c r="Q55" t="s">
        <v>416</v>
      </c>
      <c r="R55" t="s">
        <v>406</v>
      </c>
      <c r="S55">
        <v>0</v>
      </c>
      <c r="T55">
        <v>0</v>
      </c>
      <c r="U55">
        <v>-41.293982114086802</v>
      </c>
      <c r="V55">
        <v>1.9144415856391599</v>
      </c>
      <c r="W55">
        <v>1.9144415856391599</v>
      </c>
      <c r="X55">
        <v>-0.45191706208955601</v>
      </c>
      <c r="Y55">
        <v>-0.71858219830967596</v>
      </c>
      <c r="Z55" t="e">
        <f>-Inf</f>
        <v>#NAME?</v>
      </c>
      <c r="AA55" t="e">
        <f>-Inf</f>
        <v>#NAME?</v>
      </c>
      <c r="AB55" t="e">
        <f>-Inf</f>
        <v>#NAME?</v>
      </c>
      <c r="AC55">
        <v>197964680.88837001</v>
      </c>
      <c r="AD55">
        <v>165406456.61755699</v>
      </c>
      <c r="AE55">
        <v>133596407.105299</v>
      </c>
      <c r="AF55">
        <v>0</v>
      </c>
      <c r="AG55">
        <v>-999999999</v>
      </c>
      <c r="AH55">
        <v>-999999999</v>
      </c>
      <c r="AI55">
        <v>-999999999</v>
      </c>
      <c r="AJ55">
        <v>-999999999</v>
      </c>
      <c r="AK55">
        <v>-999999999</v>
      </c>
      <c r="AL55">
        <v>-999999999</v>
      </c>
      <c r="AM55">
        <v>-999999999</v>
      </c>
      <c r="AN55">
        <v>-999999999</v>
      </c>
      <c r="AO55">
        <v>-1.49442229144033</v>
      </c>
      <c r="AP55">
        <v>5.7801764380499401E-2</v>
      </c>
      <c r="AQ55">
        <v>-1.6220340668014701</v>
      </c>
      <c r="AR55">
        <v>-3.6865850174530199</v>
      </c>
      <c r="AS55">
        <v>0.22452114870971501</v>
      </c>
      <c r="AT55">
        <v>-4.1520592438055601</v>
      </c>
      <c r="AU55" s="36"/>
      <c r="AV55" s="36"/>
      <c r="AW55" s="36"/>
      <c r="BD55" s="139"/>
    </row>
    <row r="56" spans="2:56" x14ac:dyDescent="0.25">
      <c r="Q56" t="s">
        <v>417</v>
      </c>
      <c r="R56" t="s">
        <v>406</v>
      </c>
      <c r="S56">
        <v>0</v>
      </c>
      <c r="T56">
        <v>0</v>
      </c>
      <c r="U56">
        <v>0.80042288985683596</v>
      </c>
      <c r="V56">
        <v>2.11501503262603</v>
      </c>
      <c r="W56">
        <v>1.3427441871654999</v>
      </c>
      <c r="X56">
        <v>0.328627678532107</v>
      </c>
      <c r="Y56">
        <v>-0.168519080010964</v>
      </c>
      <c r="Z56">
        <v>1.3673681815915899</v>
      </c>
      <c r="AA56">
        <v>0.80738604675747605</v>
      </c>
      <c r="AB56">
        <v>1.03080794518535</v>
      </c>
      <c r="AC56">
        <v>3.66138290054039E-2</v>
      </c>
      <c r="AD56">
        <v>2.57424370783291E-2</v>
      </c>
      <c r="AE56">
        <v>7.3984054939686501E-3</v>
      </c>
      <c r="AF56">
        <v>1.6794835166879601E-2</v>
      </c>
      <c r="AG56">
        <v>0.16007373323472601</v>
      </c>
      <c r="AH56">
        <v>0.29666106870118703</v>
      </c>
      <c r="AI56">
        <v>-3.7453259799750498E-2</v>
      </c>
      <c r="AJ56">
        <v>-0.215940395555616</v>
      </c>
      <c r="AK56">
        <v>-0.181392761734916</v>
      </c>
      <c r="AL56">
        <v>7.9900878587864002E-2</v>
      </c>
      <c r="AM56">
        <v>3.0914408299002601E-2</v>
      </c>
      <c r="AN56">
        <v>-5.1791811996813597E-2</v>
      </c>
      <c r="AO56">
        <v>0.88730760525154395</v>
      </c>
      <c r="AP56">
        <v>-0.156396673942859</v>
      </c>
      <c r="AQ56">
        <v>1.23259217288247</v>
      </c>
      <c r="AR56">
        <v>0.80738604675747605</v>
      </c>
      <c r="AS56">
        <v>-0.231229461653744</v>
      </c>
      <c r="AT56">
        <v>1.2867678572984</v>
      </c>
      <c r="AU56" s="36"/>
      <c r="AV56" s="36"/>
      <c r="AW56" s="36"/>
      <c r="BD56" s="139"/>
    </row>
    <row r="57" spans="2:56" x14ac:dyDescent="0.25">
      <c r="Q57" t="s">
        <v>427</v>
      </c>
      <c r="R57" t="s">
        <v>406</v>
      </c>
      <c r="S57">
        <v>0</v>
      </c>
      <c r="T57">
        <v>0</v>
      </c>
      <c r="U57">
        <v>1.41946052836463</v>
      </c>
      <c r="V57">
        <v>2.1436861327386101</v>
      </c>
      <c r="W57">
        <v>2.7110918415151901</v>
      </c>
      <c r="X57">
        <v>0.27405858817881801</v>
      </c>
      <c r="Y57">
        <v>0.51207120544979401</v>
      </c>
      <c r="Z57">
        <v>2.06234265765428</v>
      </c>
      <c r="AA57">
        <v>3.3750413358288398</v>
      </c>
      <c r="AB57">
        <v>2.2792120643085099</v>
      </c>
      <c r="AC57">
        <v>3.7743011611602803E-2</v>
      </c>
      <c r="AD57">
        <v>1.5028632270951E-2</v>
      </c>
      <c r="AE57">
        <v>3.01279316585674E-3</v>
      </c>
      <c r="AF57">
        <v>2.1021837144481699E-2</v>
      </c>
      <c r="AG57">
        <v>9.9565866134319198E-2</v>
      </c>
      <c r="AH57">
        <v>-8.0401331095776699E-2</v>
      </c>
      <c r="AI57">
        <v>-8.1849510152331495E-2</v>
      </c>
      <c r="AJ57">
        <v>3.0787337357069001E-2</v>
      </c>
      <c r="AK57">
        <v>-7.5115213968296499E-2</v>
      </c>
      <c r="AL57">
        <v>3.7831406793556503E-2</v>
      </c>
      <c r="AM57">
        <v>4.2044918645427101E-2</v>
      </c>
      <c r="AN57">
        <v>1.06900519783101E-2</v>
      </c>
      <c r="AO57">
        <v>2.06234265765428</v>
      </c>
      <c r="AP57">
        <v>3.63621256023203E-2</v>
      </c>
      <c r="AQ57">
        <v>1.9820642188600801</v>
      </c>
      <c r="AR57">
        <v>3.3750413358288398</v>
      </c>
      <c r="AS57">
        <v>6.1815757088326199E-2</v>
      </c>
      <c r="AT57">
        <v>3.24688573947437</v>
      </c>
      <c r="AU57" s="36"/>
      <c r="AV57" s="36"/>
      <c r="AW57" s="36"/>
      <c r="BD57" s="139"/>
    </row>
    <row r="58" spans="2:56" x14ac:dyDescent="0.25">
      <c r="Q58" t="s">
        <v>365</v>
      </c>
      <c r="R58" t="s">
        <v>406</v>
      </c>
      <c r="S58">
        <v>0</v>
      </c>
      <c r="T58">
        <v>0</v>
      </c>
      <c r="U58">
        <v>0.40826864510036398</v>
      </c>
      <c r="V58">
        <v>0.39453816976417599</v>
      </c>
      <c r="W58">
        <v>-0.51054477224251005</v>
      </c>
      <c r="X58">
        <v>5.7690759145915302E-2</v>
      </c>
      <c r="Y58">
        <v>0.41536861246222501</v>
      </c>
      <c r="Z58">
        <v>0.32141102687718198</v>
      </c>
      <c r="AA58">
        <v>-0.16034967541039899</v>
      </c>
      <c r="AB58">
        <v>5.3275698318429397E-2</v>
      </c>
      <c r="AC58">
        <v>8.6332852369309099E-2</v>
      </c>
      <c r="AD58">
        <v>2.0883115782390101E-2</v>
      </c>
      <c r="AE58">
        <v>4.7297859367556601E-2</v>
      </c>
      <c r="AF58">
        <v>5.29402884272746E-2</v>
      </c>
      <c r="AG58">
        <v>-3.2551197263278403E-2</v>
      </c>
      <c r="AH58">
        <v>-0.188460876668402</v>
      </c>
      <c r="AI58">
        <v>-8.3623735025117898E-2</v>
      </c>
      <c r="AJ58">
        <v>0.78091252310429404</v>
      </c>
      <c r="AK58">
        <v>-8.5306190318274494E-2</v>
      </c>
      <c r="AL58">
        <v>0.58099661720700302</v>
      </c>
      <c r="AM58">
        <v>0.60813677345943395</v>
      </c>
      <c r="AN58">
        <v>-0.32533089353397499</v>
      </c>
      <c r="AO58">
        <v>0.29708831500060401</v>
      </c>
      <c r="AP58">
        <v>9.9167483510367194E-2</v>
      </c>
      <c r="AQ58">
        <v>7.8151423290012595E-2</v>
      </c>
      <c r="AR58">
        <v>-0.16034967541039899</v>
      </c>
      <c r="AS58">
        <v>0.44367975318337499</v>
      </c>
      <c r="AT58">
        <v>-1.0801805735158201</v>
      </c>
      <c r="AU58" s="36"/>
      <c r="AV58" s="36"/>
      <c r="AW58" s="36"/>
      <c r="BD58" s="139"/>
    </row>
    <row r="59" spans="2:56" x14ac:dyDescent="0.25">
      <c r="Q59" t="s">
        <v>223</v>
      </c>
      <c r="R59" t="s">
        <v>406</v>
      </c>
      <c r="S59">
        <v>2.3282881306163801E-2</v>
      </c>
      <c r="T59">
        <v>84765094.819999993</v>
      </c>
      <c r="U59">
        <v>1.05490626169336</v>
      </c>
      <c r="V59">
        <v>1.3418581511772201</v>
      </c>
      <c r="W59">
        <v>0.357220510734584</v>
      </c>
      <c r="X59">
        <v>0.28722622580964502</v>
      </c>
      <c r="Y59">
        <v>0.70984296220810805</v>
      </c>
      <c r="Z59">
        <v>1.2891994830137501</v>
      </c>
      <c r="AA59">
        <v>0.898067984276264</v>
      </c>
      <c r="AB59">
        <v>1.0280128432683</v>
      </c>
      <c r="AC59">
        <v>6.24730780900686E-2</v>
      </c>
      <c r="AD59">
        <v>3.2333524102103203E-2</v>
      </c>
      <c r="AE59">
        <v>1.5573795914763201E-2</v>
      </c>
      <c r="AF59">
        <v>3.8178841437769902E-2</v>
      </c>
      <c r="AG59">
        <v>0.20988558667580501</v>
      </c>
      <c r="AH59">
        <v>-0.35360429831464302</v>
      </c>
      <c r="AI59">
        <v>-0.19050056093620599</v>
      </c>
      <c r="AJ59">
        <v>0.36714787099878998</v>
      </c>
      <c r="AK59">
        <v>-0.15455615842046699</v>
      </c>
      <c r="AL59">
        <v>0.21069712847830099</v>
      </c>
      <c r="AM59">
        <v>0.21340791079121599</v>
      </c>
      <c r="AN59">
        <v>5.8332112847521503E-2</v>
      </c>
      <c r="AO59">
        <v>1.2891994830137501</v>
      </c>
      <c r="AP59">
        <v>0.16362623716935401</v>
      </c>
      <c r="AQ59">
        <v>0.92795385591852098</v>
      </c>
      <c r="AR59">
        <v>0.898067984276264</v>
      </c>
      <c r="AS59">
        <v>0.280391409822349</v>
      </c>
      <c r="AT59">
        <v>0.31676428387653299</v>
      </c>
      <c r="AU59" s="36"/>
      <c r="AV59" s="36"/>
      <c r="AW59" s="36"/>
    </row>
    <row r="60" spans="2:56" x14ac:dyDescent="0.25">
      <c r="Q60" t="s">
        <v>260</v>
      </c>
      <c r="R60" t="s">
        <v>406</v>
      </c>
      <c r="S60">
        <v>0</v>
      </c>
      <c r="T60">
        <v>0</v>
      </c>
      <c r="U60">
        <v>1.9463461870480099E-2</v>
      </c>
      <c r="V60">
        <v>0.161703564394096</v>
      </c>
      <c r="W60">
        <v>-1.17428243422194</v>
      </c>
      <c r="X60">
        <v>0.41039189723953401</v>
      </c>
      <c r="Y60">
        <v>0.53874490685619503</v>
      </c>
      <c r="Z60">
        <v>-0.72785277440009299</v>
      </c>
      <c r="AA60">
        <v>-1.54437180909891</v>
      </c>
      <c r="AB60">
        <v>-1.5828233343909499</v>
      </c>
      <c r="AC60">
        <v>7.1621122740060397E-2</v>
      </c>
      <c r="AD60">
        <v>4.7079821981622201E-2</v>
      </c>
      <c r="AE60">
        <v>1.4414025797652099E-2</v>
      </c>
      <c r="AF60">
        <v>3.60361144401724E-2</v>
      </c>
      <c r="AG60">
        <v>0.31440132838260998</v>
      </c>
      <c r="AH60">
        <v>0.25802181659131002</v>
      </c>
      <c r="AI60">
        <v>-2.02853466692831E-2</v>
      </c>
      <c r="AJ60">
        <v>0.23517284668725799</v>
      </c>
      <c r="AK60">
        <v>-0.11132531704135799</v>
      </c>
      <c r="AL60">
        <v>0.32709102232124398</v>
      </c>
      <c r="AM60">
        <v>7.8859158089139403E-2</v>
      </c>
      <c r="AN60">
        <v>1.1272901561821299E-3</v>
      </c>
      <c r="AO60">
        <v>-0.68559024892062304</v>
      </c>
      <c r="AP60">
        <v>0.105724431500495</v>
      </c>
      <c r="AQ60">
        <v>-0.91900323462140199</v>
      </c>
      <c r="AR60">
        <v>-1.50677731696621</v>
      </c>
      <c r="AS60">
        <v>0.1640387968808</v>
      </c>
      <c r="AT60">
        <v>-1.8468603448176899</v>
      </c>
      <c r="AU60" s="36"/>
      <c r="AV60" s="36"/>
      <c r="AW60" s="36"/>
    </row>
    <row r="61" spans="2:56" x14ac:dyDescent="0.25">
      <c r="Q61" t="s">
        <v>461</v>
      </c>
      <c r="R61" t="s">
        <v>406</v>
      </c>
      <c r="S61">
        <v>0</v>
      </c>
      <c r="T61">
        <v>0</v>
      </c>
      <c r="U61">
        <v>-0.119516832048737</v>
      </c>
      <c r="V61">
        <v>0.233762444728213</v>
      </c>
      <c r="W61">
        <v>0.233762444728213</v>
      </c>
      <c r="X61">
        <v>0.38056385968421702</v>
      </c>
      <c r="Y61">
        <v>-0.60081588949360598</v>
      </c>
      <c r="Z61">
        <v>-0.82160112749943703</v>
      </c>
      <c r="AA61">
        <v>-0.82160112749943703</v>
      </c>
      <c r="AB61">
        <v>-1.1619194573707301</v>
      </c>
      <c r="AC61">
        <v>6.4430627196514406E-2</v>
      </c>
      <c r="AD61">
        <v>5.1926800450698501E-2</v>
      </c>
      <c r="AE61">
        <v>1.88489053837472E-2</v>
      </c>
      <c r="AF61">
        <v>2.0822297297954699E-2</v>
      </c>
      <c r="AG61">
        <v>0.33573868933123002</v>
      </c>
      <c r="AH61">
        <v>0.15262117600990999</v>
      </c>
      <c r="AI61">
        <v>0.14218539137154901</v>
      </c>
      <c r="AJ61">
        <v>-3.2383769455138101E-2</v>
      </c>
      <c r="AK61">
        <v>-1.79111994502862E-2</v>
      </c>
      <c r="AL61">
        <v>-0.113477658450139</v>
      </c>
      <c r="AM61">
        <v>-6.2377835936557803E-2</v>
      </c>
      <c r="AN61">
        <v>-0.21387948567940199</v>
      </c>
      <c r="AO61">
        <v>-0.43311865809904998</v>
      </c>
      <c r="AP61">
        <v>-5.0769624514125498E-2</v>
      </c>
      <c r="AQ61">
        <v>-0.32103208101781999</v>
      </c>
      <c r="AR61">
        <v>-0.80407906414922303</v>
      </c>
      <c r="AS61">
        <v>-5.24315779686833E-2</v>
      </c>
      <c r="AT61">
        <v>-0.69537862175584397</v>
      </c>
      <c r="AU61" s="36"/>
      <c r="AV61" s="36"/>
      <c r="AW61" s="36"/>
    </row>
    <row r="62" spans="2:56" x14ac:dyDescent="0.25">
      <c r="Q62" t="s">
        <v>462</v>
      </c>
      <c r="R62" t="s">
        <v>406</v>
      </c>
      <c r="S62">
        <v>0</v>
      </c>
      <c r="T62">
        <v>0</v>
      </c>
      <c r="U62">
        <v>0.19631693402227501</v>
      </c>
      <c r="V62">
        <v>0.243912450310834</v>
      </c>
      <c r="W62">
        <v>0.23718768865999099</v>
      </c>
      <c r="X62">
        <v>0.42611560685141903</v>
      </c>
      <c r="Y62">
        <v>0.22702452075834201</v>
      </c>
      <c r="Z62">
        <v>-0.48373298168151002</v>
      </c>
      <c r="AA62">
        <v>-0.888270644919261</v>
      </c>
      <c r="AB62">
        <v>-0.94590538229542098</v>
      </c>
      <c r="AC62">
        <v>7.0807381268149505E-2</v>
      </c>
      <c r="AD62">
        <v>5.4466945680266103E-2</v>
      </c>
      <c r="AE62">
        <v>1.5688655232431199E-2</v>
      </c>
      <c r="AF62">
        <v>2.6303092338816302E-2</v>
      </c>
      <c r="AG62">
        <v>0.33333267243196402</v>
      </c>
      <c r="AH62">
        <v>7.3967415464120903E-2</v>
      </c>
      <c r="AI62">
        <v>0.33897007974273902</v>
      </c>
      <c r="AJ62">
        <v>0.30011920303994499</v>
      </c>
      <c r="AK62">
        <v>0.11908022896899401</v>
      </c>
      <c r="AL62">
        <v>-3.0035838092462401E-2</v>
      </c>
      <c r="AM62">
        <v>-9.89899357378069E-2</v>
      </c>
      <c r="AN62">
        <v>0.18441066854114599</v>
      </c>
      <c r="AO62">
        <v>-0.29389787969734898</v>
      </c>
      <c r="AP62">
        <v>-2.0834649667508701E-2</v>
      </c>
      <c r="AQ62">
        <v>-0.247900207107355</v>
      </c>
      <c r="AR62">
        <v>-0.86914736504220402</v>
      </c>
      <c r="AS62">
        <v>-0.13301356986303101</v>
      </c>
      <c r="AT62">
        <v>-0.59338542064545097</v>
      </c>
      <c r="AU62" s="36"/>
      <c r="AV62" s="36"/>
      <c r="AW62" s="36"/>
    </row>
    <row r="63" spans="2:56" x14ac:dyDescent="0.25">
      <c r="Q63" t="s">
        <v>463</v>
      </c>
      <c r="R63" t="s">
        <v>406</v>
      </c>
      <c r="S63">
        <v>0</v>
      </c>
      <c r="T63">
        <v>0</v>
      </c>
      <c r="U63">
        <v>-41.293982114086802</v>
      </c>
      <c r="V63">
        <v>0.29509535127963898</v>
      </c>
      <c r="W63">
        <v>0.29509535127963898</v>
      </c>
      <c r="X63">
        <v>-0.45191706208955601</v>
      </c>
      <c r="Y63">
        <v>-0.71858219830967596</v>
      </c>
      <c r="Z63" t="e">
        <f>-Inf</f>
        <v>#NAME?</v>
      </c>
      <c r="AA63" t="e">
        <f>-Inf</f>
        <v>#NAME?</v>
      </c>
      <c r="AB63" t="e">
        <f>-Inf</f>
        <v>#NAME?</v>
      </c>
      <c r="AC63">
        <v>197964680.88837001</v>
      </c>
      <c r="AD63">
        <v>165406456.61755699</v>
      </c>
      <c r="AE63">
        <v>133596407.105299</v>
      </c>
      <c r="AF63">
        <v>0</v>
      </c>
      <c r="AG63">
        <v>-999999999</v>
      </c>
      <c r="AH63">
        <v>-999999999</v>
      </c>
      <c r="AI63">
        <v>-999999999</v>
      </c>
      <c r="AJ63">
        <v>-999999999</v>
      </c>
      <c r="AK63">
        <v>-999999999</v>
      </c>
      <c r="AL63">
        <v>-999999999</v>
      </c>
      <c r="AM63">
        <v>-999999999</v>
      </c>
      <c r="AN63">
        <v>-999999999</v>
      </c>
      <c r="AO63">
        <v>-1.76073496508157</v>
      </c>
      <c r="AP63">
        <v>-2.3573446089847599E-2</v>
      </c>
      <c r="AQ63">
        <v>-1.7086907180045601</v>
      </c>
      <c r="AR63">
        <v>-5.2847489465982598</v>
      </c>
      <c r="AS63">
        <v>9.9269035031374298E-2</v>
      </c>
      <c r="AT63">
        <v>-5.4905521751472701</v>
      </c>
      <c r="AU63" s="36"/>
      <c r="AV63" s="36"/>
      <c r="AW63" s="36"/>
    </row>
    <row r="64" spans="2:56" x14ac:dyDescent="0.25">
      <c r="Q64" t="s">
        <v>464</v>
      </c>
      <c r="R64" t="s">
        <v>406</v>
      </c>
      <c r="S64">
        <v>0</v>
      </c>
      <c r="T64">
        <v>0</v>
      </c>
      <c r="U64">
        <v>-0.106645421314292</v>
      </c>
      <c r="V64">
        <v>0.50666213727355502</v>
      </c>
      <c r="W64">
        <v>0.52082038290379296</v>
      </c>
      <c r="X64">
        <v>0.40164049588287798</v>
      </c>
      <c r="Y64">
        <v>-0.65459259010357795</v>
      </c>
      <c r="Z64">
        <v>-0.90594643806507502</v>
      </c>
      <c r="AA64">
        <v>-0.81957824400506296</v>
      </c>
      <c r="AB64">
        <v>-0.84728271369716601</v>
      </c>
      <c r="AC64">
        <v>6.3777722585801694E-2</v>
      </c>
      <c r="AD64">
        <v>5.2796781361449503E-2</v>
      </c>
      <c r="AE64">
        <v>1.6182586756823599E-2</v>
      </c>
      <c r="AF64">
        <v>2.0552674899915802E-2</v>
      </c>
      <c r="AG64">
        <v>0.34008974543981302</v>
      </c>
      <c r="AH64">
        <v>0.24119965568423099</v>
      </c>
      <c r="AI64">
        <v>0.16086803151449799</v>
      </c>
      <c r="AJ64">
        <v>4.7157689950703199E-2</v>
      </c>
      <c r="AK64">
        <v>1.0194864552355701E-2</v>
      </c>
      <c r="AL64">
        <v>-0.15301972874956599</v>
      </c>
      <c r="AM64">
        <v>-6.3965787998840104E-2</v>
      </c>
      <c r="AN64">
        <v>-0.17525124885622201</v>
      </c>
      <c r="AO64">
        <v>-0.48549477510238598</v>
      </c>
      <c r="AP64">
        <v>-4.1874216900929399E-2</v>
      </c>
      <c r="AQ64">
        <v>-0.39304702341424202</v>
      </c>
      <c r="AR64">
        <v>-0.80210414360210802</v>
      </c>
      <c r="AS64">
        <v>-2.88200643720425E-2</v>
      </c>
      <c r="AT64">
        <v>-0.74235477369152103</v>
      </c>
      <c r="AU64" s="36"/>
      <c r="AV64" s="36"/>
      <c r="AW64" s="36"/>
    </row>
    <row r="65" spans="17:56" x14ac:dyDescent="0.25">
      <c r="Q65" t="s">
        <v>465</v>
      </c>
      <c r="R65" t="s">
        <v>406</v>
      </c>
      <c r="S65">
        <v>0</v>
      </c>
      <c r="T65">
        <v>0</v>
      </c>
      <c r="U65">
        <v>-8.1170389913082494E-2</v>
      </c>
      <c r="V65">
        <v>0.287956597886105</v>
      </c>
      <c r="W65">
        <v>-0.124453223046448</v>
      </c>
      <c r="X65">
        <v>0.41043996521672899</v>
      </c>
      <c r="Y65">
        <v>-0.36480001478593099</v>
      </c>
      <c r="Z65">
        <v>-0.98806697055773396</v>
      </c>
      <c r="AA65">
        <v>-1.7448918884308</v>
      </c>
      <c r="AB65">
        <v>-1.86738455872466</v>
      </c>
      <c r="AC65">
        <v>6.9497031731909395E-2</v>
      </c>
      <c r="AD65">
        <v>5.54169270938197E-2</v>
      </c>
      <c r="AE65">
        <v>6.0545144856221497E-3</v>
      </c>
      <c r="AF65">
        <v>2.5595797268024599E-2</v>
      </c>
      <c r="AG65">
        <v>0.36085963914522201</v>
      </c>
      <c r="AH65">
        <v>0.21696303947097001</v>
      </c>
      <c r="AI65">
        <v>0.14497643499019899</v>
      </c>
      <c r="AJ65">
        <v>0.167783677912546</v>
      </c>
      <c r="AK65">
        <v>0.109912737495511</v>
      </c>
      <c r="AL65">
        <v>-1.4505216674013799E-2</v>
      </c>
      <c r="AM65">
        <v>-8.0496563195819701E-2</v>
      </c>
      <c r="AN65">
        <v>-2.06764208773818E-2</v>
      </c>
      <c r="AO65">
        <v>-0.55862844000155198</v>
      </c>
      <c r="AP65">
        <v>-1.8542954448045799E-2</v>
      </c>
      <c r="AQ65">
        <v>-0.517690254758989</v>
      </c>
      <c r="AR65">
        <v>-1.70039923539881</v>
      </c>
      <c r="AS65">
        <v>-6.2776667691748396E-3</v>
      </c>
      <c r="AT65">
        <v>-1.6873844610691999</v>
      </c>
      <c r="AU65" s="36"/>
      <c r="AV65" s="36"/>
      <c r="AW65" s="36"/>
      <c r="BD65" s="139"/>
    </row>
    <row r="66" spans="17:56" x14ac:dyDescent="0.25">
      <c r="Q66" t="s">
        <v>471</v>
      </c>
      <c r="R66" t="s">
        <v>406</v>
      </c>
      <c r="S66">
        <v>0</v>
      </c>
      <c r="T66">
        <v>0</v>
      </c>
      <c r="U66">
        <v>-7.8373251751933798E-2</v>
      </c>
      <c r="V66">
        <v>0.52821865098088305</v>
      </c>
      <c r="W66">
        <v>-0.34337527097506798</v>
      </c>
      <c r="X66">
        <v>0.47145194981903898</v>
      </c>
      <c r="Y66">
        <v>4.30217260314762E-2</v>
      </c>
      <c r="Z66">
        <v>-0.64954503619431303</v>
      </c>
      <c r="AA66">
        <v>-1.3108796151364399</v>
      </c>
      <c r="AB66">
        <v>-1.4089884996826301</v>
      </c>
      <c r="AC66">
        <v>3.4044295627986797E-2</v>
      </c>
      <c r="AD66">
        <v>1.9622822632734599E-2</v>
      </c>
      <c r="AE66">
        <v>5.8980252106700104E-3</v>
      </c>
      <c r="AF66">
        <v>2.1006422609930599E-2</v>
      </c>
      <c r="AG66">
        <v>0.113044181260402</v>
      </c>
      <c r="AH66">
        <v>0.27558206787207601</v>
      </c>
      <c r="AI66">
        <v>-8.6298648142336606E-2</v>
      </c>
      <c r="AJ66">
        <v>0.40414280786811202</v>
      </c>
      <c r="AK66">
        <v>-0.161283120978995</v>
      </c>
      <c r="AL66">
        <v>4.7462817020452699E-2</v>
      </c>
      <c r="AM66">
        <v>7.0853839649144004E-2</v>
      </c>
      <c r="AN66">
        <v>-3.2107454146673001E-2</v>
      </c>
      <c r="AO66">
        <v>-0.64548135395984596</v>
      </c>
      <c r="AP66">
        <v>-2.8605728304829901E-2</v>
      </c>
      <c r="AQ66">
        <v>-0.58232709191262599</v>
      </c>
      <c r="AR66">
        <v>-1.2805060855578301</v>
      </c>
      <c r="AS66">
        <v>-0.15774721298550401</v>
      </c>
      <c r="AT66">
        <v>-0.953466684834683</v>
      </c>
      <c r="AU66" s="36"/>
      <c r="AV66" s="36"/>
      <c r="AW66" s="36"/>
    </row>
    <row r="67" spans="17:56" x14ac:dyDescent="0.25">
      <c r="Q67" t="s">
        <v>472</v>
      </c>
      <c r="R67" t="s">
        <v>406</v>
      </c>
      <c r="S67">
        <v>0</v>
      </c>
      <c r="T67">
        <v>0</v>
      </c>
      <c r="U67">
        <v>1.9606196887833799E-2</v>
      </c>
      <c r="V67">
        <v>0.53130374302074201</v>
      </c>
      <c r="W67">
        <v>-0.27171527291861802</v>
      </c>
      <c r="X67">
        <v>0.49613589185509299</v>
      </c>
      <c r="Y67">
        <v>0.47221964403684802</v>
      </c>
      <c r="Z67">
        <v>-0.56981687400710601</v>
      </c>
      <c r="AA67">
        <v>-1.07869344693693</v>
      </c>
      <c r="AB67">
        <v>-1.18937119741372</v>
      </c>
      <c r="AC67">
        <v>4.71318402376616E-2</v>
      </c>
      <c r="AD67">
        <v>2.4665383972156198E-2</v>
      </c>
      <c r="AE67">
        <v>8.6260011214362494E-3</v>
      </c>
      <c r="AF67">
        <v>3.1041337726143699E-2</v>
      </c>
      <c r="AG67">
        <v>0.118860072810902</v>
      </c>
      <c r="AH67">
        <v>0.366161342209882</v>
      </c>
      <c r="AI67">
        <v>-4.4456089869000001E-2</v>
      </c>
      <c r="AJ67">
        <v>0.67917140765317996</v>
      </c>
      <c r="AK67">
        <v>-0.222452994411238</v>
      </c>
      <c r="AL67">
        <v>0.12624965473753</v>
      </c>
      <c r="AM67">
        <v>0.123763613370625</v>
      </c>
      <c r="AN67">
        <v>8.0429496671975392E-3</v>
      </c>
      <c r="AO67">
        <v>-0.56628029876850805</v>
      </c>
      <c r="AP67">
        <v>5.6391911971345196E-3</v>
      </c>
      <c r="AQ67">
        <v>-0.57873021630960697</v>
      </c>
      <c r="AR67">
        <v>-1.05475585778478</v>
      </c>
      <c r="AS67">
        <v>-0.16438993775671901</v>
      </c>
      <c r="AT67">
        <v>-0.71394484939116398</v>
      </c>
      <c r="AU67" s="36"/>
      <c r="AV67" s="36"/>
      <c r="AW67" s="36"/>
    </row>
    <row r="68" spans="17:56" x14ac:dyDescent="0.25">
      <c r="Q68" t="s">
        <v>473</v>
      </c>
      <c r="R68" t="s">
        <v>406</v>
      </c>
      <c r="S68">
        <v>0</v>
      </c>
      <c r="T68">
        <v>0</v>
      </c>
      <c r="U68">
        <v>1.5431647502080601</v>
      </c>
      <c r="V68">
        <v>2.5160635603858701</v>
      </c>
      <c r="W68">
        <v>2.59046011207742</v>
      </c>
      <c r="X68">
        <v>0.20098323822444</v>
      </c>
      <c r="Y68">
        <v>-0.26038036579496998</v>
      </c>
      <c r="Z68">
        <v>2.5568521212934301</v>
      </c>
      <c r="AA68">
        <v>2.8233305474827599</v>
      </c>
      <c r="AB68">
        <v>2.45931949722236</v>
      </c>
      <c r="AC68">
        <v>3.3516377768304802E-2</v>
      </c>
      <c r="AD68">
        <v>9.6897745193523493E-3</v>
      </c>
      <c r="AE68">
        <v>8.6983305661337395E-3</v>
      </c>
      <c r="AF68">
        <v>1.8254364859916199E-2</v>
      </c>
      <c r="AG68">
        <v>5.8808840105217502E-2</v>
      </c>
      <c r="AH68">
        <v>-5.7130818058309399E-2</v>
      </c>
      <c r="AI68">
        <v>-0.102897023299327</v>
      </c>
      <c r="AJ68">
        <v>3.7083727421329302E-2</v>
      </c>
      <c r="AK68">
        <v>-0.103326405092768</v>
      </c>
      <c r="AL68">
        <v>6.0678099264022201E-3</v>
      </c>
      <c r="AM68">
        <v>5.9617542546985501E-2</v>
      </c>
      <c r="AN68">
        <v>-9.5439849797932505E-2</v>
      </c>
      <c r="AO68">
        <v>2.3676052736825999</v>
      </c>
      <c r="AP68">
        <v>0.14970779536405601</v>
      </c>
      <c r="AQ68">
        <v>2.0370880696393501</v>
      </c>
      <c r="AR68">
        <v>2.7273241064019902</v>
      </c>
      <c r="AS68">
        <v>0.34398139803531103</v>
      </c>
      <c r="AT68">
        <v>2.0141864975384101</v>
      </c>
      <c r="AU68" s="36"/>
      <c r="AV68" s="36"/>
      <c r="AW68" s="36"/>
    </row>
    <row r="69" spans="17:56" x14ac:dyDescent="0.25">
      <c r="Q69" t="s">
        <v>401</v>
      </c>
      <c r="R69" t="s">
        <v>406</v>
      </c>
      <c r="S69">
        <v>0</v>
      </c>
      <c r="T69">
        <v>0</v>
      </c>
      <c r="U69">
        <v>0.25207459458688197</v>
      </c>
      <c r="V69">
        <v>0.13057306184298201</v>
      </c>
      <c r="W69">
        <v>-1.1583388642836601</v>
      </c>
      <c r="X69">
        <v>0.298800775845392</v>
      </c>
      <c r="Y69">
        <v>0.491913172446311</v>
      </c>
      <c r="Z69">
        <v>1.8876988608334502E-2</v>
      </c>
      <c r="AA69">
        <v>-0.80122018978283704</v>
      </c>
      <c r="AB69">
        <v>-0.50829307367729004</v>
      </c>
      <c r="AC69">
        <v>0.29033515276343302</v>
      </c>
      <c r="AD69">
        <v>0.14561046262130301</v>
      </c>
      <c r="AE69">
        <v>5.4048092114662598E-2</v>
      </c>
      <c r="AF69">
        <v>0.16191624368291199</v>
      </c>
      <c r="AG69">
        <v>0.89129185033135105</v>
      </c>
      <c r="AH69">
        <v>-0.56836264087760202</v>
      </c>
      <c r="AI69">
        <v>0.61864833990426904</v>
      </c>
      <c r="AJ69">
        <v>-0.96969767899540804</v>
      </c>
      <c r="AK69">
        <v>-1.12402808873537</v>
      </c>
      <c r="AL69">
        <v>1.1121101420635899</v>
      </c>
      <c r="AM69">
        <v>0.32510866025481</v>
      </c>
      <c r="AN69">
        <v>0.23217579850602399</v>
      </c>
      <c r="AO69">
        <v>1.8876988608334502E-2</v>
      </c>
      <c r="AP69">
        <v>5.7717325388040801E-2</v>
      </c>
      <c r="AQ69">
        <v>-0.10854836666939</v>
      </c>
      <c r="AR69">
        <v>-0.80122018978283704</v>
      </c>
      <c r="AS69">
        <v>0.13919888139925601</v>
      </c>
      <c r="AT69">
        <v>-1.0898054388821501</v>
      </c>
      <c r="AU69" s="36"/>
      <c r="AV69" s="36"/>
      <c r="AW69" s="36"/>
    </row>
    <row r="70" spans="17:56" x14ac:dyDescent="0.25">
      <c r="Q70" t="s">
        <v>400</v>
      </c>
      <c r="R70" t="s">
        <v>406</v>
      </c>
      <c r="S70">
        <v>0</v>
      </c>
      <c r="T70">
        <v>0</v>
      </c>
      <c r="U70">
        <v>0.28183167133275999</v>
      </c>
      <c r="V70">
        <v>0.31216974792257401</v>
      </c>
      <c r="W70">
        <v>-0.71437977542959696</v>
      </c>
      <c r="X70">
        <v>0.36184339505188301</v>
      </c>
      <c r="Y70">
        <v>0.50383507110155401</v>
      </c>
      <c r="Z70">
        <v>-6.04010967759489E-3</v>
      </c>
      <c r="AA70">
        <v>-0.63240843275045899</v>
      </c>
      <c r="AB70">
        <v>-0.49856730808605898</v>
      </c>
      <c r="AC70">
        <v>0.142528485002448</v>
      </c>
      <c r="AD70">
        <v>6.7504503986273098E-2</v>
      </c>
      <c r="AE70">
        <v>3.2225435382158399E-2</v>
      </c>
      <c r="AF70">
        <v>9.8313036904524503E-2</v>
      </c>
      <c r="AG70">
        <v>0.43587736700378299</v>
      </c>
      <c r="AH70">
        <v>0.113667950050363</v>
      </c>
      <c r="AI70">
        <v>0.17274756809473199</v>
      </c>
      <c r="AJ70">
        <v>-0.138717799241866</v>
      </c>
      <c r="AK70">
        <v>-0.71117976700908403</v>
      </c>
      <c r="AL70">
        <v>0.66153972828937302</v>
      </c>
      <c r="AM70">
        <v>0.225720184785728</v>
      </c>
      <c r="AN70">
        <v>0.134894414132079</v>
      </c>
      <c r="AO70">
        <v>-6.0036241925257496E-3</v>
      </c>
      <c r="AP70">
        <v>0.113093713042748</v>
      </c>
      <c r="AQ70">
        <v>-0.25568613230013898</v>
      </c>
      <c r="AR70">
        <v>-0.61922972776837304</v>
      </c>
      <c r="AS70">
        <v>0.206941507624056</v>
      </c>
      <c r="AT70">
        <v>-1.0482580786168501</v>
      </c>
      <c r="AU70" s="36"/>
      <c r="AV70" s="36"/>
      <c r="AW70" s="36"/>
    </row>
    <row r="71" spans="17:56" x14ac:dyDescent="0.25">
      <c r="Q71" t="s">
        <v>430</v>
      </c>
      <c r="R71" t="s">
        <v>406</v>
      </c>
      <c r="S71">
        <v>0</v>
      </c>
      <c r="T71">
        <v>0</v>
      </c>
      <c r="U71">
        <v>0.26093869218417598</v>
      </c>
      <c r="V71">
        <v>-0.17431012831525</v>
      </c>
      <c r="W71">
        <v>-0.27235191582902801</v>
      </c>
      <c r="X71">
        <v>-0.26663517358815098</v>
      </c>
      <c r="Y71">
        <v>0.64845746153174499</v>
      </c>
      <c r="Z71">
        <v>0.60009902237124502</v>
      </c>
      <c r="AA71">
        <v>1.01285480254246</v>
      </c>
      <c r="AB71">
        <v>0.57923908451015105</v>
      </c>
      <c r="AC71">
        <v>0.197636995409184</v>
      </c>
      <c r="AD71">
        <v>0.13120293978587799</v>
      </c>
      <c r="AE71">
        <v>5.91986614465181E-2</v>
      </c>
      <c r="AF71">
        <v>8.3155030961719098E-2</v>
      </c>
      <c r="AG71">
        <v>-0.80617148260212801</v>
      </c>
      <c r="AH71">
        <v>-1.24666071165744</v>
      </c>
      <c r="AI71">
        <v>0.79953949920054901</v>
      </c>
      <c r="AJ71">
        <v>1.0920405583148001</v>
      </c>
      <c r="AK71">
        <v>0.29774101334429098</v>
      </c>
      <c r="AL71">
        <v>0.46015783747448802</v>
      </c>
      <c r="AM71">
        <v>0.17585260066036501</v>
      </c>
      <c r="AN71">
        <v>0.62451504990416895</v>
      </c>
      <c r="AO71">
        <v>0.56175958821291005</v>
      </c>
      <c r="AP71">
        <v>0.162897808673859</v>
      </c>
      <c r="AQ71">
        <v>0.20212214824708999</v>
      </c>
      <c r="AR71">
        <v>1.01285480254246</v>
      </c>
      <c r="AS71">
        <v>0.23890355254193901</v>
      </c>
      <c r="AT71">
        <v>0.517563169966204</v>
      </c>
      <c r="AU71" s="36"/>
      <c r="AV71" s="36"/>
      <c r="AW71" s="36"/>
    </row>
    <row r="72" spans="17:56" x14ac:dyDescent="0.25">
      <c r="Q72" t="s">
        <v>232</v>
      </c>
      <c r="R72" t="s">
        <v>406</v>
      </c>
      <c r="S72">
        <v>0</v>
      </c>
      <c r="T72">
        <v>0</v>
      </c>
      <c r="U72">
        <v>0.86276297426263404</v>
      </c>
      <c r="V72">
        <v>0.54468709200906995</v>
      </c>
      <c r="W72">
        <v>0.35091245252286501</v>
      </c>
      <c r="X72">
        <v>-0.21641260939396201</v>
      </c>
      <c r="Y72">
        <v>0.76037900570790296</v>
      </c>
      <c r="Z72">
        <v>1.3782674772136601</v>
      </c>
      <c r="AA72">
        <v>1.3936414855560399</v>
      </c>
      <c r="AB72">
        <v>1.2872481830820399</v>
      </c>
      <c r="AC72">
        <v>8.0098977787064998E-2</v>
      </c>
      <c r="AD72">
        <v>4.1084117720180502E-2</v>
      </c>
      <c r="AE72">
        <v>1.9604938870021599E-2</v>
      </c>
      <c r="AF72">
        <v>4.9011814765533401E-2</v>
      </c>
      <c r="AG72">
        <v>8.7172677823638606E-2</v>
      </c>
      <c r="AH72">
        <v>-0.47362296280810601</v>
      </c>
      <c r="AI72">
        <v>-0.27653460862778501</v>
      </c>
      <c r="AJ72">
        <v>-1.2576964548939999</v>
      </c>
      <c r="AK72">
        <v>8.8853712729137502E-2</v>
      </c>
      <c r="AL72">
        <v>0.23380264673265699</v>
      </c>
      <c r="AM72">
        <v>0.12577613264043799</v>
      </c>
      <c r="AN72">
        <v>0.16062656853295099</v>
      </c>
      <c r="AO72">
        <v>0.96712251619163003</v>
      </c>
      <c r="AP72">
        <v>1.47471832044492E-3</v>
      </c>
      <c r="AQ72">
        <v>0.96386670860432599</v>
      </c>
      <c r="AR72">
        <v>1.3936414855560399</v>
      </c>
      <c r="AS72">
        <v>0.167863979813758</v>
      </c>
      <c r="AT72">
        <v>1.0456281398854701</v>
      </c>
      <c r="AU72" s="36"/>
      <c r="AV72" s="36"/>
      <c r="AW72" s="36"/>
    </row>
    <row r="73" spans="17:56" x14ac:dyDescent="0.25">
      <c r="Q73" t="s">
        <v>261</v>
      </c>
      <c r="R73" t="s">
        <v>406</v>
      </c>
      <c r="S73">
        <v>1.1303900968593201E-2</v>
      </c>
      <c r="T73">
        <v>41153679.600000001</v>
      </c>
      <c r="U73">
        <v>0.41517026528768802</v>
      </c>
      <c r="V73">
        <v>0.63056292204193398</v>
      </c>
      <c r="W73">
        <v>-0.15494147714836601</v>
      </c>
      <c r="X73">
        <v>0.37272888243883601</v>
      </c>
      <c r="Y73">
        <v>0.46378987551512402</v>
      </c>
      <c r="Z73">
        <v>0.205667748325049</v>
      </c>
      <c r="AA73">
        <v>-0.23202731032374499</v>
      </c>
      <c r="AB73">
        <v>1.90361683931995E-2</v>
      </c>
      <c r="AC73">
        <v>8.31399751898559E-2</v>
      </c>
      <c r="AD73">
        <v>5.1090082817589803E-2</v>
      </c>
      <c r="AE73">
        <v>1.42634858126884E-2</v>
      </c>
      <c r="AF73">
        <v>4.0051905551601E-2</v>
      </c>
      <c r="AG73">
        <v>0.33651912154490998</v>
      </c>
      <c r="AH73">
        <v>-2.4955345475737599E-2</v>
      </c>
      <c r="AI73">
        <v>0.102707690125713</v>
      </c>
      <c r="AJ73">
        <v>7.9704122047574197E-2</v>
      </c>
      <c r="AK73">
        <v>-0.121826115866061</v>
      </c>
      <c r="AL73">
        <v>0.31944695235000098</v>
      </c>
      <c r="AM73">
        <v>8.0882934277279106E-2</v>
      </c>
      <c r="AN73">
        <v>-2.81256013750537E-2</v>
      </c>
      <c r="AO73">
        <v>0.205667748325049</v>
      </c>
      <c r="AP73">
        <v>9.5721222875511894E-2</v>
      </c>
      <c r="AQ73">
        <v>-5.6606656394984599E-3</v>
      </c>
      <c r="AR73">
        <v>-0.23202731032374499</v>
      </c>
      <c r="AS73">
        <v>0.26352101941999501</v>
      </c>
      <c r="AT73">
        <v>-0.77835554419869901</v>
      </c>
      <c r="AU73" s="36"/>
      <c r="AV73" s="36"/>
      <c r="AW73" s="36"/>
    </row>
    <row r="74" spans="17:56" x14ac:dyDescent="0.25">
      <c r="Q74" t="s">
        <v>418</v>
      </c>
      <c r="R74" t="s">
        <v>406</v>
      </c>
      <c r="S74">
        <v>0</v>
      </c>
      <c r="T74">
        <v>0</v>
      </c>
      <c r="U74">
        <v>-41.293982114086802</v>
      </c>
      <c r="V74">
        <v>3.1766934252139598</v>
      </c>
      <c r="W74">
        <v>3.1766934252139598</v>
      </c>
      <c r="X74">
        <v>-0.45191706208955601</v>
      </c>
      <c r="Y74">
        <v>-0.71858219830967596</v>
      </c>
      <c r="Z74" t="e">
        <f>-Inf</f>
        <v>#NAME?</v>
      </c>
      <c r="AA74" t="e">
        <f>-Inf</f>
        <v>#NAME?</v>
      </c>
      <c r="AB74" t="e">
        <f>-Inf</f>
        <v>#NAME?</v>
      </c>
      <c r="AC74">
        <v>197964680.88837001</v>
      </c>
      <c r="AD74">
        <v>165406456.61755699</v>
      </c>
      <c r="AE74">
        <v>133596407.105299</v>
      </c>
      <c r="AF74">
        <v>0</v>
      </c>
      <c r="AG74">
        <v>-999999999</v>
      </c>
      <c r="AH74">
        <v>-999999999</v>
      </c>
      <c r="AI74">
        <v>-999999999</v>
      </c>
      <c r="AJ74">
        <v>-999999999</v>
      </c>
      <c r="AK74">
        <v>-999999999</v>
      </c>
      <c r="AL74">
        <v>-999999999</v>
      </c>
      <c r="AM74">
        <v>-999999999</v>
      </c>
      <c r="AN74">
        <v>-999999999</v>
      </c>
      <c r="AO74">
        <v>-1.13202323233658</v>
      </c>
      <c r="AP74">
        <v>-0.104140490108766</v>
      </c>
      <c r="AQ74">
        <v>-0.90210719132655803</v>
      </c>
      <c r="AR74">
        <v>-2.39791576165636</v>
      </c>
      <c r="AS74">
        <v>-0.107433487612592</v>
      </c>
      <c r="AT74">
        <v>-2.1751860998039598</v>
      </c>
      <c r="AU74" s="36"/>
      <c r="AV74" s="36"/>
      <c r="AW74" s="36"/>
      <c r="BA74" s="46"/>
      <c r="BB74" s="46"/>
    </row>
    <row r="75" spans="17:56" x14ac:dyDescent="0.25">
      <c r="Q75" t="s">
        <v>228</v>
      </c>
      <c r="R75" t="s">
        <v>406</v>
      </c>
      <c r="S75">
        <v>1.9485018957431599E-2</v>
      </c>
      <c r="T75">
        <v>70938362.730000004</v>
      </c>
      <c r="U75">
        <v>0.203525990959805</v>
      </c>
      <c r="V75">
        <v>0.15284528615569001</v>
      </c>
      <c r="W75">
        <v>1.94268805316352E-3</v>
      </c>
      <c r="X75">
        <v>-0.13558765868425901</v>
      </c>
      <c r="Y75">
        <v>0.24492139073238001</v>
      </c>
      <c r="Z75">
        <v>0.31812604116140603</v>
      </c>
      <c r="AA75">
        <v>0.461695012194756</v>
      </c>
      <c r="AB75">
        <v>0.272849203890007</v>
      </c>
      <c r="AC75">
        <v>7.7350470373028599E-2</v>
      </c>
      <c r="AD75">
        <v>2.3840791950784E-2</v>
      </c>
      <c r="AE75">
        <v>1.5929656170551001E-2</v>
      </c>
      <c r="AF75">
        <v>5.5246027980201499E-2</v>
      </c>
      <c r="AG75">
        <v>6.3039604515700703E-2</v>
      </c>
      <c r="AH75">
        <v>1.7095920388408001E-2</v>
      </c>
      <c r="AI75">
        <v>-0.233523133096664</v>
      </c>
      <c r="AJ75">
        <v>-0.68951049443574497</v>
      </c>
      <c r="AK75">
        <v>-0.40581248452437102</v>
      </c>
      <c r="AL75">
        <v>0.30682882922795501</v>
      </c>
      <c r="AM75">
        <v>8.5313437492906499E-2</v>
      </c>
      <c r="AN75">
        <v>-2.9794758393645298E-3</v>
      </c>
      <c r="AO75">
        <v>0.30228536907679798</v>
      </c>
      <c r="AP75">
        <v>0.232766476181298</v>
      </c>
      <c r="AQ75">
        <v>-0.21160453702567</v>
      </c>
      <c r="AR75">
        <v>0.461695012194756</v>
      </c>
      <c r="AS75">
        <v>0.43535912822442102</v>
      </c>
      <c r="AT75">
        <v>-0.44088567813381502</v>
      </c>
      <c r="BA75" s="138"/>
      <c r="BB75" s="138"/>
    </row>
    <row r="76" spans="17:56" x14ac:dyDescent="0.25">
      <c r="Q76" t="s">
        <v>509</v>
      </c>
      <c r="R76" t="s">
        <v>406</v>
      </c>
      <c r="S76">
        <v>0</v>
      </c>
      <c r="T76">
        <v>0</v>
      </c>
      <c r="U76">
        <v>0.349691220902694</v>
      </c>
      <c r="V76">
        <v>0.344380732537583</v>
      </c>
      <c r="W76">
        <v>0.61882937478494504</v>
      </c>
      <c r="X76">
        <v>-0.45792582012080102</v>
      </c>
      <c r="Y76">
        <v>-0.57053542446489303</v>
      </c>
      <c r="Z76">
        <v>1.9086355428586801</v>
      </c>
      <c r="AA76">
        <v>2.0854729804763701</v>
      </c>
      <c r="AB76">
        <v>1.7684097036180599</v>
      </c>
      <c r="AC76">
        <v>9.6160588553624193E-2</v>
      </c>
      <c r="AD76">
        <v>6.6042990513149505E-2</v>
      </c>
      <c r="AE76">
        <v>3.3875578034903001E-2</v>
      </c>
      <c r="AF76">
        <v>4.7045953961304697E-2</v>
      </c>
      <c r="AG76">
        <v>-0.42925795625716601</v>
      </c>
      <c r="AH76">
        <v>-0.42863182040991599</v>
      </c>
      <c r="AI76">
        <v>-3.8545344145288499E-2</v>
      </c>
      <c r="AJ76">
        <v>-0.75992056424811105</v>
      </c>
      <c r="AK76">
        <v>-0.41316014824096198</v>
      </c>
      <c r="AL76">
        <v>-9.1693117276736309E-3</v>
      </c>
      <c r="AM76">
        <v>-0.21413575631356099</v>
      </c>
      <c r="AN76">
        <v>-0.229173908676813</v>
      </c>
      <c r="AO76">
        <v>1.00780457902649</v>
      </c>
      <c r="AP76">
        <v>8.7678781350436705E-3</v>
      </c>
      <c r="AQ76">
        <v>0.98844730668446101</v>
      </c>
      <c r="AR76">
        <v>2.0854729804763701</v>
      </c>
      <c r="AS76">
        <v>-5.60160599874506E-2</v>
      </c>
      <c r="AT76">
        <v>2.2016047227902602</v>
      </c>
    </row>
    <row r="77" spans="17:56" x14ac:dyDescent="0.25">
      <c r="Q77" t="s">
        <v>244</v>
      </c>
      <c r="R77" t="s">
        <v>407</v>
      </c>
      <c r="S77">
        <v>1.32749804513818E-2</v>
      </c>
      <c r="T77">
        <v>48329713.229999997</v>
      </c>
      <c r="U77">
        <v>0.10214297334142</v>
      </c>
      <c r="V77">
        <v>0.67466398319768095</v>
      </c>
      <c r="W77">
        <v>1.11363112528299</v>
      </c>
      <c r="X77">
        <v>0.34828025905051102</v>
      </c>
      <c r="Y77">
        <v>-0.51994385215114203</v>
      </c>
      <c r="Z77">
        <v>8.33052394019103E-2</v>
      </c>
      <c r="AA77">
        <v>0.56395522964278499</v>
      </c>
      <c r="AB77">
        <v>7.4611789376359802E-2</v>
      </c>
      <c r="AC77">
        <v>0.17421278383330599</v>
      </c>
      <c r="AD77">
        <v>0.123351907514517</v>
      </c>
      <c r="AE77">
        <v>5.9829020023690803E-2</v>
      </c>
      <c r="AF77">
        <v>7.9629621839861706E-2</v>
      </c>
      <c r="AG77">
        <v>0.83508758796259397</v>
      </c>
      <c r="AH77">
        <v>-0.10450298988976001</v>
      </c>
      <c r="AI77">
        <v>-0.29980519255045301</v>
      </c>
      <c r="AJ77">
        <v>0.43904092805401002</v>
      </c>
      <c r="AK77">
        <v>0.12694885023788599</v>
      </c>
      <c r="AL77">
        <v>-1.1569546214277799</v>
      </c>
      <c r="AM77">
        <v>-2.5037086951795001E-2</v>
      </c>
      <c r="AN77">
        <v>-0.27158869166834598</v>
      </c>
      <c r="AO77">
        <v>8.33052394019103E-2</v>
      </c>
      <c r="AP77">
        <v>0.266419701200105</v>
      </c>
      <c r="AQ77">
        <v>-0.504882533509738</v>
      </c>
      <c r="AR77">
        <v>0.56395522964278499</v>
      </c>
      <c r="AS77">
        <v>6.9414603557044194E-2</v>
      </c>
      <c r="AT77">
        <v>0.42004580697161298</v>
      </c>
    </row>
    <row r="78" spans="17:56" x14ac:dyDescent="0.25">
      <c r="Q78" t="s">
        <v>246</v>
      </c>
      <c r="R78" t="s">
        <v>407</v>
      </c>
      <c r="S78">
        <v>0</v>
      </c>
      <c r="T78">
        <v>0</v>
      </c>
      <c r="U78">
        <v>0.54095826105256195</v>
      </c>
      <c r="V78">
        <v>0.90052369827745005</v>
      </c>
      <c r="W78">
        <v>1.72562751816115</v>
      </c>
      <c r="X78">
        <v>0.27770896193172601</v>
      </c>
      <c r="Y78">
        <v>1.0549680649224199E-2</v>
      </c>
      <c r="Z78">
        <v>0.74384969504236897</v>
      </c>
      <c r="AA78">
        <v>1.3190043282175801</v>
      </c>
      <c r="AB78">
        <v>0.722435191947571</v>
      </c>
      <c r="AC78">
        <v>7.9134423257081907E-2</v>
      </c>
      <c r="AD78">
        <v>4.3524303403221699E-2</v>
      </c>
      <c r="AE78">
        <v>2.66007866370973E-2</v>
      </c>
      <c r="AF78">
        <v>4.2136237842366697E-2</v>
      </c>
      <c r="AG78">
        <v>0.23715293949032401</v>
      </c>
      <c r="AH78">
        <v>-0.72436599747157804</v>
      </c>
      <c r="AI78">
        <v>-0.28305679775574999</v>
      </c>
      <c r="AJ78">
        <v>1.0901318009688199</v>
      </c>
      <c r="AK78">
        <v>-0.37000999840080701</v>
      </c>
      <c r="AL78">
        <v>-0.113926754391902</v>
      </c>
      <c r="AM78">
        <v>0.30910461786656801</v>
      </c>
      <c r="AN78">
        <v>-9.0376965595091702E-2</v>
      </c>
      <c r="AO78">
        <v>0.73914607778865205</v>
      </c>
      <c r="AP78">
        <v>0.36882822792424202</v>
      </c>
      <c r="AQ78">
        <v>-7.5133996066575906E-2</v>
      </c>
      <c r="AR78">
        <v>1.28839289084502</v>
      </c>
      <c r="AS78">
        <v>0.29957974662731002</v>
      </c>
      <c r="AT78">
        <v>0.66730818860822805</v>
      </c>
    </row>
    <row r="79" spans="17:56" x14ac:dyDescent="0.25">
      <c r="Q79" t="s">
        <v>227</v>
      </c>
      <c r="R79" t="s">
        <v>407</v>
      </c>
      <c r="S79">
        <v>1.9646430652442499E-2</v>
      </c>
      <c r="T79">
        <v>71526008.109999999</v>
      </c>
      <c r="U79">
        <v>0.90479278133773799</v>
      </c>
      <c r="V79">
        <v>1.2027658010403499</v>
      </c>
      <c r="W79">
        <v>0.50621140496704398</v>
      </c>
      <c r="X79">
        <v>0.256721925255391</v>
      </c>
      <c r="Y79">
        <v>0.37060388086668899</v>
      </c>
      <c r="Z79">
        <v>1.3811948222095001</v>
      </c>
      <c r="AA79">
        <v>1.25175744729438</v>
      </c>
      <c r="AB79">
        <v>1.23722176129899</v>
      </c>
      <c r="AC79">
        <v>0.103816435592144</v>
      </c>
      <c r="AD79">
        <v>7.4293277627406701E-2</v>
      </c>
      <c r="AE79">
        <v>2.49174879220334E-2</v>
      </c>
      <c r="AF79">
        <v>5.3042334502497498E-2</v>
      </c>
      <c r="AG79">
        <v>0.48816958962684198</v>
      </c>
      <c r="AH79">
        <v>-0.69120058018394603</v>
      </c>
      <c r="AI79">
        <v>-0.21142714301350099</v>
      </c>
      <c r="AJ79">
        <v>-4.71544445007007E-2</v>
      </c>
      <c r="AK79">
        <v>-0.27454091374724099</v>
      </c>
      <c r="AL79">
        <v>0.260844232319831</v>
      </c>
      <c r="AM79">
        <v>0.36314555422831901</v>
      </c>
      <c r="AN79">
        <v>-0.13464167785567299</v>
      </c>
      <c r="AO79">
        <v>1.3811948222095001</v>
      </c>
      <c r="AP79">
        <v>0.31388833536574601</v>
      </c>
      <c r="AQ79">
        <v>0.68820822966373396</v>
      </c>
      <c r="AR79">
        <v>1.25175744729438</v>
      </c>
      <c r="AS79">
        <v>0.50576510866229896</v>
      </c>
      <c r="AT79">
        <v>0.20321202507640901</v>
      </c>
    </row>
    <row r="80" spans="17:56" x14ac:dyDescent="0.25">
      <c r="Q80" t="s">
        <v>230</v>
      </c>
      <c r="R80" t="s">
        <v>407</v>
      </c>
      <c r="S80">
        <v>9.4472276189357107E-3</v>
      </c>
      <c r="T80">
        <v>34394160</v>
      </c>
      <c r="U80">
        <v>0.33782605152373002</v>
      </c>
      <c r="V80">
        <v>0.41755768695163398</v>
      </c>
      <c r="W80">
        <v>0.88189783746011197</v>
      </c>
      <c r="X80">
        <v>0.37403555360268798</v>
      </c>
      <c r="Y80">
        <v>0.26922745045083601</v>
      </c>
      <c r="Z80">
        <v>-9.8263286434997505E-3</v>
      </c>
      <c r="AA80">
        <v>1.0605504239655299</v>
      </c>
      <c r="AB80">
        <v>-8.8119134403975494E-3</v>
      </c>
      <c r="AC80">
        <v>0.13782098992438399</v>
      </c>
      <c r="AD80">
        <v>9.7721796091636601E-2</v>
      </c>
      <c r="AE80">
        <v>3.9375933904530598E-2</v>
      </c>
      <c r="AF80">
        <v>6.7293846584640299E-2</v>
      </c>
      <c r="AG80">
        <v>0.58918861876590201</v>
      </c>
      <c r="AH80">
        <v>-1.06352326852307</v>
      </c>
      <c r="AI80">
        <v>-0.21159378782539801</v>
      </c>
      <c r="AJ80">
        <v>2.2585761766986798</v>
      </c>
      <c r="AK80">
        <v>7.2407557651090498E-2</v>
      </c>
      <c r="AL80">
        <v>-0.171215467881076</v>
      </c>
      <c r="AM80">
        <v>0.431096159828607</v>
      </c>
      <c r="AN80">
        <v>-1.9955504827175299E-2</v>
      </c>
      <c r="AO80">
        <v>-8.6290748368706895E-3</v>
      </c>
      <c r="AP80">
        <v>0.56298184506794102</v>
      </c>
      <c r="AQ80">
        <v>-1.2515515619824</v>
      </c>
      <c r="AR80">
        <v>1.0605504239655299</v>
      </c>
      <c r="AS80">
        <v>0.63964963251542495</v>
      </c>
      <c r="AT80">
        <v>-0.26556259274967697</v>
      </c>
    </row>
    <row r="81" spans="17:46" x14ac:dyDescent="0.25">
      <c r="Q81" t="s">
        <v>384</v>
      </c>
      <c r="R81" t="s">
        <v>407</v>
      </c>
      <c r="S81">
        <v>0</v>
      </c>
      <c r="T81">
        <v>0</v>
      </c>
      <c r="U81">
        <v>0.61356859526425001</v>
      </c>
      <c r="V81">
        <v>1.23120777873245</v>
      </c>
      <c r="W81">
        <v>0.71893327889659797</v>
      </c>
      <c r="X81">
        <v>0.238104474952126</v>
      </c>
      <c r="Y81">
        <v>-0.363656281824004</v>
      </c>
      <c r="Z81">
        <v>0.94975653670493698</v>
      </c>
      <c r="AA81">
        <v>0.42456750509334501</v>
      </c>
      <c r="AB81">
        <v>0.62065513002138994</v>
      </c>
      <c r="AC81">
        <v>0.221587474092966</v>
      </c>
      <c r="AD81">
        <v>7.7149724946374301E-2</v>
      </c>
      <c r="AE81">
        <v>2.81147407588953E-2</v>
      </c>
      <c r="AF81">
        <v>0.15910147878491601</v>
      </c>
      <c r="AG81">
        <v>0.43869925666100901</v>
      </c>
      <c r="AH81">
        <v>0.99678439095286397</v>
      </c>
      <c r="AI81">
        <v>-0.35356899487378901</v>
      </c>
      <c r="AJ81">
        <v>-1.1371252192999699</v>
      </c>
      <c r="AK81">
        <v>0.22972694174307401</v>
      </c>
      <c r="AL81">
        <v>8.2425791448443905E-2</v>
      </c>
      <c r="AM81">
        <v>-0.18893458136209701</v>
      </c>
      <c r="AN81">
        <v>-0.268232331722634</v>
      </c>
      <c r="AO81">
        <v>0.94975653670493698</v>
      </c>
      <c r="AP81">
        <v>0.29446768917826399</v>
      </c>
      <c r="AQ81">
        <v>0.29964585227731599</v>
      </c>
      <c r="AR81">
        <v>0.42456750509334501</v>
      </c>
      <c r="AS81">
        <v>0.38937858870080599</v>
      </c>
      <c r="AT81">
        <v>-0.38268694899857297</v>
      </c>
    </row>
    <row r="82" spans="17:46" x14ac:dyDescent="0.25">
      <c r="Q82" t="s">
        <v>207</v>
      </c>
      <c r="R82" t="s">
        <v>407</v>
      </c>
      <c r="S82">
        <v>2.9722112621933101E-2</v>
      </c>
      <c r="T82">
        <v>108208157.81</v>
      </c>
      <c r="U82">
        <v>0.195112680324736</v>
      </c>
      <c r="V82">
        <v>0.62849723244246503</v>
      </c>
      <c r="W82">
        <v>0.57570274646851805</v>
      </c>
      <c r="X82">
        <v>0.24052565110256099</v>
      </c>
      <c r="Y82">
        <v>-0.39141850003342099</v>
      </c>
      <c r="Z82">
        <v>0.37824098391194</v>
      </c>
      <c r="AA82">
        <v>0.70259409844240395</v>
      </c>
      <c r="AB82">
        <v>0.34349153709570901</v>
      </c>
      <c r="AC82">
        <v>0.184895064064835</v>
      </c>
      <c r="AD82">
        <v>0.15056144529787299</v>
      </c>
      <c r="AE82">
        <v>5.3634206846636397E-2</v>
      </c>
      <c r="AF82">
        <v>6.0714458463854301E-2</v>
      </c>
      <c r="AG82">
        <v>0.97250864200952802</v>
      </c>
      <c r="AH82">
        <v>-0.49360557240407998</v>
      </c>
      <c r="AI82">
        <v>-0.81905943038551299</v>
      </c>
      <c r="AJ82">
        <v>-0.59049380896112302</v>
      </c>
      <c r="AK82">
        <v>-0.20498587736063201</v>
      </c>
      <c r="AL82">
        <v>-0.30704164817578</v>
      </c>
      <c r="AM82">
        <v>0.22111326459983299</v>
      </c>
      <c r="AN82">
        <v>-0.60838693030450497</v>
      </c>
      <c r="AO82">
        <v>0.37824098391194</v>
      </c>
      <c r="AP82">
        <v>0.496933033200534</v>
      </c>
      <c r="AQ82">
        <v>-0.718862318763549</v>
      </c>
      <c r="AR82">
        <v>0.70259409844240395</v>
      </c>
      <c r="AS82">
        <v>0.67749901433193305</v>
      </c>
      <c r="AT82">
        <v>-0.70198774769135797</v>
      </c>
    </row>
    <row r="83" spans="17:46" x14ac:dyDescent="0.25">
      <c r="Q83" t="s">
        <v>239</v>
      </c>
      <c r="R83" t="s">
        <v>407</v>
      </c>
      <c r="S83">
        <v>0</v>
      </c>
      <c r="T83">
        <v>0</v>
      </c>
      <c r="U83">
        <v>0.39688701361631901</v>
      </c>
      <c r="V83">
        <v>0.846623515535048</v>
      </c>
      <c r="W83">
        <v>1.3209143780719399</v>
      </c>
      <c r="X83">
        <v>0.29409770060847501</v>
      </c>
      <c r="Y83">
        <v>-0.68033755891604697</v>
      </c>
      <c r="Z83">
        <v>0.59763186500874099</v>
      </c>
      <c r="AA83">
        <v>0.93633357730042999</v>
      </c>
      <c r="AB83">
        <v>0.55465658515221705</v>
      </c>
      <c r="AC83">
        <v>0.15104469602478399</v>
      </c>
      <c r="AD83">
        <v>7.9486363199468002E-2</v>
      </c>
      <c r="AE83">
        <v>2.0172555937035801E-2</v>
      </c>
      <c r="AF83">
        <v>9.0677854533477001E-2</v>
      </c>
      <c r="AG83">
        <v>0.52947887543219796</v>
      </c>
      <c r="AH83">
        <v>-0.34630962336878801</v>
      </c>
      <c r="AI83">
        <v>-0.45028551087047902</v>
      </c>
      <c r="AJ83">
        <v>0.34557256566731998</v>
      </c>
      <c r="AK83">
        <v>1.18702475408146E-2</v>
      </c>
      <c r="AL83">
        <v>-0.42354781468763503</v>
      </c>
      <c r="AM83">
        <v>-9.5205407994249397E-2</v>
      </c>
      <c r="AN83">
        <v>-7.3408158881918803E-2</v>
      </c>
      <c r="AO83">
        <v>0.57114889563818605</v>
      </c>
      <c r="AP83">
        <v>0.23161592334353401</v>
      </c>
      <c r="AQ83">
        <v>5.9799121170927602E-2</v>
      </c>
      <c r="AR83">
        <v>0.91603019002055197</v>
      </c>
      <c r="AS83">
        <v>0.347716688357458</v>
      </c>
      <c r="AT83">
        <v>0.19514862748981701</v>
      </c>
    </row>
    <row r="84" spans="17:46" x14ac:dyDescent="0.25">
      <c r="Q84" t="s">
        <v>237</v>
      </c>
      <c r="R84" t="s">
        <v>407</v>
      </c>
      <c r="S84">
        <v>8.54809092422836E-3</v>
      </c>
      <c r="T84">
        <v>31120707.449999999</v>
      </c>
      <c r="U84">
        <v>0.919906898598431</v>
      </c>
      <c r="V84">
        <v>0.89207257849521704</v>
      </c>
      <c r="W84">
        <v>0.69889828545824895</v>
      </c>
      <c r="X84">
        <v>0.30200590778363401</v>
      </c>
      <c r="Y84">
        <v>0.37353789373144702</v>
      </c>
      <c r="Z84">
        <v>1.20459007922248</v>
      </c>
      <c r="AA84">
        <v>1.42640338169245</v>
      </c>
      <c r="AB84">
        <v>1.0165037896621401</v>
      </c>
      <c r="AC84">
        <v>0.10653629303838601</v>
      </c>
      <c r="AD84">
        <v>5.8908538814639602E-2</v>
      </c>
      <c r="AE84">
        <v>4.2878265945247802E-2</v>
      </c>
      <c r="AF84">
        <v>6.3153809834279998E-2</v>
      </c>
      <c r="AG84">
        <v>0.35520683218471799</v>
      </c>
      <c r="AH84">
        <v>-1.2196558663274</v>
      </c>
      <c r="AI84">
        <v>9.62392799574361E-2</v>
      </c>
      <c r="AJ84">
        <v>0.87966567193839995</v>
      </c>
      <c r="AK84">
        <v>-0.140451982147864</v>
      </c>
      <c r="AL84">
        <v>-0.123692757809751</v>
      </c>
      <c r="AM84">
        <v>0.460720404431467</v>
      </c>
      <c r="AN84">
        <v>0.16977759838147299</v>
      </c>
      <c r="AO84">
        <v>1.20459007922248</v>
      </c>
      <c r="AP84">
        <v>0.51275092397103705</v>
      </c>
      <c r="AQ84">
        <v>7.2564847340737398E-2</v>
      </c>
      <c r="AR84">
        <v>1.42640338169245</v>
      </c>
      <c r="AS84">
        <v>0.67946583919713099</v>
      </c>
      <c r="AT84">
        <v>1.7743940696195701E-2</v>
      </c>
    </row>
    <row r="85" spans="17:46" x14ac:dyDescent="0.25">
      <c r="Q85" t="s">
        <v>247</v>
      </c>
      <c r="R85" t="s">
        <v>407</v>
      </c>
      <c r="S85">
        <v>1.0259485060944399E-2</v>
      </c>
      <c r="T85">
        <v>37351314.579999998</v>
      </c>
      <c r="U85">
        <v>0.45960659336656201</v>
      </c>
      <c r="V85">
        <v>0.79050879060060597</v>
      </c>
      <c r="W85">
        <v>1.3164785225848601</v>
      </c>
      <c r="X85">
        <v>0.298276624974813</v>
      </c>
      <c r="Y85">
        <v>0.52606720970135101</v>
      </c>
      <c r="Z85">
        <v>0.39540647394865902</v>
      </c>
      <c r="AA85">
        <v>1.07957523927667</v>
      </c>
      <c r="AB85">
        <v>0.382464375131014</v>
      </c>
      <c r="AC85">
        <v>0.158863237765067</v>
      </c>
      <c r="AD85">
        <v>0.125728788610495</v>
      </c>
      <c r="AE85">
        <v>1.67419901643138E-2</v>
      </c>
      <c r="AF85">
        <v>6.9824073763048694E-2</v>
      </c>
      <c r="AG85">
        <v>0.82439501709408003</v>
      </c>
      <c r="AH85">
        <v>0.43043418471405598</v>
      </c>
      <c r="AI85">
        <v>-0.64010903901498695</v>
      </c>
      <c r="AJ85">
        <v>-0.31364710186616401</v>
      </c>
      <c r="AK85">
        <v>-2.3672193881984001E-2</v>
      </c>
      <c r="AL85">
        <v>9.2083291591228494E-2</v>
      </c>
      <c r="AM85">
        <v>0.23152868341526001</v>
      </c>
      <c r="AN85">
        <v>-4.9720413731588102E-3</v>
      </c>
      <c r="AO85">
        <v>0.32989602851148803</v>
      </c>
      <c r="AP85">
        <v>0.17834174010116499</v>
      </c>
      <c r="AQ85">
        <v>-6.3837732373198799E-2</v>
      </c>
      <c r="AR85">
        <v>1.07957523927667</v>
      </c>
      <c r="AS85">
        <v>0.47525514559163701</v>
      </c>
      <c r="AT85">
        <v>9.4282662227075903E-2</v>
      </c>
    </row>
    <row r="86" spans="17:46" x14ac:dyDescent="0.25">
      <c r="Q86" t="s">
        <v>208</v>
      </c>
      <c r="R86" t="s">
        <v>407</v>
      </c>
      <c r="S86">
        <v>3.6911177049420499E-2</v>
      </c>
      <c r="T86">
        <v>134381109.50999999</v>
      </c>
      <c r="U86">
        <v>0.13329853836694999</v>
      </c>
      <c r="V86">
        <v>0.45033548026777498</v>
      </c>
      <c r="W86">
        <v>2.8936765658987902</v>
      </c>
      <c r="X86">
        <v>0.33807566281616103</v>
      </c>
      <c r="Y86">
        <v>-0.26296964800748102</v>
      </c>
      <c r="Z86">
        <v>5.7329445506329998E-2</v>
      </c>
      <c r="AA86">
        <v>0.65704272523954899</v>
      </c>
      <c r="AB86">
        <v>5.7692114752808998E-2</v>
      </c>
      <c r="AC86">
        <v>8.9301039533286997E-2</v>
      </c>
      <c r="AD86">
        <v>5.1381069301042602E-2</v>
      </c>
      <c r="AE86">
        <v>3.0723000181330801E-2</v>
      </c>
      <c r="AF86">
        <v>4.5278727238448301E-2</v>
      </c>
      <c r="AG86">
        <v>0.34787695826026199</v>
      </c>
      <c r="AH86">
        <v>-0.18666031275900999</v>
      </c>
      <c r="AI86">
        <v>-0.14309799640516699</v>
      </c>
      <c r="AJ86">
        <v>0.265294494735203</v>
      </c>
      <c r="AK86">
        <v>-3.2069316550563498E-2</v>
      </c>
      <c r="AL86">
        <v>-0.48067385675479202</v>
      </c>
      <c r="AM86">
        <v>0.143257172377831</v>
      </c>
      <c r="AN86">
        <v>-8.3285535181448003E-2</v>
      </c>
      <c r="AO86">
        <v>5.7329445506329998E-2</v>
      </c>
      <c r="AP86">
        <v>0.481775794158529</v>
      </c>
      <c r="AQ86">
        <v>-1.0063104810169901</v>
      </c>
      <c r="AR86">
        <v>0.65704272523954899</v>
      </c>
      <c r="AS86">
        <v>0.29334587201137902</v>
      </c>
      <c r="AT86">
        <v>4.8882008029128003E-2</v>
      </c>
    </row>
    <row r="87" spans="17:46" x14ac:dyDescent="0.25">
      <c r="Q87" t="s">
        <v>233</v>
      </c>
      <c r="R87" t="s">
        <v>407</v>
      </c>
      <c r="S87">
        <v>0</v>
      </c>
      <c r="T87">
        <v>0</v>
      </c>
      <c r="U87">
        <v>-0.22983112844409501</v>
      </c>
      <c r="V87">
        <v>-0.432031940870853</v>
      </c>
      <c r="W87">
        <v>-2.1523088105032802</v>
      </c>
      <c r="X87">
        <v>0.328926349433173</v>
      </c>
      <c r="Y87">
        <v>0.47351119832580701</v>
      </c>
      <c r="Z87">
        <v>-1.29176148266843</v>
      </c>
      <c r="AA87">
        <v>-2.16850767607077</v>
      </c>
      <c r="AB87">
        <v>-2.4982371886077499</v>
      </c>
      <c r="AC87">
        <v>0.114056336346089</v>
      </c>
      <c r="AD87">
        <v>6.0020900117348501E-2</v>
      </c>
      <c r="AE87">
        <v>5.3603922669229101E-2</v>
      </c>
      <c r="AF87">
        <v>6.57959346543915E-2</v>
      </c>
      <c r="AG87">
        <v>0.39236578893436402</v>
      </c>
      <c r="AH87">
        <v>0.45518800121366998</v>
      </c>
      <c r="AI87">
        <v>-0.320228563372977</v>
      </c>
      <c r="AJ87">
        <v>-6.1694516370207203E-2</v>
      </c>
      <c r="AK87">
        <v>-0.67256953277162601</v>
      </c>
      <c r="AL87">
        <v>1.0441044920783</v>
      </c>
      <c r="AM87">
        <v>0.102010237538705</v>
      </c>
      <c r="AN87">
        <v>0.29082733151642398</v>
      </c>
      <c r="AO87">
        <v>-1.2828577316334699</v>
      </c>
      <c r="AP87">
        <v>-7.5658257787143399E-2</v>
      </c>
      <c r="AQ87">
        <v>-1.11582330456319</v>
      </c>
      <c r="AR87">
        <v>-2.10695230457537</v>
      </c>
      <c r="AS87">
        <v>-0.14700891511070999</v>
      </c>
      <c r="AT87">
        <v>-1.8021753986075699</v>
      </c>
    </row>
    <row r="88" spans="17:46" x14ac:dyDescent="0.25">
      <c r="Q88" t="s">
        <v>214</v>
      </c>
      <c r="R88" t="s">
        <v>407</v>
      </c>
      <c r="S88">
        <v>2.7710719539286902E-2</v>
      </c>
      <c r="T88">
        <v>100885356</v>
      </c>
      <c r="U88">
        <v>0.66974559234742104</v>
      </c>
      <c r="V88">
        <v>1.1553050791851001</v>
      </c>
      <c r="W88">
        <v>0.69418107856001499</v>
      </c>
      <c r="X88">
        <v>0.32247253092686501</v>
      </c>
      <c r="Y88">
        <v>-0.32241742562557502</v>
      </c>
      <c r="Z88">
        <v>1.0087514177311001</v>
      </c>
      <c r="AA88">
        <v>0.680410411570045</v>
      </c>
      <c r="AB88">
        <v>0.80606898463359</v>
      </c>
      <c r="AC88">
        <v>9.2144610007835595E-2</v>
      </c>
      <c r="AD88">
        <v>3.6088617630573798E-2</v>
      </c>
      <c r="AE88">
        <v>1.7917322534548401E-2</v>
      </c>
      <c r="AF88">
        <v>5.4734908140855701E-2</v>
      </c>
      <c r="AG88">
        <v>0.234086579550778</v>
      </c>
      <c r="AH88">
        <v>-0.35201898619823002</v>
      </c>
      <c r="AI88">
        <v>-0.18252684933606</v>
      </c>
      <c r="AJ88">
        <v>0.52566797585874503</v>
      </c>
      <c r="AK88">
        <v>-0.15411710500693299</v>
      </c>
      <c r="AL88">
        <v>-0.17512384601379499</v>
      </c>
      <c r="AM88">
        <v>0.118973755173913</v>
      </c>
      <c r="AN88">
        <v>-0.132254218465573</v>
      </c>
      <c r="AO88">
        <v>1.0087514177311001</v>
      </c>
      <c r="AP88">
        <v>0.100774910997201</v>
      </c>
      <c r="AQ88">
        <v>0.78626572993171195</v>
      </c>
      <c r="AR88">
        <v>0.680410411570045</v>
      </c>
      <c r="AS88">
        <v>0.40842900808506699</v>
      </c>
      <c r="AT88">
        <v>-0.16633911581692901</v>
      </c>
    </row>
    <row r="89" spans="17:46" x14ac:dyDescent="0.25">
      <c r="Q89" t="s">
        <v>234</v>
      </c>
      <c r="R89" t="s">
        <v>407</v>
      </c>
      <c r="S89">
        <v>2.4054859422303999E-2</v>
      </c>
      <c r="T89">
        <v>87575606</v>
      </c>
      <c r="U89">
        <v>0.252419990722907</v>
      </c>
      <c r="V89">
        <v>0.69730985893473496</v>
      </c>
      <c r="W89">
        <v>-0.159459674267559</v>
      </c>
      <c r="X89">
        <v>0.33171972080203899</v>
      </c>
      <c r="Y89">
        <v>0.56836720323939705</v>
      </c>
      <c r="Z89">
        <v>-0.18954437480292199</v>
      </c>
      <c r="AA89">
        <v>-0.60303626176431602</v>
      </c>
      <c r="AB89">
        <v>-0.57916653661483397</v>
      </c>
      <c r="AC89">
        <v>9.8063415297638401E-2</v>
      </c>
      <c r="AD89">
        <v>8.0986378871786002E-2</v>
      </c>
      <c r="AE89">
        <v>8.8460379510562799E-3</v>
      </c>
      <c r="AF89">
        <v>4.2978860988398898E-2</v>
      </c>
      <c r="AG89">
        <v>0.53722342271906598</v>
      </c>
      <c r="AH89">
        <v>-0.28456810336209898</v>
      </c>
      <c r="AI89">
        <v>-0.48312968798338601</v>
      </c>
      <c r="AJ89">
        <v>0.83188076725959503</v>
      </c>
      <c r="AK89">
        <v>-0.17243993142230499</v>
      </c>
      <c r="AL89">
        <v>0.18813745102225901</v>
      </c>
      <c r="AM89">
        <v>6.9789114118693193E-2</v>
      </c>
      <c r="AN89">
        <v>3.4408636087991301E-2</v>
      </c>
      <c r="AO89">
        <v>-0.18954437480292199</v>
      </c>
      <c r="AP89">
        <v>0.30406018817460301</v>
      </c>
      <c r="AQ89">
        <v>-0.86083288728116503</v>
      </c>
      <c r="AR89">
        <v>-0.60303626176431602</v>
      </c>
      <c r="AS89">
        <v>0.39623027968299102</v>
      </c>
      <c r="AT89">
        <v>-1.42449554946531</v>
      </c>
    </row>
    <row r="90" spans="17:46" x14ac:dyDescent="0.25">
      <c r="Q90" t="s">
        <v>243</v>
      </c>
      <c r="R90" t="s">
        <v>407</v>
      </c>
      <c r="S90">
        <v>1.13427592066512E-3</v>
      </c>
      <c r="T90">
        <v>4129514.93</v>
      </c>
      <c r="U90">
        <v>0.21789836342736299</v>
      </c>
      <c r="V90">
        <v>0.32139136778503602</v>
      </c>
      <c r="W90">
        <v>3.4864337467596603E-2</v>
      </c>
      <c r="X90">
        <v>0.329440366256257</v>
      </c>
      <c r="Y90">
        <v>-0.22980781432052999</v>
      </c>
      <c r="Z90">
        <v>0.176087834990765</v>
      </c>
      <c r="AA90">
        <v>-0.20129857185361999</v>
      </c>
      <c r="AB90">
        <v>-7.6179611140865097E-3</v>
      </c>
      <c r="AC90">
        <v>0.115253768197083</v>
      </c>
      <c r="AD90">
        <v>6.8437422908337098E-2</v>
      </c>
      <c r="AE90">
        <v>3.4149384772999003E-2</v>
      </c>
      <c r="AF90">
        <v>6.0440117120511998E-2</v>
      </c>
      <c r="AG90">
        <v>0.44158347636126499</v>
      </c>
      <c r="AH90">
        <v>-0.47744278720654199</v>
      </c>
      <c r="AI90">
        <v>0.20506604871135101</v>
      </c>
      <c r="AJ90">
        <v>2.8306143314597899E-2</v>
      </c>
      <c r="AK90">
        <v>0.102980415059513</v>
      </c>
      <c r="AL90">
        <v>-0.388562450703624</v>
      </c>
      <c r="AM90">
        <v>0.20455004673721799</v>
      </c>
      <c r="AN90">
        <v>-0.24555977929082301</v>
      </c>
      <c r="AO90">
        <v>0.176087834990765</v>
      </c>
      <c r="AP90">
        <v>0.429933160187497</v>
      </c>
      <c r="AQ90">
        <v>-0.77309657912136398</v>
      </c>
      <c r="AR90">
        <v>-0.20129857185361999</v>
      </c>
      <c r="AS90">
        <v>0.46755958621836602</v>
      </c>
      <c r="AT90">
        <v>-1.1706368186933001</v>
      </c>
    </row>
    <row r="91" spans="17:46" x14ac:dyDescent="0.25">
      <c r="Q91" t="s">
        <v>213</v>
      </c>
      <c r="R91" t="s">
        <v>407</v>
      </c>
      <c r="S91">
        <v>2.1404667600405498E-2</v>
      </c>
      <c r="T91">
        <v>77927154.069999993</v>
      </c>
      <c r="U91">
        <v>0.74724248049356401</v>
      </c>
      <c r="V91">
        <v>0.835071538740639</v>
      </c>
      <c r="W91">
        <v>0.69231730813535497</v>
      </c>
      <c r="X91">
        <v>0.31706834598669598</v>
      </c>
      <c r="Y91">
        <v>-6.7982865645284203E-3</v>
      </c>
      <c r="Z91">
        <v>1.2709408889568701</v>
      </c>
      <c r="AA91">
        <v>1.7822836852564601</v>
      </c>
      <c r="AB91">
        <v>1.25964202411546</v>
      </c>
      <c r="AC91">
        <v>0.16626856015402899</v>
      </c>
      <c r="AD91">
        <v>0.111902747010322</v>
      </c>
      <c r="AE91">
        <v>7.3263505209340496E-2</v>
      </c>
      <c r="AF91">
        <v>7.0861543998957693E-2</v>
      </c>
      <c r="AG91">
        <v>0.69196178722710899</v>
      </c>
      <c r="AH91">
        <v>-1.8458375640576401</v>
      </c>
      <c r="AI91">
        <v>0.42893300921801703</v>
      </c>
      <c r="AJ91">
        <v>0.95016325898769505</v>
      </c>
      <c r="AK91">
        <v>-0.234738661730128</v>
      </c>
      <c r="AL91">
        <v>-0.70039227768537504</v>
      </c>
      <c r="AM91">
        <v>0.66668640237906895</v>
      </c>
      <c r="AN91">
        <v>-0.15647880264987701</v>
      </c>
      <c r="AO91">
        <v>1.2709408889568701</v>
      </c>
      <c r="AP91">
        <v>0.39058702059032002</v>
      </c>
      <c r="AQ91">
        <v>0.40862286692492</v>
      </c>
      <c r="AR91">
        <v>1.7822836852564601</v>
      </c>
      <c r="AS91">
        <v>0.33991275385723402</v>
      </c>
      <c r="AT91">
        <v>1.0775811347915101</v>
      </c>
    </row>
    <row r="92" spans="17:46" x14ac:dyDescent="0.25">
      <c r="Q92" t="s">
        <v>240</v>
      </c>
      <c r="R92" t="s">
        <v>407</v>
      </c>
      <c r="S92">
        <v>0</v>
      </c>
      <c r="T92">
        <v>0</v>
      </c>
      <c r="U92">
        <v>0.58800531420709501</v>
      </c>
      <c r="V92">
        <v>0.43668007389117403</v>
      </c>
      <c r="W92">
        <v>-0.32733615680104899</v>
      </c>
      <c r="X92">
        <v>0.27518340885856102</v>
      </c>
      <c r="Y92">
        <v>0.25780058957899099</v>
      </c>
      <c r="Z92">
        <v>0.71050217719645703</v>
      </c>
      <c r="AA92">
        <v>0.23977657122771001</v>
      </c>
      <c r="AB92">
        <v>0.40792994988731901</v>
      </c>
      <c r="AC92">
        <v>0.121925884706653</v>
      </c>
      <c r="AD92">
        <v>9.5245050883641297E-2</v>
      </c>
      <c r="AE92">
        <v>4.1204758240863899E-2</v>
      </c>
      <c r="AF92">
        <v>6.2577498045577107E-2</v>
      </c>
      <c r="AG92">
        <v>0.61578546933582601</v>
      </c>
      <c r="AH92">
        <v>-1.38613752094305</v>
      </c>
      <c r="AI92">
        <v>4.1921716593639101E-2</v>
      </c>
      <c r="AJ92">
        <v>0.28459657578536701</v>
      </c>
      <c r="AK92">
        <v>-0.161042124403037</v>
      </c>
      <c r="AL92">
        <v>-0.12597932887818999</v>
      </c>
      <c r="AM92">
        <v>0.49791386410867799</v>
      </c>
      <c r="AN92">
        <v>-2.68293941600923E-2</v>
      </c>
      <c r="AO92">
        <v>0.70602703464227401</v>
      </c>
      <c r="AP92">
        <v>0.45291228675856299</v>
      </c>
      <c r="AQ92">
        <v>-0.29388951834849802</v>
      </c>
      <c r="AR92">
        <v>0.234925739806261</v>
      </c>
      <c r="AS92">
        <v>0.451470955401576</v>
      </c>
      <c r="AT92">
        <v>-0.70105777396905999</v>
      </c>
    </row>
    <row r="93" spans="17:46" x14ac:dyDescent="0.25">
      <c r="Q93" t="s">
        <v>212</v>
      </c>
      <c r="R93" t="s">
        <v>407</v>
      </c>
      <c r="S93">
        <v>3.5680876198013897E-2</v>
      </c>
      <c r="T93">
        <v>129902000.29000001</v>
      </c>
      <c r="U93">
        <v>0.81157681694364103</v>
      </c>
      <c r="V93">
        <v>1.5078724981132701</v>
      </c>
      <c r="W93">
        <v>0.62167538445570503</v>
      </c>
      <c r="X93">
        <v>0.39682393023526003</v>
      </c>
      <c r="Y93">
        <v>0.27177179728170098</v>
      </c>
      <c r="Z93">
        <v>0.97197710914445501</v>
      </c>
      <c r="AA93">
        <v>0.45005819088134003</v>
      </c>
      <c r="AB93">
        <v>0.68094771684022704</v>
      </c>
      <c r="AC93">
        <v>5.6827858817948801E-2</v>
      </c>
      <c r="AD93">
        <v>2.8767684842212499E-2</v>
      </c>
      <c r="AE93">
        <v>1.28163897056407E-2</v>
      </c>
      <c r="AF93">
        <v>3.2637369384119201E-2</v>
      </c>
      <c r="AG93">
        <v>0.153144135464927</v>
      </c>
      <c r="AH93">
        <v>-5.7113296305666097E-2</v>
      </c>
      <c r="AI93">
        <v>-0.15167996211190499</v>
      </c>
      <c r="AJ93">
        <v>0.83761888798408002</v>
      </c>
      <c r="AK93">
        <v>-0.16244640245642999</v>
      </c>
      <c r="AL93">
        <v>0.24921682884458701</v>
      </c>
      <c r="AM93">
        <v>3.9466586664128897E-3</v>
      </c>
      <c r="AN93">
        <v>1.00581387570276E-2</v>
      </c>
      <c r="AO93">
        <v>0.97197710914445501</v>
      </c>
      <c r="AP93">
        <v>0.105986205812184</v>
      </c>
      <c r="AQ93">
        <v>0.73798619152383405</v>
      </c>
      <c r="AR93">
        <v>0.45005819088134003</v>
      </c>
      <c r="AS93">
        <v>-7.9949010154994102E-2</v>
      </c>
      <c r="AT93">
        <v>0.61580740365443898</v>
      </c>
    </row>
    <row r="94" spans="17:46" x14ac:dyDescent="0.25">
      <c r="Q94" t="s">
        <v>211</v>
      </c>
      <c r="R94" t="s">
        <v>407</v>
      </c>
      <c r="S94">
        <v>3.4198788767894103E-2</v>
      </c>
      <c r="T94">
        <v>124506221.31</v>
      </c>
      <c r="U94">
        <v>0.54369894098331095</v>
      </c>
      <c r="V94">
        <v>0.70852259632542602</v>
      </c>
      <c r="W94">
        <v>0.54365364244273995</v>
      </c>
      <c r="X94">
        <v>0.35439225592718998</v>
      </c>
      <c r="Y94">
        <v>0.15977740351276701</v>
      </c>
      <c r="Z94">
        <v>0.54023847489613397</v>
      </c>
      <c r="AA94">
        <v>1.1035514386363401</v>
      </c>
      <c r="AB94">
        <v>0.55971936896841101</v>
      </c>
      <c r="AC94">
        <v>8.1162182338714903E-2</v>
      </c>
      <c r="AD94">
        <v>5.9830084730909498E-2</v>
      </c>
      <c r="AE94">
        <v>3.6792537519464E-2</v>
      </c>
      <c r="AF94">
        <v>3.0454293199218802E-2</v>
      </c>
      <c r="AG94">
        <v>0.39680756806234802</v>
      </c>
      <c r="AH94">
        <v>-0.56392566824412305</v>
      </c>
      <c r="AI94">
        <v>-2.67085974478979E-2</v>
      </c>
      <c r="AJ94">
        <v>0.643449817723585</v>
      </c>
      <c r="AK94">
        <v>-0.131732639147531</v>
      </c>
      <c r="AL94">
        <v>-0.19381572267647201</v>
      </c>
      <c r="AM94">
        <v>0.41385998242902899</v>
      </c>
      <c r="AN94">
        <v>-5.96186625288476E-2</v>
      </c>
      <c r="AO94">
        <v>0.54023847489613397</v>
      </c>
      <c r="AP94">
        <v>0.41801972934211801</v>
      </c>
      <c r="AQ94">
        <v>-0.382644076684376</v>
      </c>
      <c r="AR94">
        <v>1.1035514386363401</v>
      </c>
      <c r="AS94">
        <v>0.61133630270641603</v>
      </c>
      <c r="AT94">
        <v>-0.16386276345026099</v>
      </c>
    </row>
    <row r="95" spans="17:46" x14ac:dyDescent="0.25">
      <c r="Q95" t="s">
        <v>241</v>
      </c>
      <c r="R95" t="s">
        <v>407</v>
      </c>
      <c r="S95">
        <v>1.37065335284485E-2</v>
      </c>
      <c r="T95">
        <v>49900852</v>
      </c>
      <c r="U95">
        <v>0.19808256569746099</v>
      </c>
      <c r="V95">
        <v>0.27875116239410902</v>
      </c>
      <c r="W95">
        <v>-0.24261053875019301</v>
      </c>
      <c r="X95">
        <v>0.254833281665925</v>
      </c>
      <c r="Y95">
        <v>-0.28937912977598901</v>
      </c>
      <c r="Z95">
        <v>1.2324597937274201E-2</v>
      </c>
      <c r="AA95">
        <v>-0.24328235896141501</v>
      </c>
      <c r="AB95">
        <v>-0.19395256994394999</v>
      </c>
      <c r="AC95">
        <v>0.22894870902445899</v>
      </c>
      <c r="AD95">
        <v>0.19559755902943099</v>
      </c>
      <c r="AE95">
        <v>1.8625155334622299E-2</v>
      </c>
      <c r="AF95">
        <v>9.6603161931921297E-2</v>
      </c>
      <c r="AG95">
        <v>1.2822618571067901</v>
      </c>
      <c r="AH95">
        <v>-1.3410745741924801</v>
      </c>
      <c r="AI95">
        <v>-0.65372506237685601</v>
      </c>
      <c r="AJ95">
        <v>-0.46244505213895198</v>
      </c>
      <c r="AK95">
        <v>-3.9164684606702499E-2</v>
      </c>
      <c r="AL95">
        <v>0.13639049261332001</v>
      </c>
      <c r="AM95">
        <v>-0.137140054283307</v>
      </c>
      <c r="AN95">
        <v>-0.101846348206118</v>
      </c>
      <c r="AO95">
        <v>1.2324597937274201E-2</v>
      </c>
      <c r="AP95">
        <v>0.19888856848330499</v>
      </c>
      <c r="AQ95">
        <v>-0.42677139844294698</v>
      </c>
      <c r="AR95">
        <v>-0.24328235896141501</v>
      </c>
      <c r="AS95">
        <v>0.19992604489706001</v>
      </c>
      <c r="AT95">
        <v>-0.65776634682173096</v>
      </c>
    </row>
    <row r="96" spans="17:46" x14ac:dyDescent="0.25">
      <c r="Q96" t="s">
        <v>238</v>
      </c>
      <c r="R96" t="s">
        <v>407</v>
      </c>
      <c r="S96">
        <v>0</v>
      </c>
      <c r="T96">
        <v>0</v>
      </c>
      <c r="U96">
        <v>0.66898453767940602</v>
      </c>
      <c r="V96">
        <v>0.537364164466273</v>
      </c>
      <c r="W96">
        <v>-1.9100432412538</v>
      </c>
      <c r="X96">
        <v>0.12449961186908901</v>
      </c>
      <c r="Y96">
        <v>0.423175060078196</v>
      </c>
      <c r="Z96">
        <v>0.95380079222152203</v>
      </c>
      <c r="AA96">
        <v>-0.31217916824865299</v>
      </c>
      <c r="AB96">
        <v>0.28792378765053001</v>
      </c>
      <c r="AC96">
        <v>0.124683929411366</v>
      </c>
      <c r="AD96">
        <v>6.9690501117432802E-2</v>
      </c>
      <c r="AE96">
        <v>3.6660751003565299E-2</v>
      </c>
      <c r="AF96">
        <v>6.7493802885673707E-2</v>
      </c>
      <c r="AG96">
        <v>0.39445397073142602</v>
      </c>
      <c r="AH96">
        <v>-1.5804629502773599</v>
      </c>
      <c r="AI96">
        <v>-0.57533086691669</v>
      </c>
      <c r="AJ96">
        <v>0.51259091960222503</v>
      </c>
      <c r="AK96">
        <v>-0.18352124494257499</v>
      </c>
      <c r="AL96">
        <v>0.79409885617492804</v>
      </c>
      <c r="AM96">
        <v>0.182565846678298</v>
      </c>
      <c r="AN96">
        <v>-0.12524730529524</v>
      </c>
      <c r="AO96">
        <v>0.94759593291274602</v>
      </c>
      <c r="AP96">
        <v>0.16415568994184701</v>
      </c>
      <c r="AQ96">
        <v>0.58518140709977395</v>
      </c>
      <c r="AR96">
        <v>-0.30584140813812499</v>
      </c>
      <c r="AS96">
        <v>0.120959571285956</v>
      </c>
      <c r="AT96">
        <v>-0.55661316477589495</v>
      </c>
    </row>
    <row r="97" spans="17:46" x14ac:dyDescent="0.25">
      <c r="Q97" t="s">
        <v>209</v>
      </c>
      <c r="R97" t="s">
        <v>407</v>
      </c>
      <c r="S97">
        <v>3.5869187228199602E-2</v>
      </c>
      <c r="T97">
        <v>130587577.05</v>
      </c>
      <c r="U97">
        <v>0.56244466685675398</v>
      </c>
      <c r="V97">
        <v>0.745854210875044</v>
      </c>
      <c r="W97">
        <v>-0.16267133861841099</v>
      </c>
      <c r="X97">
        <v>0.26716981718796101</v>
      </c>
      <c r="Y97">
        <v>2.6540783388692502E-3</v>
      </c>
      <c r="Z97">
        <v>0.89174323267005895</v>
      </c>
      <c r="AA97">
        <v>0.48884330661939002</v>
      </c>
      <c r="AB97">
        <v>0.65304066684923301</v>
      </c>
      <c r="AC97">
        <v>0.144935048265695</v>
      </c>
      <c r="AD97">
        <v>0.112131628378297</v>
      </c>
      <c r="AE97">
        <v>2.7987951193423399E-2</v>
      </c>
      <c r="AF97">
        <v>6.0593774285668499E-2</v>
      </c>
      <c r="AG97">
        <v>0.73915081635045299</v>
      </c>
      <c r="AH97">
        <v>-1.32262604357567</v>
      </c>
      <c r="AI97">
        <v>-0.28804741403628098</v>
      </c>
      <c r="AJ97">
        <v>0.31503987171777798</v>
      </c>
      <c r="AK97">
        <v>-0.1019786130683</v>
      </c>
      <c r="AL97">
        <v>0.141479978326989</v>
      </c>
      <c r="AM97">
        <v>0.25925691504735698</v>
      </c>
      <c r="AN97">
        <v>-0.30711860238199401</v>
      </c>
      <c r="AO97">
        <v>0.89174323267005895</v>
      </c>
      <c r="AP97">
        <v>0.38465366540769402</v>
      </c>
      <c r="AQ97">
        <v>4.2524568362194898E-2</v>
      </c>
      <c r="AR97">
        <v>0.48884330661939002</v>
      </c>
      <c r="AS97">
        <v>0.37495053184846699</v>
      </c>
      <c r="AT97">
        <v>-0.288499094021404</v>
      </c>
    </row>
    <row r="98" spans="17:46" x14ac:dyDescent="0.25">
      <c r="Q98" t="s">
        <v>399</v>
      </c>
      <c r="R98" t="s">
        <v>407</v>
      </c>
      <c r="S98">
        <v>0</v>
      </c>
      <c r="T98">
        <v>0</v>
      </c>
      <c r="U98">
        <v>0.60002648838030703</v>
      </c>
      <c r="V98">
        <v>1.62744616049155</v>
      </c>
      <c r="W98">
        <v>2.6724020017407399</v>
      </c>
      <c r="X98">
        <v>9.4268577471916901E-2</v>
      </c>
      <c r="Y98">
        <v>-0.471925298027222</v>
      </c>
      <c r="Z98">
        <v>1.3144217513685501</v>
      </c>
      <c r="AA98">
        <v>1.9243232705828299</v>
      </c>
      <c r="AB98">
        <v>0.98807715652573103</v>
      </c>
      <c r="AC98">
        <v>0.11447716934977201</v>
      </c>
      <c r="AD98">
        <v>2.33155978384352E-2</v>
      </c>
      <c r="AE98">
        <v>4.7656078419308197E-2</v>
      </c>
      <c r="AF98">
        <v>9.0055229094903197E-2</v>
      </c>
      <c r="AG98">
        <v>-4.1555215520375999E-2</v>
      </c>
      <c r="AH98">
        <v>1.1285880202813401</v>
      </c>
      <c r="AI98">
        <v>-0.113983262002585</v>
      </c>
      <c r="AJ98">
        <v>-0.200338951312934</v>
      </c>
      <c r="AK98">
        <v>8.3598217378780995E-2</v>
      </c>
      <c r="AL98">
        <v>-0.936019368900464</v>
      </c>
      <c r="AM98">
        <v>1.60692468935107E-3</v>
      </c>
      <c r="AN98">
        <v>-0.15076005723237501</v>
      </c>
      <c r="AO98">
        <v>1.28702742055425</v>
      </c>
      <c r="AP98">
        <v>-9.3757990126410604E-2</v>
      </c>
      <c r="AQ98">
        <v>1.49402150979281</v>
      </c>
      <c r="AR98">
        <v>1.9243232705828299</v>
      </c>
      <c r="AS98">
        <v>-0.32676206990985102</v>
      </c>
      <c r="AT98">
        <v>2.6017619999262802</v>
      </c>
    </row>
    <row r="99" spans="17:46" x14ac:dyDescent="0.25">
      <c r="Q99" t="s">
        <v>235</v>
      </c>
      <c r="R99" t="s">
        <v>407</v>
      </c>
      <c r="S99">
        <v>0</v>
      </c>
      <c r="T99">
        <v>0</v>
      </c>
      <c r="U99">
        <v>0.422630847620793</v>
      </c>
      <c r="V99">
        <v>0.88785587031603597</v>
      </c>
      <c r="W99">
        <v>0.89019246151712705</v>
      </c>
      <c r="X99">
        <v>0.287390912505606</v>
      </c>
      <c r="Y99">
        <v>-0.35115858496956898</v>
      </c>
      <c r="Z99">
        <v>0.82327671963846805</v>
      </c>
      <c r="AA99">
        <v>0.31532335517380899</v>
      </c>
      <c r="AB99">
        <v>0.53718465987461494</v>
      </c>
      <c r="AC99">
        <v>0.19890073103727801</v>
      </c>
      <c r="AD99">
        <v>0.11774407784197</v>
      </c>
      <c r="AE99">
        <v>7.3789380687078604E-2</v>
      </c>
      <c r="AF99">
        <v>9.7966828336914794E-2</v>
      </c>
      <c r="AG99">
        <v>0.78513548807773603</v>
      </c>
      <c r="AH99">
        <v>-0.68307458515604402</v>
      </c>
      <c r="AI99">
        <v>-0.34943370409102498</v>
      </c>
      <c r="AJ99">
        <v>3.38799041440625E-2</v>
      </c>
      <c r="AK99">
        <v>-0.18441717260850099</v>
      </c>
      <c r="AL99">
        <v>-0.41511859868268303</v>
      </c>
      <c r="AM99">
        <v>0.350536627410306</v>
      </c>
      <c r="AN99">
        <v>-0.83167401687592002</v>
      </c>
      <c r="AO99">
        <v>0.73560601480426402</v>
      </c>
      <c r="AP99">
        <v>0.35253172441616798</v>
      </c>
      <c r="AQ99">
        <v>-4.2695473152539097E-2</v>
      </c>
      <c r="AR99">
        <v>0.30892065694399201</v>
      </c>
      <c r="AS99">
        <v>0.26054835534329701</v>
      </c>
      <c r="AT99">
        <v>-0.23124468974078599</v>
      </c>
    </row>
    <row r="100" spans="17:46" x14ac:dyDescent="0.25">
      <c r="Q100" t="s">
        <v>242</v>
      </c>
      <c r="R100" t="s">
        <v>407</v>
      </c>
      <c r="S100">
        <v>0</v>
      </c>
      <c r="T100">
        <v>0</v>
      </c>
      <c r="U100">
        <v>0.194111187248831</v>
      </c>
      <c r="V100">
        <v>0.54607319068754101</v>
      </c>
      <c r="W100">
        <v>0.55755075466645099</v>
      </c>
      <c r="X100">
        <v>0.31533438246414403</v>
      </c>
      <c r="Y100">
        <v>-0.46108137381388598</v>
      </c>
      <c r="Z100">
        <v>0.14545057197011399</v>
      </c>
      <c r="AA100">
        <v>0.18346625728559801</v>
      </c>
      <c r="AB100">
        <v>0.124172990797318</v>
      </c>
      <c r="AC100">
        <v>9.3238387090835803E-2</v>
      </c>
      <c r="AD100">
        <v>5.7358130408361102E-2</v>
      </c>
      <c r="AE100">
        <v>1.5277279994425901E-2</v>
      </c>
      <c r="AF100">
        <v>5.6821476123062799E-2</v>
      </c>
      <c r="AG100">
        <v>0.38483069755822302</v>
      </c>
      <c r="AH100">
        <v>-0.26875451334726902</v>
      </c>
      <c r="AI100">
        <v>-0.281401105444264</v>
      </c>
      <c r="AJ100">
        <v>0.36958674309406597</v>
      </c>
      <c r="AK100">
        <v>-8.5554314713700105E-2</v>
      </c>
      <c r="AL100">
        <v>-0.29946269403550502</v>
      </c>
      <c r="AM100">
        <v>-7.7890189102142598E-2</v>
      </c>
      <c r="AN100">
        <v>7.7010076892930698E-2</v>
      </c>
      <c r="AO100">
        <v>0.144570402085718</v>
      </c>
      <c r="AP100">
        <v>-3.6491775959287098E-2</v>
      </c>
      <c r="AQ100">
        <v>0.22513507629861501</v>
      </c>
      <c r="AR100">
        <v>0.17976239366337801</v>
      </c>
      <c r="AS100">
        <v>-0.12532754698533799</v>
      </c>
      <c r="AT100">
        <v>0.43958977878461503</v>
      </c>
    </row>
    <row r="101" spans="17:46" x14ac:dyDescent="0.25">
      <c r="Q101" t="s">
        <v>231</v>
      </c>
      <c r="R101" t="s">
        <v>407</v>
      </c>
      <c r="S101">
        <v>0</v>
      </c>
      <c r="T101">
        <v>0</v>
      </c>
      <c r="U101">
        <v>0.54821654652682605</v>
      </c>
      <c r="V101">
        <v>1.2089793526499899</v>
      </c>
      <c r="W101">
        <v>0.991241200524828</v>
      </c>
      <c r="X101">
        <v>0.32357067357644498</v>
      </c>
      <c r="Y101">
        <v>-6.7734840500720803E-2</v>
      </c>
      <c r="Z101">
        <v>0.85674227755094101</v>
      </c>
      <c r="AA101">
        <v>0.975501341414718</v>
      </c>
      <c r="AB101">
        <v>0.705360648362506</v>
      </c>
      <c r="AC101">
        <v>8.7735061635555694E-2</v>
      </c>
      <c r="AD101">
        <v>7.6906793045822E-2</v>
      </c>
      <c r="AE101">
        <v>1.49313105803771E-2</v>
      </c>
      <c r="AF101">
        <v>3.4343281933273698E-2</v>
      </c>
      <c r="AG101">
        <v>0.51901741170407301</v>
      </c>
      <c r="AH101">
        <v>-0.191523000844223</v>
      </c>
      <c r="AI101">
        <v>-0.27237298090823098</v>
      </c>
      <c r="AJ101">
        <v>0.24147784449995699</v>
      </c>
      <c r="AK101">
        <v>-3.7278417014292499E-2</v>
      </c>
      <c r="AL101">
        <v>-0.10232530881146799</v>
      </c>
      <c r="AM101">
        <v>0.141350862217097</v>
      </c>
      <c r="AN101">
        <v>-9.5023448474212596E-2</v>
      </c>
      <c r="AO101">
        <v>0.85674227755094101</v>
      </c>
      <c r="AP101">
        <v>0.20700006831790099</v>
      </c>
      <c r="AQ101">
        <v>0.399738127227176</v>
      </c>
      <c r="AR101">
        <v>0.975501341414718</v>
      </c>
      <c r="AS101">
        <v>0.234950516191958</v>
      </c>
      <c r="AT101">
        <v>0.48840509064246701</v>
      </c>
    </row>
    <row r="102" spans="17:46" x14ac:dyDescent="0.25">
      <c r="Q102" t="s">
        <v>408</v>
      </c>
      <c r="R102" t="s">
        <v>407</v>
      </c>
      <c r="S102">
        <v>0</v>
      </c>
      <c r="T102">
        <v>0</v>
      </c>
      <c r="U102">
        <v>0.61793562207318498</v>
      </c>
      <c r="V102">
        <v>0.96964967908617505</v>
      </c>
      <c r="W102">
        <v>1.15861527457949</v>
      </c>
      <c r="X102">
        <v>0.249389483182858</v>
      </c>
      <c r="Y102">
        <v>-0.39723577900819301</v>
      </c>
      <c r="Z102">
        <v>1.1645941550610099</v>
      </c>
      <c r="AA102">
        <v>1.1924640906650199</v>
      </c>
      <c r="AB102">
        <v>1.10705053857386</v>
      </c>
      <c r="AC102">
        <v>0.11680526853400899</v>
      </c>
      <c r="AD102">
        <v>5.27113865788209E-2</v>
      </c>
      <c r="AE102">
        <v>3.9928923931143202E-2</v>
      </c>
      <c r="AF102">
        <v>6.3303910928318399E-2</v>
      </c>
      <c r="AG102">
        <v>0.33747439016841502</v>
      </c>
      <c r="AH102">
        <v>-0.74124834353820601</v>
      </c>
      <c r="AI102">
        <v>8.9235358148456005E-3</v>
      </c>
      <c r="AJ102">
        <v>-3.4157651842719801E-2</v>
      </c>
      <c r="AK102">
        <v>4.8293425609284298E-2</v>
      </c>
      <c r="AL102">
        <v>-0.49641805841382702</v>
      </c>
      <c r="AM102">
        <v>0.14549268045957001</v>
      </c>
      <c r="AN102">
        <v>-0.34900384114023902</v>
      </c>
      <c r="AO102">
        <v>1.1645941550610099</v>
      </c>
      <c r="AP102">
        <v>0.32711843205992802</v>
      </c>
      <c r="AQ102">
        <v>0.442398832549313</v>
      </c>
      <c r="AR102">
        <v>1.1924640906650199</v>
      </c>
      <c r="AS102">
        <v>0.10100619516932</v>
      </c>
      <c r="AT102">
        <v>0.98305940507773804</v>
      </c>
    </row>
    <row r="103" spans="17:46" x14ac:dyDescent="0.25">
      <c r="Q103" t="s">
        <v>215</v>
      </c>
      <c r="R103" t="s">
        <v>407</v>
      </c>
      <c r="S103">
        <v>3.2929641659768E-2</v>
      </c>
      <c r="T103">
        <v>119885686.01000001</v>
      </c>
      <c r="U103">
        <v>0.51470109186329405</v>
      </c>
      <c r="V103">
        <v>0.84724636216778904</v>
      </c>
      <c r="W103">
        <v>1.16854053262612</v>
      </c>
      <c r="X103">
        <v>0.38342279891621101</v>
      </c>
      <c r="Y103">
        <v>-4.4888734813975503E-3</v>
      </c>
      <c r="Z103">
        <v>0.68257032189590405</v>
      </c>
      <c r="AA103">
        <v>1.0493779701551</v>
      </c>
      <c r="AB103">
        <v>0.56954583578756002</v>
      </c>
      <c r="AC103">
        <v>0.12889030970606699</v>
      </c>
      <c r="AD103">
        <v>3.7306943376746497E-2</v>
      </c>
      <c r="AE103">
        <v>4.5643419543420202E-2</v>
      </c>
      <c r="AF103">
        <v>9.1723149816627395E-2</v>
      </c>
      <c r="AG103">
        <v>0.165555763284885</v>
      </c>
      <c r="AH103">
        <v>-0.407281963689334</v>
      </c>
      <c r="AI103">
        <v>1.6732229426466801E-2</v>
      </c>
      <c r="AJ103">
        <v>1.2622439302296999</v>
      </c>
      <c r="AK103">
        <v>0.219296773271489</v>
      </c>
      <c r="AL103">
        <v>-8.2102269840781505E-2</v>
      </c>
      <c r="AM103">
        <v>0.40221555641083401</v>
      </c>
      <c r="AN103">
        <v>-0.43954066322430202</v>
      </c>
      <c r="AO103">
        <v>0.60146978372345095</v>
      </c>
      <c r="AP103">
        <v>0.28921824564891901</v>
      </c>
      <c r="AQ103">
        <v>-3.70514481049724E-2</v>
      </c>
      <c r="AR103">
        <v>1.0493779701551</v>
      </c>
      <c r="AS103">
        <v>0.31972006396167102</v>
      </c>
      <c r="AT103">
        <v>0.386538632849036</v>
      </c>
    </row>
    <row r="104" spans="17:46" x14ac:dyDescent="0.25">
      <c r="Q104" t="s">
        <v>236</v>
      </c>
      <c r="R104" t="s">
        <v>407</v>
      </c>
      <c r="S104">
        <v>2.4570916145475501E-2</v>
      </c>
      <c r="T104">
        <v>89454393.959999993</v>
      </c>
      <c r="U104">
        <v>0.346614597552236</v>
      </c>
      <c r="V104">
        <v>0.84127051793313601</v>
      </c>
      <c r="W104">
        <v>1.3901924366448499</v>
      </c>
      <c r="X104">
        <v>0.34524508934719</v>
      </c>
      <c r="Y104">
        <v>-0.33398358978807502</v>
      </c>
      <c r="Z104">
        <v>0.45976803099848301</v>
      </c>
      <c r="AA104">
        <v>1.3598167641149099</v>
      </c>
      <c r="AB104">
        <v>0.42536876947853303</v>
      </c>
      <c r="AC104">
        <v>0.17187872342492599</v>
      </c>
      <c r="AD104">
        <v>0.13127286399850599</v>
      </c>
      <c r="AE104">
        <v>5.1464957170490801E-2</v>
      </c>
      <c r="AF104">
        <v>7.3918952889591993E-2</v>
      </c>
      <c r="AG104">
        <v>0.88767584578535597</v>
      </c>
      <c r="AH104">
        <v>-0.62262796908738005</v>
      </c>
      <c r="AI104">
        <v>-0.22136577529624499</v>
      </c>
      <c r="AJ104">
        <v>0.74684085180499304</v>
      </c>
      <c r="AK104">
        <v>-0.197042591330849</v>
      </c>
      <c r="AL104">
        <v>-0.78416122571110902</v>
      </c>
      <c r="AM104">
        <v>0.23466682349595799</v>
      </c>
      <c r="AN104">
        <v>-0.20781418393026199</v>
      </c>
      <c r="AO104">
        <v>0.45976803099848301</v>
      </c>
      <c r="AP104">
        <v>0.43874867405737999</v>
      </c>
      <c r="AQ104">
        <v>-0.50887882319161803</v>
      </c>
      <c r="AR104">
        <v>1.3598167641149099</v>
      </c>
      <c r="AS104">
        <v>0.68673560684663504</v>
      </c>
      <c r="AT104">
        <v>-6.3914261415191298E-2</v>
      </c>
    </row>
    <row r="105" spans="17:46" x14ac:dyDescent="0.25">
      <c r="Q105" t="s">
        <v>245</v>
      </c>
      <c r="R105" t="s">
        <v>407</v>
      </c>
      <c r="S105">
        <v>6.0946983476626703E-3</v>
      </c>
      <c r="T105">
        <v>22188735</v>
      </c>
      <c r="U105">
        <v>-2.3816307814289998E-2</v>
      </c>
      <c r="V105">
        <v>0.45098282158616798</v>
      </c>
      <c r="W105">
        <v>0.98991970170219801</v>
      </c>
      <c r="X105">
        <v>0.44877618547218501</v>
      </c>
      <c r="Y105">
        <v>-0.14580487108500301</v>
      </c>
      <c r="Z105">
        <v>-0.64359738878280404</v>
      </c>
      <c r="AA105">
        <v>-0.356493801890647</v>
      </c>
      <c r="AB105">
        <v>-0.56646279676685296</v>
      </c>
      <c r="AC105">
        <v>0.10354535610319</v>
      </c>
      <c r="AD105">
        <v>7.0756344027169404E-2</v>
      </c>
      <c r="AE105">
        <v>3.1811199127079401E-2</v>
      </c>
      <c r="AF105">
        <v>5.2221615656352999E-2</v>
      </c>
      <c r="AG105">
        <v>0.45113382469676799</v>
      </c>
      <c r="AH105">
        <v>0.34391624755317501</v>
      </c>
      <c r="AI105">
        <v>-0.17958919412315399</v>
      </c>
      <c r="AJ105">
        <v>1.24826093276846</v>
      </c>
      <c r="AK105">
        <v>0.28289234305322802</v>
      </c>
      <c r="AL105">
        <v>-0.43942611481933103</v>
      </c>
      <c r="AM105">
        <v>0.158101514879747</v>
      </c>
      <c r="AN105">
        <v>-0.13448944013084899</v>
      </c>
      <c r="AO105">
        <v>-0.53519261993713896</v>
      </c>
      <c r="AP105">
        <v>0.21517234815435701</v>
      </c>
      <c r="AQ105">
        <v>-1.01023911118</v>
      </c>
      <c r="AR105">
        <v>-0.356493801890647</v>
      </c>
      <c r="AS105">
        <v>0.41550019126198501</v>
      </c>
      <c r="AT105">
        <v>-1.2179032111532799</v>
      </c>
    </row>
    <row r="106" spans="17:46" x14ac:dyDescent="0.25">
      <c r="Q106" t="s">
        <v>206</v>
      </c>
      <c r="R106" t="s">
        <v>407</v>
      </c>
      <c r="S106">
        <v>3.5336691985187497E-2</v>
      </c>
      <c r="T106">
        <v>128648942</v>
      </c>
      <c r="U106">
        <v>0.54609685634308702</v>
      </c>
      <c r="V106">
        <v>0.80979046606322302</v>
      </c>
      <c r="W106">
        <v>0.15169232591550999</v>
      </c>
      <c r="X106">
        <v>0.355946138400349</v>
      </c>
      <c r="Y106">
        <v>-0.20569670169559501</v>
      </c>
      <c r="Z106">
        <v>0.94666862270989705</v>
      </c>
      <c r="AA106">
        <v>0.29280561536331801</v>
      </c>
      <c r="AB106">
        <v>0.55658987626364098</v>
      </c>
      <c r="AC106">
        <v>0.120384324170471</v>
      </c>
      <c r="AD106">
        <v>8.8172562047617795E-2</v>
      </c>
      <c r="AE106">
        <v>4.77917578652109E-2</v>
      </c>
      <c r="AF106">
        <v>5.4235031602867398E-2</v>
      </c>
      <c r="AG106">
        <v>0.55584807722336604</v>
      </c>
      <c r="AH106">
        <v>-1.19281385295901</v>
      </c>
      <c r="AI106">
        <v>0.246970950395554</v>
      </c>
      <c r="AJ106">
        <v>1.1023732053258399</v>
      </c>
      <c r="AK106">
        <v>-0.116536503108829</v>
      </c>
      <c r="AL106">
        <v>-0.48623927899132402</v>
      </c>
      <c r="AM106">
        <v>0.35364292016399901</v>
      </c>
      <c r="AN106">
        <v>-0.313248649663247</v>
      </c>
      <c r="AO106">
        <v>0.94666862270989705</v>
      </c>
      <c r="AP106">
        <v>0.45637733312932599</v>
      </c>
      <c r="AQ106">
        <v>-6.0897882212635798E-2</v>
      </c>
      <c r="AR106">
        <v>0.29280561536331801</v>
      </c>
      <c r="AS106">
        <v>0.51344029334211105</v>
      </c>
      <c r="AT106">
        <v>-0.77165189652406396</v>
      </c>
    </row>
    <row r="107" spans="17:46" x14ac:dyDescent="0.25">
      <c r="Q107" t="s">
        <v>210</v>
      </c>
      <c r="R107" t="s">
        <v>407</v>
      </c>
      <c r="S107">
        <v>4.10074211710399E-2</v>
      </c>
      <c r="T107">
        <v>149294148.69999999</v>
      </c>
      <c r="U107">
        <v>0.86663052106609395</v>
      </c>
      <c r="V107">
        <v>1.34256359118084</v>
      </c>
      <c r="W107">
        <v>1.11219685975783</v>
      </c>
      <c r="X107">
        <v>0.39413415080577602</v>
      </c>
      <c r="Y107">
        <v>7.8107435870848896E-2</v>
      </c>
      <c r="Z107">
        <v>1.31281999435701</v>
      </c>
      <c r="AA107">
        <v>1.8213520775304299</v>
      </c>
      <c r="AB107">
        <v>1.33844165500051</v>
      </c>
      <c r="AC107">
        <v>0.15188135761885499</v>
      </c>
      <c r="AD107">
        <v>0.112236044677044</v>
      </c>
      <c r="AE107">
        <v>5.4033413644889401E-2</v>
      </c>
      <c r="AF107">
        <v>6.2138345913692397E-2</v>
      </c>
      <c r="AG107">
        <v>0.72250288055744205</v>
      </c>
      <c r="AH107">
        <v>-0.81933135013042502</v>
      </c>
      <c r="AI107">
        <v>0.33975368952287799</v>
      </c>
      <c r="AJ107">
        <v>1.25169730157984</v>
      </c>
      <c r="AK107">
        <v>0.133618059540874</v>
      </c>
      <c r="AL107">
        <v>-0.309442751151771</v>
      </c>
      <c r="AM107">
        <v>0.545647111840184</v>
      </c>
      <c r="AN107">
        <v>-0.27046430872467803</v>
      </c>
      <c r="AO107">
        <v>1.31281999435701</v>
      </c>
      <c r="AP107">
        <v>0.37650708630121599</v>
      </c>
      <c r="AQ107">
        <v>0.48158693021273002</v>
      </c>
      <c r="AR107">
        <v>1.8213520775304299</v>
      </c>
      <c r="AS107">
        <v>0.14172082125898</v>
      </c>
      <c r="AT107">
        <v>1.5275383766266499</v>
      </c>
    </row>
    <row r="108" spans="17:46" x14ac:dyDescent="0.25">
      <c r="Q108" t="s">
        <v>263</v>
      </c>
      <c r="R108" t="s">
        <v>3</v>
      </c>
      <c r="S108">
        <v>0</v>
      </c>
      <c r="T108">
        <v>0</v>
      </c>
      <c r="U108">
        <v>1.1412462832528401</v>
      </c>
      <c r="V108">
        <v>1.53928274242547</v>
      </c>
      <c r="W108">
        <v>2.3209568202545199E-2</v>
      </c>
      <c r="X108">
        <v>0.170656488430247</v>
      </c>
      <c r="Y108">
        <v>-8.9219734531438097E-2</v>
      </c>
      <c r="Z108">
        <v>1.99479294057495</v>
      </c>
      <c r="AA108">
        <v>1.12885672728506</v>
      </c>
      <c r="AB108">
        <v>1.51150869234394</v>
      </c>
      <c r="AC108">
        <v>4.2768673674951498E-2</v>
      </c>
      <c r="AD108">
        <v>2.4344916041692501E-2</v>
      </c>
      <c r="AE108">
        <v>9.0591003486429292E-3</v>
      </c>
      <c r="AF108">
        <v>2.1719704860967401E-2</v>
      </c>
      <c r="AG108">
        <v>0.15098433430563099</v>
      </c>
      <c r="AH108">
        <v>-0.37899677231447398</v>
      </c>
      <c r="AI108">
        <v>-0.11203733966148299</v>
      </c>
      <c r="AJ108">
        <v>-6.0432902038322203E-2</v>
      </c>
      <c r="AK108">
        <v>-0.13049534744123301</v>
      </c>
      <c r="AL108">
        <v>-1.2180522189092701E-2</v>
      </c>
      <c r="AM108">
        <v>9.8824154233506198E-2</v>
      </c>
      <c r="AN108">
        <v>-6.7533401581097899E-2</v>
      </c>
      <c r="AO108">
        <v>1.9786966648145501</v>
      </c>
      <c r="AP108">
        <v>0.120160376185822</v>
      </c>
      <c r="AQ108">
        <v>1.7134127397046699</v>
      </c>
      <c r="AR108">
        <v>1.1035850937686</v>
      </c>
      <c r="AS108">
        <v>-0.28360090737302701</v>
      </c>
      <c r="AT108">
        <v>1.69154268133204</v>
      </c>
    </row>
    <row r="109" spans="17:46" x14ac:dyDescent="0.25">
      <c r="Q109" t="s">
        <v>264</v>
      </c>
      <c r="R109" t="s">
        <v>3</v>
      </c>
      <c r="S109">
        <v>1.51134510524719E-2</v>
      </c>
      <c r="T109">
        <v>55022962.780000001</v>
      </c>
      <c r="U109">
        <v>0.27572163674934302</v>
      </c>
      <c r="V109">
        <v>0.77629682635682395</v>
      </c>
      <c r="W109">
        <v>0.319045216567858</v>
      </c>
      <c r="X109">
        <v>0.27115205303402801</v>
      </c>
      <c r="Y109">
        <v>-0.103151762573877</v>
      </c>
      <c r="Z109">
        <v>0.28388506595433399</v>
      </c>
      <c r="AA109">
        <v>-0.100700568079627</v>
      </c>
      <c r="AB109">
        <v>5.07421388705626E-2</v>
      </c>
      <c r="AC109">
        <v>0.14769760529183501</v>
      </c>
      <c r="AD109">
        <v>8.1892767266568398E-2</v>
      </c>
      <c r="AE109">
        <v>3.51190980852003E-2</v>
      </c>
      <c r="AF109">
        <v>0.104121272015003</v>
      </c>
      <c r="AG109">
        <v>0.51660161428559104</v>
      </c>
      <c r="AH109">
        <v>0.244866506215042</v>
      </c>
      <c r="AI109">
        <v>-0.77009177891339098</v>
      </c>
      <c r="AJ109">
        <v>0.210484155970873</v>
      </c>
      <c r="AK109">
        <v>0.120475453208988</v>
      </c>
      <c r="AL109">
        <v>-0.19660657861661701</v>
      </c>
      <c r="AM109">
        <v>0.28067853718452501</v>
      </c>
      <c r="AN109">
        <v>-0.31618387261167502</v>
      </c>
      <c r="AO109">
        <v>0.28388506595433399</v>
      </c>
      <c r="AP109">
        <v>0.38871528928092602</v>
      </c>
      <c r="AQ109">
        <v>-0.57430064354440802</v>
      </c>
      <c r="AR109">
        <v>-0.100700568079627</v>
      </c>
      <c r="AS109">
        <v>0.37676131320460099</v>
      </c>
      <c r="AT109">
        <v>-0.88179705627824601</v>
      </c>
    </row>
    <row r="110" spans="17:46" x14ac:dyDescent="0.25">
      <c r="Q110" t="s">
        <v>268</v>
      </c>
      <c r="R110" t="s">
        <v>3</v>
      </c>
      <c r="S110">
        <v>0</v>
      </c>
      <c r="T110">
        <v>0</v>
      </c>
      <c r="U110">
        <v>-0.17470732513477799</v>
      </c>
      <c r="V110">
        <v>0.18345715027569001</v>
      </c>
      <c r="W110">
        <v>0.53135979464460803</v>
      </c>
      <c r="X110">
        <v>0.39741553426665299</v>
      </c>
      <c r="Y110">
        <v>-0.50840281675028698</v>
      </c>
      <c r="Z110">
        <v>-0.29963550042432102</v>
      </c>
      <c r="AA110">
        <v>-0.34846600616374801</v>
      </c>
      <c r="AB110">
        <v>-0.30969931651954202</v>
      </c>
      <c r="AC110">
        <v>0.13395202245156501</v>
      </c>
      <c r="AD110">
        <v>6.2617832158267897E-2</v>
      </c>
      <c r="AE110">
        <v>5.65826016283804E-2</v>
      </c>
      <c r="AF110">
        <v>6.30319270095792E-2</v>
      </c>
      <c r="AG110">
        <v>0.38896314419626199</v>
      </c>
      <c r="AH110">
        <v>0.35837576157098999</v>
      </c>
      <c r="AI110">
        <v>0.28896830455983402</v>
      </c>
      <c r="AJ110">
        <v>-9.2032554164865499E-2</v>
      </c>
      <c r="AK110">
        <v>-0.42093288070173601</v>
      </c>
      <c r="AL110">
        <v>9.48327371029275E-2</v>
      </c>
      <c r="AM110">
        <v>-0.380391631451167</v>
      </c>
      <c r="AN110">
        <v>-0.41999006294151098</v>
      </c>
      <c r="AO110">
        <v>-0.23223676071503499</v>
      </c>
      <c r="AP110">
        <v>-6.9315373598144395E-2</v>
      </c>
      <c r="AQ110">
        <v>-7.9205828537053699E-2</v>
      </c>
      <c r="AR110">
        <v>-0.34137671435149203</v>
      </c>
      <c r="AS110">
        <v>-0.389009865471245</v>
      </c>
      <c r="AT110">
        <v>0.46511330769914799</v>
      </c>
    </row>
    <row r="111" spans="17:46" x14ac:dyDescent="0.25">
      <c r="Q111" t="s">
        <v>267</v>
      </c>
      <c r="R111" t="s">
        <v>3</v>
      </c>
      <c r="S111">
        <v>9.0659060063146505E-3</v>
      </c>
      <c r="T111">
        <v>33005897</v>
      </c>
      <c r="U111">
        <v>-2.9728209891333499E-2</v>
      </c>
      <c r="V111">
        <v>0.73521039462821003</v>
      </c>
      <c r="W111">
        <v>1.9626792506788999</v>
      </c>
      <c r="X111">
        <v>0.33039797596668702</v>
      </c>
      <c r="Y111">
        <v>-0.66704038115826403</v>
      </c>
      <c r="Z111">
        <v>-0.26319461655707499</v>
      </c>
      <c r="AA111">
        <v>0.368976567101574</v>
      </c>
      <c r="AB111">
        <v>-0.267577789752726</v>
      </c>
      <c r="AC111">
        <v>6.5530014979202397E-2</v>
      </c>
      <c r="AD111">
        <v>4.6102038356462802E-2</v>
      </c>
      <c r="AE111">
        <v>1.52113469949501E-2</v>
      </c>
      <c r="AF111">
        <v>2.6285916740158299E-2</v>
      </c>
      <c r="AG111">
        <v>0.27960189093534699</v>
      </c>
      <c r="AH111">
        <v>0.65898081603054603</v>
      </c>
      <c r="AI111">
        <v>-6.5450402692078205E-2</v>
      </c>
      <c r="AJ111">
        <v>-0.43943359719269298</v>
      </c>
      <c r="AK111">
        <v>-0.23839690423471199</v>
      </c>
      <c r="AL111">
        <v>-7.7029919691238805E-2</v>
      </c>
      <c r="AM111">
        <v>-7.1239723536024799E-2</v>
      </c>
      <c r="AN111">
        <v>-0.108298446864</v>
      </c>
      <c r="AO111">
        <v>-0.26319461655707499</v>
      </c>
      <c r="AP111">
        <v>0.19208244128777199</v>
      </c>
      <c r="AQ111">
        <v>-0.68726439385792204</v>
      </c>
      <c r="AR111">
        <v>0.368976567101574</v>
      </c>
      <c r="AS111">
        <v>-5.4258833525953197E-2</v>
      </c>
      <c r="AT111">
        <v>0.48146525114504501</v>
      </c>
    </row>
    <row r="112" spans="17:46" x14ac:dyDescent="0.25">
      <c r="Q112" t="s">
        <v>266</v>
      </c>
      <c r="R112" t="s">
        <v>3</v>
      </c>
      <c r="S112">
        <v>0</v>
      </c>
      <c r="T112">
        <v>0</v>
      </c>
      <c r="U112">
        <v>0.34351375598415401</v>
      </c>
      <c r="V112">
        <v>0.30985198454362201</v>
      </c>
      <c r="W112">
        <v>0.31536963022933001</v>
      </c>
      <c r="X112">
        <v>0.38685334376549602</v>
      </c>
      <c r="Y112">
        <v>0.57416658403584597</v>
      </c>
      <c r="Z112">
        <v>0.17011496409072599</v>
      </c>
      <c r="AA112">
        <v>0.70155376241851497</v>
      </c>
      <c r="AB112">
        <v>0.18034928613355</v>
      </c>
      <c r="AC112">
        <v>4.5324691191784797E-2</v>
      </c>
      <c r="AD112">
        <v>5.7438727522209502E-3</v>
      </c>
      <c r="AE112">
        <v>1.4814859223977499E-2</v>
      </c>
      <c r="AF112">
        <v>2.6844694093014099E-2</v>
      </c>
      <c r="AG112">
        <v>3.4756705155796597E-2</v>
      </c>
      <c r="AH112">
        <v>-7.0885013683633605E-2</v>
      </c>
      <c r="AI112">
        <v>8.6990952907394607E-3</v>
      </c>
      <c r="AJ112">
        <v>0.11770055822004501</v>
      </c>
      <c r="AK112">
        <v>-0.14699057433058199</v>
      </c>
      <c r="AL112">
        <v>0.33845936362725199</v>
      </c>
      <c r="AM112">
        <v>0.12149994828526001</v>
      </c>
      <c r="AN112">
        <v>-1.20969253782276E-2</v>
      </c>
      <c r="AO112">
        <v>0.15731384212027999</v>
      </c>
      <c r="AP112">
        <v>0.19456082785003201</v>
      </c>
      <c r="AQ112">
        <v>-0.27222759011413</v>
      </c>
      <c r="AR112">
        <v>0.68681933768860903</v>
      </c>
      <c r="AS112">
        <v>7.7176223418897905E-2</v>
      </c>
      <c r="AT112">
        <v>0.52681862909091703</v>
      </c>
    </row>
    <row r="113" spans="17:46" x14ac:dyDescent="0.25">
      <c r="Q113" t="s">
        <v>269</v>
      </c>
      <c r="R113" t="s">
        <v>3</v>
      </c>
      <c r="S113">
        <v>1.2488109007024101E-2</v>
      </c>
      <c r="T113">
        <v>45464980.479999997</v>
      </c>
      <c r="U113">
        <v>0.345682561361218</v>
      </c>
      <c r="V113">
        <v>0.37532750146895499</v>
      </c>
      <c r="W113">
        <v>0.514623525453758</v>
      </c>
      <c r="X113">
        <v>-9.1200743834590606E-2</v>
      </c>
      <c r="Y113">
        <v>0.73102812349058699</v>
      </c>
      <c r="Z113">
        <v>0.50472375291656801</v>
      </c>
      <c r="AA113">
        <v>0.76420340214438598</v>
      </c>
      <c r="AB113">
        <v>0.40856515071322502</v>
      </c>
      <c r="AC113">
        <v>0.257607717606612</v>
      </c>
      <c r="AD113">
        <v>0.100641632404016</v>
      </c>
      <c r="AE113">
        <v>2.77590511863216E-2</v>
      </c>
      <c r="AF113">
        <v>0.190756456222408</v>
      </c>
      <c r="AG113">
        <v>-0.446742888935727</v>
      </c>
      <c r="AH113">
        <v>-0.86943751189113105</v>
      </c>
      <c r="AI113">
        <v>0.29353880090753498</v>
      </c>
      <c r="AJ113">
        <v>2.6490635192677399</v>
      </c>
      <c r="AK113">
        <v>-8.5420243453208505E-2</v>
      </c>
      <c r="AL113">
        <v>0.31172994657171199</v>
      </c>
      <c r="AM113">
        <v>0.34748983337322698</v>
      </c>
      <c r="AN113">
        <v>0.12385676314615</v>
      </c>
      <c r="AO113">
        <v>0.50472375291656801</v>
      </c>
      <c r="AP113">
        <v>0.18440368149956399</v>
      </c>
      <c r="AQ113">
        <v>9.7606748245539193E-2</v>
      </c>
      <c r="AR113">
        <v>0.76420340214438598</v>
      </c>
      <c r="AS113">
        <v>0.352968715436979</v>
      </c>
      <c r="AT113">
        <v>3.2433407696784697E-2</v>
      </c>
    </row>
    <row r="114" spans="17:46" x14ac:dyDescent="0.25">
      <c r="Q114" t="s">
        <v>262</v>
      </c>
      <c r="R114" t="s">
        <v>3</v>
      </c>
      <c r="S114">
        <v>1.13689241478609E-2</v>
      </c>
      <c r="T114">
        <v>41390407</v>
      </c>
      <c r="U114">
        <v>0.315622040870636</v>
      </c>
      <c r="V114">
        <v>0.64946915981616604</v>
      </c>
      <c r="W114">
        <v>-0.41482253464771401</v>
      </c>
      <c r="X114">
        <v>0.23659663914613699</v>
      </c>
      <c r="Y114">
        <v>-0.34427816986134302</v>
      </c>
      <c r="Z114">
        <v>0.397120626999862</v>
      </c>
      <c r="AA114">
        <v>-0.71991481023466597</v>
      </c>
      <c r="AB114">
        <v>-0.20532125547219601</v>
      </c>
      <c r="AC114">
        <v>7.2194553752556803E-2</v>
      </c>
      <c r="AD114">
        <v>5.1818798167618203E-2</v>
      </c>
      <c r="AE114">
        <v>7.1735213098383498E-3</v>
      </c>
      <c r="AF114">
        <v>3.3731618799993403E-2</v>
      </c>
      <c r="AG114">
        <v>0.32889622651288702</v>
      </c>
      <c r="AH114">
        <v>-5.9634559875083502E-2</v>
      </c>
      <c r="AI114">
        <v>-0.21204752517894601</v>
      </c>
      <c r="AJ114">
        <v>-0.404578526373784</v>
      </c>
      <c r="AK114">
        <v>-0.23235375472620101</v>
      </c>
      <c r="AL114">
        <v>2.8327040912742199E-2</v>
      </c>
      <c r="AM114">
        <v>3.40820754643147E-4</v>
      </c>
      <c r="AN114">
        <v>-8.0902754281719901E-3</v>
      </c>
      <c r="AO114">
        <v>0.397120626999862</v>
      </c>
      <c r="AP114">
        <v>7.0372608758439897E-2</v>
      </c>
      <c r="AQ114">
        <v>0.24175558517617099</v>
      </c>
      <c r="AR114">
        <v>-0.71991481023466597</v>
      </c>
      <c r="AS114">
        <v>-0.18755098160388101</v>
      </c>
      <c r="AT114">
        <v>-0.33108663718537901</v>
      </c>
    </row>
    <row r="115" spans="17:46" x14ac:dyDescent="0.25">
      <c r="Q115" t="s">
        <v>265</v>
      </c>
      <c r="R115" t="s">
        <v>3</v>
      </c>
      <c r="S115">
        <v>0</v>
      </c>
      <c r="T115">
        <v>0</v>
      </c>
      <c r="U115">
        <v>0.97031872989123802</v>
      </c>
      <c r="V115">
        <v>1.8135203030357001</v>
      </c>
      <c r="W115">
        <v>2.0121169298468602</v>
      </c>
      <c r="X115">
        <v>0.108664935318754</v>
      </c>
      <c r="Y115">
        <v>-0.17709471039055999</v>
      </c>
      <c r="Z115">
        <v>1.8989337173535501</v>
      </c>
      <c r="AA115">
        <v>2.18379868942514</v>
      </c>
      <c r="AB115">
        <v>1.81121023160362</v>
      </c>
      <c r="AC115">
        <v>4.0497107007594201E-2</v>
      </c>
      <c r="AD115">
        <v>1.9348941977348998E-2</v>
      </c>
      <c r="AE115">
        <v>1.24219313160219E-2</v>
      </c>
      <c r="AF115">
        <v>1.77393277451093E-2</v>
      </c>
      <c r="AG115">
        <v>0.10938528846966999</v>
      </c>
      <c r="AH115">
        <v>-0.125915190350778</v>
      </c>
      <c r="AI115">
        <v>-0.13145962100483399</v>
      </c>
      <c r="AJ115">
        <v>-0.25121420224795399</v>
      </c>
      <c r="AK115">
        <v>-9.9702815080212503E-2</v>
      </c>
      <c r="AL115">
        <v>0.1097727783433</v>
      </c>
      <c r="AM115">
        <v>3.8129200678491598E-2</v>
      </c>
      <c r="AN115">
        <v>-0.138094204266173</v>
      </c>
      <c r="AO115">
        <v>1.82401426257586</v>
      </c>
      <c r="AP115">
        <v>0.162102408751024</v>
      </c>
      <c r="AQ115">
        <v>1.46613286582711</v>
      </c>
      <c r="AR115">
        <v>2.1215573151807101</v>
      </c>
      <c r="AS115">
        <v>0.28401968837220198</v>
      </c>
      <c r="AT115">
        <v>1.5327315164811499</v>
      </c>
    </row>
    <row r="116" spans="17:46" x14ac:dyDescent="0.25">
      <c r="Q116" t="s">
        <v>229</v>
      </c>
      <c r="R116" t="s">
        <v>3</v>
      </c>
      <c r="S116">
        <v>2.7441920157770899E-2</v>
      </c>
      <c r="T116">
        <v>99906748.379999995</v>
      </c>
      <c r="U116">
        <v>0.61812531148302396</v>
      </c>
      <c r="V116">
        <v>1.3422163060088901</v>
      </c>
      <c r="W116">
        <v>0.87588344519397698</v>
      </c>
      <c r="X116">
        <v>0.35848243922516998</v>
      </c>
      <c r="Y116">
        <v>-0.12730188607018</v>
      </c>
      <c r="Z116">
        <v>0.97759837052144305</v>
      </c>
      <c r="AA116">
        <v>0.229294035106614</v>
      </c>
      <c r="AB116">
        <v>0.55277564095749299</v>
      </c>
      <c r="AC116">
        <v>8.8200193976709806E-2</v>
      </c>
      <c r="AD116">
        <v>6.3069047493563804E-2</v>
      </c>
      <c r="AE116">
        <v>3.2852654622452397E-2</v>
      </c>
      <c r="AF116">
        <v>4.1024769525020897E-2</v>
      </c>
      <c r="AG116">
        <v>0.41725727952843</v>
      </c>
      <c r="AH116">
        <v>-0.30360295798390202</v>
      </c>
      <c r="AI116">
        <v>-0.28380024780461799</v>
      </c>
      <c r="AJ116">
        <v>0.858041445729261</v>
      </c>
      <c r="AK116">
        <v>1.33069302047757E-2</v>
      </c>
      <c r="AL116">
        <v>-0.472666857670269</v>
      </c>
      <c r="AM116">
        <v>0.188890570945594</v>
      </c>
      <c r="AN116">
        <v>-2.9157786723792298E-2</v>
      </c>
      <c r="AO116">
        <v>0.97759837052144305</v>
      </c>
      <c r="AP116">
        <v>0.438164835844012</v>
      </c>
      <c r="AQ116">
        <v>1.02404844403612E-2</v>
      </c>
      <c r="AR116">
        <v>0.229294035106614</v>
      </c>
      <c r="AS116">
        <v>0.41332608520374697</v>
      </c>
      <c r="AT116">
        <v>-0.62760804671144999</v>
      </c>
    </row>
    <row r="117" spans="17:46" x14ac:dyDescent="0.25">
      <c r="Q117" t="s">
        <v>438</v>
      </c>
      <c r="R117" t="s">
        <v>409</v>
      </c>
      <c r="S117">
        <v>0</v>
      </c>
      <c r="T117">
        <v>0</v>
      </c>
      <c r="U117">
        <v>0.37323570927426702</v>
      </c>
      <c r="V117">
        <v>2.4059791509976999E-2</v>
      </c>
      <c r="W117">
        <v>-0.61887999294769203</v>
      </c>
      <c r="X117">
        <v>0.20266469218196201</v>
      </c>
      <c r="Y117">
        <v>0.65573150004351199</v>
      </c>
      <c r="Z117">
        <v>0.14090886421448001</v>
      </c>
      <c r="AA117">
        <v>-9.3806573016405895E-2</v>
      </c>
      <c r="AB117">
        <v>2.3862680011222201E-2</v>
      </c>
      <c r="AC117">
        <v>9.4134595297776402E-2</v>
      </c>
      <c r="AD117">
        <v>2.5888076720584598E-2</v>
      </c>
      <c r="AE117">
        <v>3.39908930874337E-2</v>
      </c>
      <c r="AF117">
        <v>5.6337051171610801E-2</v>
      </c>
      <c r="AG117">
        <v>2.2999751528503601E-2</v>
      </c>
      <c r="AH117">
        <v>-0.61189906003726702</v>
      </c>
      <c r="AI117">
        <v>0.24554921217233799</v>
      </c>
      <c r="AJ117">
        <v>0.84080230128225197</v>
      </c>
      <c r="AK117">
        <v>-2.1247704326478701E-2</v>
      </c>
      <c r="AL117">
        <v>0.207475489951648</v>
      </c>
      <c r="AM117">
        <v>0.38727089583437702</v>
      </c>
      <c r="AN117">
        <v>0.18755291556957099</v>
      </c>
      <c r="AO117">
        <v>0.140056271429012</v>
      </c>
      <c r="AP117">
        <v>0.106784406129217</v>
      </c>
      <c r="AQ117">
        <v>-9.5696871975581493E-2</v>
      </c>
      <c r="AR117">
        <v>-9.1916929032693495E-2</v>
      </c>
      <c r="AS117">
        <v>0.1001699813922</v>
      </c>
      <c r="AT117">
        <v>-0.29958798746187698</v>
      </c>
    </row>
    <row r="118" spans="17:46" x14ac:dyDescent="0.25">
      <c r="Q118" t="s">
        <v>439</v>
      </c>
      <c r="R118" t="s">
        <v>409</v>
      </c>
      <c r="S118">
        <v>0</v>
      </c>
      <c r="T118">
        <v>0</v>
      </c>
      <c r="U118">
        <v>0.352862526245936</v>
      </c>
      <c r="V118">
        <v>-4.7190976228952703E-3</v>
      </c>
      <c r="W118">
        <v>-0.66455415245362404</v>
      </c>
      <c r="X118">
        <v>0.206317913696906</v>
      </c>
      <c r="Y118">
        <v>0.65675891246381102</v>
      </c>
      <c r="Z118">
        <v>0.10211171894549199</v>
      </c>
      <c r="AA118">
        <v>-0.14443240164875801</v>
      </c>
      <c r="AB118">
        <v>-2.6752909730305099E-2</v>
      </c>
      <c r="AC118">
        <v>9.3757695090695703E-2</v>
      </c>
      <c r="AD118">
        <v>2.5813987627951701E-2</v>
      </c>
      <c r="AE118">
        <v>3.39150039028282E-2</v>
      </c>
      <c r="AF118">
        <v>5.5925335912166203E-2</v>
      </c>
      <c r="AG118">
        <v>2.40464708030622E-2</v>
      </c>
      <c r="AH118">
        <v>-0.60445722599010498</v>
      </c>
      <c r="AI118">
        <v>0.24194915805363401</v>
      </c>
      <c r="AJ118">
        <v>0.84331202077444201</v>
      </c>
      <c r="AK118">
        <v>-1.8277560227650501E-2</v>
      </c>
      <c r="AL118">
        <v>0.20837369775981901</v>
      </c>
      <c r="AM118">
        <v>0.38677972515292602</v>
      </c>
      <c r="AN118">
        <v>0.18590270756466101</v>
      </c>
      <c r="AO118">
        <v>0.10149436713294301</v>
      </c>
      <c r="AP118">
        <v>0.104523339260487</v>
      </c>
      <c r="AQ118">
        <v>-0.129266908628484</v>
      </c>
      <c r="AR118">
        <v>-0.141519850718306</v>
      </c>
      <c r="AS118">
        <v>0.10297750206605701</v>
      </c>
      <c r="AT118">
        <v>-0.35501142325559298</v>
      </c>
    </row>
    <row r="119" spans="17:46" x14ac:dyDescent="0.25">
      <c r="Q119" t="s">
        <v>440</v>
      </c>
      <c r="R119" t="s">
        <v>409</v>
      </c>
      <c r="S119">
        <v>0</v>
      </c>
      <c r="T119">
        <v>0</v>
      </c>
      <c r="U119">
        <v>0.72372307975644001</v>
      </c>
      <c r="V119">
        <v>0.44626348322699</v>
      </c>
      <c r="W119">
        <v>-0.47810541036098197</v>
      </c>
      <c r="X119">
        <v>0.24083775664100601</v>
      </c>
      <c r="Y119">
        <v>0.79841288422330703</v>
      </c>
      <c r="Z119">
        <v>0.49567549084458801</v>
      </c>
      <c r="AA119">
        <v>-3.20790870719032E-3</v>
      </c>
      <c r="AB119">
        <v>0.231793255884745</v>
      </c>
      <c r="AC119">
        <v>7.0032521125844294E-2</v>
      </c>
      <c r="AD119">
        <v>9.5611605016778806E-3</v>
      </c>
      <c r="AE119">
        <v>3.53348717490981E-2</v>
      </c>
      <c r="AF119">
        <v>4.3225127430376299E-2</v>
      </c>
      <c r="AG119">
        <v>5.4764221663268699E-2</v>
      </c>
      <c r="AH119">
        <v>8.6028125905408693E-3</v>
      </c>
      <c r="AI119">
        <v>2.65359211667212E-2</v>
      </c>
      <c r="AJ119">
        <v>-0.142305484547739</v>
      </c>
      <c r="AK119">
        <v>3.00556055398658E-2</v>
      </c>
      <c r="AL119">
        <v>0.59913673174744098</v>
      </c>
      <c r="AM119">
        <v>0.38188601476675199</v>
      </c>
      <c r="AN119">
        <v>0.114001952902962</v>
      </c>
      <c r="AO119">
        <v>0.441077956223485</v>
      </c>
      <c r="AP119">
        <v>-0.128620853584971</v>
      </c>
      <c r="AQ119">
        <v>0.72504049007272497</v>
      </c>
      <c r="AR119">
        <v>-3.1433385888416901E-3</v>
      </c>
      <c r="AS119">
        <v>0.32838859314672803</v>
      </c>
      <c r="AT119">
        <v>-0.68395415403501303</v>
      </c>
    </row>
    <row r="120" spans="17:46" x14ac:dyDescent="0.25">
      <c r="Q120" t="s">
        <v>441</v>
      </c>
      <c r="R120" t="s">
        <v>409</v>
      </c>
      <c r="S120">
        <v>0</v>
      </c>
      <c r="T120">
        <v>0</v>
      </c>
      <c r="U120">
        <v>0.70616362286011702</v>
      </c>
      <c r="V120">
        <v>0.39947511112272499</v>
      </c>
      <c r="W120">
        <v>-0.52901970344337201</v>
      </c>
      <c r="X120">
        <v>0.24004462511411001</v>
      </c>
      <c r="Y120">
        <v>0.79785784067244603</v>
      </c>
      <c r="Z120">
        <v>0.46372781015412501</v>
      </c>
      <c r="AA120">
        <v>-3.0999995840071699E-2</v>
      </c>
      <c r="AB120">
        <v>0.20505831167347699</v>
      </c>
      <c r="AC120">
        <v>7.0024755034435004E-2</v>
      </c>
      <c r="AD120">
        <v>9.8983444205252395E-3</v>
      </c>
      <c r="AE120">
        <v>3.5376964663533197E-2</v>
      </c>
      <c r="AF120">
        <v>4.2908756820820099E-2</v>
      </c>
      <c r="AG120">
        <v>5.7589794530548501E-2</v>
      </c>
      <c r="AH120">
        <v>-1.07444283839672E-2</v>
      </c>
      <c r="AI120">
        <v>2.68215053315057E-2</v>
      </c>
      <c r="AJ120">
        <v>-0.136186931230356</v>
      </c>
      <c r="AK120">
        <v>3.5093627499167598E-2</v>
      </c>
      <c r="AL120">
        <v>0.59795516146237704</v>
      </c>
      <c r="AM120">
        <v>0.38331005998527601</v>
      </c>
      <c r="AN120">
        <v>0.1118637486633</v>
      </c>
      <c r="AO120">
        <v>0.41275977156671001</v>
      </c>
      <c r="AP120">
        <v>-0.129880179959866</v>
      </c>
      <c r="AQ120">
        <v>0.699502581696127</v>
      </c>
      <c r="AR120">
        <v>-3.0375962637399102E-2</v>
      </c>
      <c r="AS120">
        <v>0.32498330461907998</v>
      </c>
      <c r="AT120">
        <v>-0.704126979699216</v>
      </c>
    </row>
    <row r="121" spans="17:46" x14ac:dyDescent="0.25">
      <c r="Q121" t="s">
        <v>428</v>
      </c>
      <c r="R121" t="s">
        <v>409</v>
      </c>
      <c r="S121">
        <v>0</v>
      </c>
      <c r="T121">
        <v>0</v>
      </c>
      <c r="U121">
        <v>0.82107823086000298</v>
      </c>
      <c r="V121">
        <v>0.91887221829580901</v>
      </c>
      <c r="W121">
        <v>0.63803318845264201</v>
      </c>
      <c r="X121">
        <v>0.19141924662710399</v>
      </c>
      <c r="Y121">
        <v>0.77975878843241597</v>
      </c>
      <c r="Z121">
        <v>0.92215130199330997</v>
      </c>
      <c r="AA121">
        <v>0.668314086424596</v>
      </c>
      <c r="AB121">
        <v>0.73520792530609402</v>
      </c>
      <c r="AC121">
        <v>5.8474871206257703E-2</v>
      </c>
      <c r="AD121">
        <v>1.8240315957143E-2</v>
      </c>
      <c r="AE121">
        <v>1.43715776768927E-2</v>
      </c>
      <c r="AF121">
        <v>4.2573720251304403E-2</v>
      </c>
      <c r="AG121">
        <v>4.1502368485221798E-2</v>
      </c>
      <c r="AH121">
        <v>0.22625291199401401</v>
      </c>
      <c r="AI121">
        <v>0.24954637340569899</v>
      </c>
      <c r="AJ121">
        <v>-0.40644928203817099</v>
      </c>
      <c r="AK121">
        <v>8.1564214488297898E-3</v>
      </c>
      <c r="AL121">
        <v>0.20268107547605599</v>
      </c>
      <c r="AM121">
        <v>0.10990948493097701</v>
      </c>
      <c r="AN121">
        <v>0.110555059765558</v>
      </c>
      <c r="AO121">
        <v>0.87354367064710803</v>
      </c>
      <c r="AP121">
        <v>-1.51288335049689E-2</v>
      </c>
      <c r="AQ121">
        <v>0.90694433450925704</v>
      </c>
      <c r="AR121">
        <v>0.65433176319529096</v>
      </c>
      <c r="AS121">
        <v>6.0583905723435902E-2</v>
      </c>
      <c r="AT121">
        <v>0.52873002452571105</v>
      </c>
    </row>
    <row r="122" spans="17:46" x14ac:dyDescent="0.25">
      <c r="Q122" t="s">
        <v>432</v>
      </c>
      <c r="R122" t="s">
        <v>409</v>
      </c>
      <c r="S122">
        <v>0</v>
      </c>
      <c r="T122">
        <v>0</v>
      </c>
      <c r="U122">
        <v>0.60241553092258904</v>
      </c>
      <c r="V122">
        <v>0.24884217356987401</v>
      </c>
      <c r="W122">
        <v>-0.15400268419670701</v>
      </c>
      <c r="X122">
        <v>-6.6202683711518107E-2</v>
      </c>
      <c r="Y122">
        <v>0.61930832942470804</v>
      </c>
      <c r="Z122">
        <v>0.64223108887484903</v>
      </c>
      <c r="AA122">
        <v>0.45849123982224399</v>
      </c>
      <c r="AB122">
        <v>0.512852132044331</v>
      </c>
      <c r="AC122">
        <v>0.17449142489059299</v>
      </c>
      <c r="AD122">
        <v>3.9298678487893902E-2</v>
      </c>
      <c r="AE122">
        <v>7.0078008048846896E-2</v>
      </c>
      <c r="AF122">
        <v>0.113334760357839</v>
      </c>
      <c r="AG122">
        <v>-5.4080640417969297E-2</v>
      </c>
      <c r="AH122">
        <v>-1.4595979794006599</v>
      </c>
      <c r="AI122">
        <v>0.231792210324545</v>
      </c>
      <c r="AJ122">
        <v>1.0683554260619601</v>
      </c>
      <c r="AK122">
        <v>0.43227259756855901</v>
      </c>
      <c r="AL122">
        <v>0.35402973000677301</v>
      </c>
      <c r="AM122">
        <v>0.232793416162835</v>
      </c>
      <c r="AN122">
        <v>0.74008246893667895</v>
      </c>
      <c r="AO122">
        <v>0.63821626505361495</v>
      </c>
      <c r="AP122">
        <v>0.18673996940051801</v>
      </c>
      <c r="AQ122">
        <v>0.225941323596558</v>
      </c>
      <c r="AR122">
        <v>0.44909123073856499</v>
      </c>
      <c r="AS122">
        <v>0.28169248997854701</v>
      </c>
      <c r="AT122">
        <v>-0.13490985154527499</v>
      </c>
    </row>
    <row r="123" spans="17:46" x14ac:dyDescent="0.25">
      <c r="Q123" t="s">
        <v>433</v>
      </c>
      <c r="R123" t="s">
        <v>409</v>
      </c>
      <c r="S123">
        <v>0</v>
      </c>
      <c r="T123">
        <v>0</v>
      </c>
      <c r="U123">
        <v>0.61359762108192895</v>
      </c>
      <c r="V123">
        <v>0.249028624295968</v>
      </c>
      <c r="W123">
        <v>0.108222004326468</v>
      </c>
      <c r="X123">
        <v>-5.4943420789995097E-2</v>
      </c>
      <c r="Y123">
        <v>0.65640999817020895</v>
      </c>
      <c r="Z123">
        <v>0.80552699071664702</v>
      </c>
      <c r="AA123">
        <v>1.1372098939068001</v>
      </c>
      <c r="AB123">
        <v>0.70877803319773203</v>
      </c>
      <c r="AC123">
        <v>0.101105441300753</v>
      </c>
      <c r="AD123">
        <v>4.3808423076225601E-2</v>
      </c>
      <c r="AE123">
        <v>3.3875652561804297E-2</v>
      </c>
      <c r="AF123">
        <v>5.9551402372426301E-2</v>
      </c>
      <c r="AG123">
        <v>-9.7801012429908393E-2</v>
      </c>
      <c r="AH123">
        <v>-1.2895453405276101</v>
      </c>
      <c r="AI123">
        <v>0.22723217874955301</v>
      </c>
      <c r="AJ123">
        <v>1.31080300560274</v>
      </c>
      <c r="AK123">
        <v>1.1668369324381899E-2</v>
      </c>
      <c r="AL123">
        <v>0.22557940008341901</v>
      </c>
      <c r="AM123">
        <v>0.20386865715521499</v>
      </c>
      <c r="AN123">
        <v>0.34565348667439799</v>
      </c>
      <c r="AO123">
        <v>0.65580097187717001</v>
      </c>
      <c r="AP123">
        <v>7.9328010746427896E-2</v>
      </c>
      <c r="AQ123">
        <v>0.48066465215204901</v>
      </c>
      <c r="AR123">
        <v>1.11171324081092</v>
      </c>
      <c r="AS123">
        <v>0.16523804875704801</v>
      </c>
      <c r="AT123">
        <v>0.76914394009603204</v>
      </c>
    </row>
    <row r="124" spans="17:46" x14ac:dyDescent="0.25">
      <c r="Q124" t="s">
        <v>434</v>
      </c>
      <c r="R124" t="s">
        <v>409</v>
      </c>
      <c r="S124">
        <v>0</v>
      </c>
      <c r="T124">
        <v>0</v>
      </c>
      <c r="U124">
        <v>0.56227205344285502</v>
      </c>
      <c r="V124">
        <v>0.17249887492493601</v>
      </c>
      <c r="W124">
        <v>4.7779219302921901E-2</v>
      </c>
      <c r="X124">
        <v>-5.5292734888179401E-2</v>
      </c>
      <c r="Y124">
        <v>0.65408580441338604</v>
      </c>
      <c r="Z124">
        <v>0.70685909031559002</v>
      </c>
      <c r="AA124">
        <v>1.05386979238328</v>
      </c>
      <c r="AB124">
        <v>0.62335603592824296</v>
      </c>
      <c r="AC124">
        <v>0.10098024128099201</v>
      </c>
      <c r="AD124">
        <v>4.3464982130732598E-2</v>
      </c>
      <c r="AE124">
        <v>3.3803902234774301E-2</v>
      </c>
      <c r="AF124">
        <v>5.9470047025928001E-2</v>
      </c>
      <c r="AG124">
        <v>-9.9175487052185402E-2</v>
      </c>
      <c r="AH124">
        <v>-1.2688265293732199</v>
      </c>
      <c r="AI124">
        <v>0.23302841782318801</v>
      </c>
      <c r="AJ124">
        <v>1.2937744534997</v>
      </c>
      <c r="AK124">
        <v>1.09020887788818E-2</v>
      </c>
      <c r="AL124">
        <v>0.22214385840616599</v>
      </c>
      <c r="AM124">
        <v>0.20199581267424899</v>
      </c>
      <c r="AN124">
        <v>0.34603388582806099</v>
      </c>
      <c r="AO124">
        <v>0.57665503876464397</v>
      </c>
      <c r="AP124">
        <v>7.9448709892711494E-2</v>
      </c>
      <c r="AQ124">
        <v>0.40125224564538198</v>
      </c>
      <c r="AR124">
        <v>1.03058168237675</v>
      </c>
      <c r="AS124">
        <v>0.16684266769185899</v>
      </c>
      <c r="AT124">
        <v>0.68468570726364397</v>
      </c>
    </row>
    <row r="125" spans="17:46" x14ac:dyDescent="0.25">
      <c r="Q125" t="s">
        <v>435</v>
      </c>
      <c r="R125" t="s">
        <v>409</v>
      </c>
      <c r="S125">
        <v>0</v>
      </c>
      <c r="T125">
        <v>0</v>
      </c>
      <c r="U125">
        <v>0.64385467330448098</v>
      </c>
      <c r="V125">
        <v>0.29671044948466702</v>
      </c>
      <c r="W125">
        <v>0.15510092303474901</v>
      </c>
      <c r="X125">
        <v>-4.8223741462212401E-2</v>
      </c>
      <c r="Y125">
        <v>0.65708944177807505</v>
      </c>
      <c r="Z125">
        <v>0.85520958737078001</v>
      </c>
      <c r="AA125">
        <v>1.19074830518536</v>
      </c>
      <c r="AB125">
        <v>0.75486976748161205</v>
      </c>
      <c r="AC125">
        <v>0.10117206824112</v>
      </c>
      <c r="AD125">
        <v>4.38767700973587E-2</v>
      </c>
      <c r="AE125">
        <v>3.4366313107592202E-2</v>
      </c>
      <c r="AF125">
        <v>5.9181426241907302E-2</v>
      </c>
      <c r="AG125">
        <v>-9.5201698527247594E-2</v>
      </c>
      <c r="AH125">
        <v>-1.28420704197642</v>
      </c>
      <c r="AI125">
        <v>0.23158695194826101</v>
      </c>
      <c r="AJ125">
        <v>1.32344958202952</v>
      </c>
      <c r="AK125">
        <v>1.77926906924715E-2</v>
      </c>
      <c r="AL125">
        <v>0.230326590561716</v>
      </c>
      <c r="AM125">
        <v>0.20386420854489301</v>
      </c>
      <c r="AN125">
        <v>0.35118883508930498</v>
      </c>
      <c r="AO125">
        <v>0.695461787125221</v>
      </c>
      <c r="AP125">
        <v>8.2080404181616703E-2</v>
      </c>
      <c r="AQ125">
        <v>0.51424887412442399</v>
      </c>
      <c r="AR125">
        <v>1.16378929361149</v>
      </c>
      <c r="AS125">
        <v>0.172761829234204</v>
      </c>
      <c r="AT125">
        <v>0.80562179238419596</v>
      </c>
    </row>
    <row r="126" spans="17:46" x14ac:dyDescent="0.25">
      <c r="Q126" t="s">
        <v>436</v>
      </c>
      <c r="R126" t="s">
        <v>409</v>
      </c>
      <c r="S126">
        <v>0</v>
      </c>
      <c r="T126">
        <v>0</v>
      </c>
      <c r="U126">
        <v>0.62015631090336598</v>
      </c>
      <c r="V126">
        <v>0.25258377189894499</v>
      </c>
      <c r="W126">
        <v>0.114429728801919</v>
      </c>
      <c r="X126">
        <v>-5.0088725058487403E-2</v>
      </c>
      <c r="Y126">
        <v>0.65777920148938696</v>
      </c>
      <c r="Z126">
        <v>0.81068519705122799</v>
      </c>
      <c r="AA126">
        <v>1.1512340937146199</v>
      </c>
      <c r="AB126">
        <v>0.71490754460114303</v>
      </c>
      <c r="AC126">
        <v>0.100976420128445</v>
      </c>
      <c r="AD126">
        <v>4.3569769104357003E-2</v>
      </c>
      <c r="AE126">
        <v>3.3939563350010603E-2</v>
      </c>
      <c r="AF126">
        <v>5.9418563731965697E-2</v>
      </c>
      <c r="AG126">
        <v>-9.3332002616542398E-2</v>
      </c>
      <c r="AH126">
        <v>-1.2939780193480399</v>
      </c>
      <c r="AI126">
        <v>0.230194921310345</v>
      </c>
      <c r="AJ126">
        <v>1.3087191767717401</v>
      </c>
      <c r="AK126">
        <v>1.3866112819073E-2</v>
      </c>
      <c r="AL126">
        <v>0.22876205490233201</v>
      </c>
      <c r="AM126">
        <v>0.20307081278881201</v>
      </c>
      <c r="AN126">
        <v>0.34640120056721602</v>
      </c>
      <c r="AO126">
        <v>0.65992490110845903</v>
      </c>
      <c r="AP126">
        <v>7.8216488004789794E-2</v>
      </c>
      <c r="AQ126">
        <v>0.48724254437105902</v>
      </c>
      <c r="AR126">
        <v>1.1253577683682501</v>
      </c>
      <c r="AS126">
        <v>0.16597152082171801</v>
      </c>
      <c r="AT126">
        <v>0.78126784323193998</v>
      </c>
    </row>
    <row r="127" spans="17:46" x14ac:dyDescent="0.25">
      <c r="Q127" t="s">
        <v>437</v>
      </c>
      <c r="R127" t="s">
        <v>409</v>
      </c>
      <c r="S127">
        <v>0</v>
      </c>
      <c r="T127">
        <v>0</v>
      </c>
      <c r="U127">
        <v>0.63039824190506599</v>
      </c>
      <c r="V127">
        <v>0.28448905876074898</v>
      </c>
      <c r="W127">
        <v>0.14498637217061999</v>
      </c>
      <c r="X127">
        <v>-4.6526767312618102E-2</v>
      </c>
      <c r="Y127">
        <v>0.65492775071827902</v>
      </c>
      <c r="Z127">
        <v>0.83345443867710101</v>
      </c>
      <c r="AA127">
        <v>1.1645443240187101</v>
      </c>
      <c r="AB127">
        <v>0.73548636898512798</v>
      </c>
      <c r="AC127">
        <v>0.10114221517140699</v>
      </c>
      <c r="AD127">
        <v>4.3976083844087403E-2</v>
      </c>
      <c r="AE127">
        <v>3.3837034284665099E-2</v>
      </c>
      <c r="AF127">
        <v>5.93418569428611E-2</v>
      </c>
      <c r="AG127">
        <v>-9.5987085252283597E-2</v>
      </c>
      <c r="AH127">
        <v>-1.2770469974888801</v>
      </c>
      <c r="AI127">
        <v>0.23622179568937601</v>
      </c>
      <c r="AJ127">
        <v>1.32693135735206</v>
      </c>
      <c r="AK127">
        <v>1.9969093742460999E-2</v>
      </c>
      <c r="AL127">
        <v>0.22354578872984099</v>
      </c>
      <c r="AM127">
        <v>0.198525339985479</v>
      </c>
      <c r="AN127">
        <v>0.346795530499728</v>
      </c>
      <c r="AO127">
        <v>0.67811158516582104</v>
      </c>
      <c r="AP127">
        <v>7.6529504667080694E-2</v>
      </c>
      <c r="AQ127">
        <v>0.50915366385071303</v>
      </c>
      <c r="AR127">
        <v>1.1383054478024299</v>
      </c>
      <c r="AS127">
        <v>0.16312491807976401</v>
      </c>
      <c r="AT127">
        <v>0.800117061192267</v>
      </c>
    </row>
    <row r="128" spans="17:46" x14ac:dyDescent="0.25">
      <c r="Q128" t="s">
        <v>385</v>
      </c>
      <c r="R128" t="s">
        <v>409</v>
      </c>
      <c r="S128">
        <v>0</v>
      </c>
      <c r="T128">
        <v>0</v>
      </c>
      <c r="U128">
        <v>1.69598137894308</v>
      </c>
      <c r="V128">
        <v>2.5894485440494299</v>
      </c>
      <c r="W128">
        <v>1.7500814313753299</v>
      </c>
      <c r="X128">
        <v>0.43054944409788198</v>
      </c>
      <c r="Y128">
        <v>0.639733664612814</v>
      </c>
      <c r="Z128">
        <v>2.2342346150277002</v>
      </c>
      <c r="AA128">
        <v>1.61080609375492</v>
      </c>
      <c r="AB128">
        <v>1.8242251493163699</v>
      </c>
      <c r="AC128">
        <v>4.43871430799571E-2</v>
      </c>
      <c r="AD128">
        <v>1.0979089532430601E-2</v>
      </c>
      <c r="AE128">
        <v>1.4790788591509599E-2</v>
      </c>
      <c r="AF128">
        <v>2.7842268315619201E-2</v>
      </c>
      <c r="AG128">
        <v>5.7555895255472098E-2</v>
      </c>
      <c r="AH128">
        <v>0.29715339225612403</v>
      </c>
      <c r="AI128">
        <v>-8.1340505151778097E-2</v>
      </c>
      <c r="AJ128">
        <v>0.11773457471321699</v>
      </c>
      <c r="AK128">
        <v>-9.0561422411767206E-2</v>
      </c>
      <c r="AL128">
        <v>0.31565857549344201</v>
      </c>
      <c r="AM128">
        <v>0.16089276851144299</v>
      </c>
      <c r="AN128">
        <v>-2.8526176410437101E-2</v>
      </c>
      <c r="AO128">
        <v>1.89149047461288</v>
      </c>
      <c r="AP128">
        <v>4.05025455764675E-2</v>
      </c>
      <c r="AQ128">
        <v>1.8020710286313599</v>
      </c>
      <c r="AR128">
        <v>1.61080609375492</v>
      </c>
      <c r="AS128">
        <v>0.13319008939560301</v>
      </c>
      <c r="AT128">
        <v>1.3346781914369099</v>
      </c>
    </row>
    <row r="129" spans="17:46" x14ac:dyDescent="0.25">
      <c r="Q129" t="s">
        <v>421</v>
      </c>
      <c r="R129" t="s">
        <v>409</v>
      </c>
      <c r="S129">
        <v>0</v>
      </c>
      <c r="T129">
        <v>0</v>
      </c>
      <c r="U129">
        <v>0.75630118344793995</v>
      </c>
      <c r="V129">
        <v>0.90674386808960705</v>
      </c>
      <c r="W129">
        <v>0.72768908375337604</v>
      </c>
      <c r="X129">
        <v>0.41800163126687601</v>
      </c>
      <c r="Y129">
        <v>0.53066332442045006</v>
      </c>
      <c r="Z129">
        <v>0.76261782434497105</v>
      </c>
      <c r="AA129">
        <v>0.47566405125827899</v>
      </c>
      <c r="AB129">
        <v>0.583230095393097</v>
      </c>
      <c r="AC129">
        <v>0.108864398297718</v>
      </c>
      <c r="AD129">
        <v>7.1373320241626903E-2</v>
      </c>
      <c r="AE129">
        <v>2.6270877302601001E-2</v>
      </c>
      <c r="AF129">
        <v>5.39148792474844E-2</v>
      </c>
      <c r="AG129">
        <v>0.38925436778573802</v>
      </c>
      <c r="AH129">
        <v>-0.16936994340068701</v>
      </c>
      <c r="AI129">
        <v>0.69680717918475499</v>
      </c>
      <c r="AJ129">
        <v>0.55143325595815695</v>
      </c>
      <c r="AK129">
        <v>0.111458969257689</v>
      </c>
      <c r="AL129">
        <v>0.118589297147893</v>
      </c>
      <c r="AM129">
        <v>1.0758772208737499E-2</v>
      </c>
      <c r="AN129">
        <v>0.30898177500344598</v>
      </c>
      <c r="AO129">
        <v>0.451462138734189</v>
      </c>
      <c r="AP129">
        <v>5.6335827556128995E-4</v>
      </c>
      <c r="AQ129">
        <v>0.450218385183077</v>
      </c>
      <c r="AR129">
        <v>0.46589840946783201</v>
      </c>
      <c r="AS129">
        <v>7.1470397483596099E-2</v>
      </c>
      <c r="AT129">
        <v>0.31772694247254502</v>
      </c>
    </row>
    <row r="130" spans="17:46" x14ac:dyDescent="0.25">
      <c r="Q130" t="s">
        <v>445</v>
      </c>
      <c r="R130" t="s">
        <v>409</v>
      </c>
      <c r="S130">
        <v>0</v>
      </c>
      <c r="T130">
        <v>0</v>
      </c>
      <c r="U130">
        <v>0.23497659985416899</v>
      </c>
      <c r="V130">
        <v>0.220588735490687</v>
      </c>
      <c r="W130">
        <v>-1.62217845653925E-2</v>
      </c>
      <c r="X130">
        <v>0.36200302797568001</v>
      </c>
      <c r="Y130">
        <v>0.62025497615010805</v>
      </c>
      <c r="Z130">
        <v>-0.16218304289739199</v>
      </c>
      <c r="AA130">
        <v>-0.174265935676686</v>
      </c>
      <c r="AB130">
        <v>-0.23799765981861401</v>
      </c>
      <c r="AC130">
        <v>0.131751707825806</v>
      </c>
      <c r="AD130">
        <v>5.9609577577477701E-2</v>
      </c>
      <c r="AE130">
        <v>3.4159476485876E-2</v>
      </c>
      <c r="AF130">
        <v>8.2130127955390403E-2</v>
      </c>
      <c r="AG130">
        <v>0.196565395832174</v>
      </c>
      <c r="AH130">
        <v>-0.58055789693070903</v>
      </c>
      <c r="AI130">
        <v>7.25193726513996E-2</v>
      </c>
      <c r="AJ130">
        <v>2.2427708725246802</v>
      </c>
      <c r="AK130">
        <v>0.175907050893262</v>
      </c>
      <c r="AL130">
        <v>0.10043124662723001</v>
      </c>
      <c r="AM130">
        <v>0.292362037062597</v>
      </c>
      <c r="AN130">
        <v>0.241015329493136</v>
      </c>
      <c r="AO130">
        <v>-0.16120119235914601</v>
      </c>
      <c r="AP130">
        <v>0.208019196761241</v>
      </c>
      <c r="AQ130">
        <v>-0.62045532227037603</v>
      </c>
      <c r="AR130">
        <v>-0.170748830376422</v>
      </c>
      <c r="AS130">
        <v>0.30899653853693398</v>
      </c>
      <c r="AT130">
        <v>-0.81135629897195605</v>
      </c>
    </row>
    <row r="131" spans="17:46" x14ac:dyDescent="0.25">
      <c r="Q131" t="s">
        <v>446</v>
      </c>
      <c r="R131" t="s">
        <v>409</v>
      </c>
      <c r="S131">
        <v>0</v>
      </c>
      <c r="T131">
        <v>0</v>
      </c>
      <c r="U131">
        <v>-0.25114047347230301</v>
      </c>
      <c r="V131">
        <v>-0.96133930322301298</v>
      </c>
      <c r="W131">
        <v>-1.4416902596146499</v>
      </c>
      <c r="X131">
        <v>-0.36100523065472701</v>
      </c>
      <c r="Y131">
        <v>0.13253729170602199</v>
      </c>
      <c r="Z131">
        <v>7.6763899717294901E-2</v>
      </c>
      <c r="AA131">
        <v>-0.45497976409132901</v>
      </c>
      <c r="AB131">
        <v>-0.210132034732703</v>
      </c>
      <c r="AC131">
        <v>4.8118151583738597E-2</v>
      </c>
      <c r="AD131">
        <v>3.9245814651441502E-2</v>
      </c>
      <c r="AE131">
        <v>5.2768034128652004E-3</v>
      </c>
      <c r="AF131">
        <v>1.6851545670899099E-2</v>
      </c>
      <c r="AG131">
        <v>-0.25277654578319603</v>
      </c>
      <c r="AH131">
        <v>-0.38056957536642799</v>
      </c>
      <c r="AI131">
        <v>3.53369959600792E-2</v>
      </c>
      <c r="AJ131">
        <v>0.16525948411828201</v>
      </c>
      <c r="AK131">
        <v>8.3307963531918203E-2</v>
      </c>
      <c r="AL131">
        <v>2.30304412503766E-2</v>
      </c>
      <c r="AM131">
        <v>3.1497028382906703E-2</v>
      </c>
      <c r="AN131">
        <v>-5.5276126951166203E-2</v>
      </c>
      <c r="AO131">
        <v>7.6299974921734307E-2</v>
      </c>
      <c r="AP131">
        <v>-6.0068419100105602E-2</v>
      </c>
      <c r="AQ131">
        <v>0.208915954497049</v>
      </c>
      <c r="AR131">
        <v>-0.445654340047477</v>
      </c>
      <c r="AS131">
        <v>5.3404537547463798E-2</v>
      </c>
      <c r="AT131">
        <v>-0.556371909156125</v>
      </c>
    </row>
    <row r="132" spans="17:46" x14ac:dyDescent="0.25">
      <c r="Q132" t="s">
        <v>386</v>
      </c>
      <c r="R132" t="s">
        <v>409</v>
      </c>
      <c r="S132">
        <v>0</v>
      </c>
      <c r="T132">
        <v>0</v>
      </c>
      <c r="U132">
        <v>0.555154180451642</v>
      </c>
      <c r="V132">
        <v>0.78381184769036905</v>
      </c>
      <c r="W132">
        <v>1.85036409069338</v>
      </c>
      <c r="X132">
        <v>-0.23465679184501001</v>
      </c>
      <c r="Y132">
        <v>-0.13928507368502299</v>
      </c>
      <c r="Z132">
        <v>0.98532089069041295</v>
      </c>
      <c r="AA132">
        <v>2.0456225168753002</v>
      </c>
      <c r="AB132">
        <v>1.0162522664354501</v>
      </c>
      <c r="AC132">
        <v>0.122130152199704</v>
      </c>
      <c r="AD132">
        <v>1.6819067036590502E-2</v>
      </c>
      <c r="AE132">
        <v>3.3988896167232698E-2</v>
      </c>
      <c r="AF132">
        <v>7.5258792820096496E-2</v>
      </c>
      <c r="AG132">
        <v>2.8365311451453299E-2</v>
      </c>
      <c r="AH132">
        <v>-0.105173451248623</v>
      </c>
      <c r="AI132">
        <v>-0.16521604529456799</v>
      </c>
      <c r="AJ132">
        <v>-0.50442976054341704</v>
      </c>
      <c r="AK132">
        <v>-5.5908034627412201E-2</v>
      </c>
      <c r="AL132">
        <v>-1.13892358134896E-2</v>
      </c>
      <c r="AM132">
        <v>-0.38161046634601098</v>
      </c>
      <c r="AN132">
        <v>0.26175219211704598</v>
      </c>
      <c r="AO132">
        <v>0.899069047702581</v>
      </c>
      <c r="AP132">
        <v>-0.2372432499132</v>
      </c>
      <c r="AQ132">
        <v>1.4228425455939999</v>
      </c>
      <c r="AR132">
        <v>1.98939470544784</v>
      </c>
      <c r="AS132">
        <v>-0.22544007909373201</v>
      </c>
      <c r="AT132">
        <v>2.4567740459155898</v>
      </c>
    </row>
    <row r="133" spans="17:46" x14ac:dyDescent="0.25">
      <c r="Q133" t="s">
        <v>447</v>
      </c>
      <c r="R133" t="s">
        <v>409</v>
      </c>
      <c r="S133">
        <v>0</v>
      </c>
      <c r="T133">
        <v>0</v>
      </c>
      <c r="U133">
        <v>0.50890783206846102</v>
      </c>
      <c r="V133">
        <v>0.37915850389177103</v>
      </c>
      <c r="W133">
        <v>0.28252509355966499</v>
      </c>
      <c r="X133">
        <v>0.39630162886381498</v>
      </c>
      <c r="Y133">
        <v>0.71414329768178797</v>
      </c>
      <c r="Z133">
        <v>8.5283541258320793E-3</v>
      </c>
      <c r="AA133">
        <v>0.33418896310375701</v>
      </c>
      <c r="AB133">
        <v>7.3966657950883304E-3</v>
      </c>
      <c r="AC133">
        <v>8.82025370762443E-2</v>
      </c>
      <c r="AD133">
        <v>4.6983154153684301E-2</v>
      </c>
      <c r="AE133">
        <v>3.6278103285305702E-2</v>
      </c>
      <c r="AF133">
        <v>4.8629626145179697E-2</v>
      </c>
      <c r="AG133">
        <v>0.21622610558379701</v>
      </c>
      <c r="AH133">
        <v>-0.53392536547401703</v>
      </c>
      <c r="AI133">
        <v>0.105378093884254</v>
      </c>
      <c r="AJ133">
        <v>1.5067841969787199</v>
      </c>
      <c r="AK133">
        <v>0.23305374391700701</v>
      </c>
      <c r="AL133">
        <v>0.261712096326154</v>
      </c>
      <c r="AM133">
        <v>0.30795346820128</v>
      </c>
      <c r="AN133">
        <v>0.250698952432519</v>
      </c>
      <c r="AO133">
        <v>8.4768381586351194E-3</v>
      </c>
      <c r="AP133">
        <v>4.93903930861124E-2</v>
      </c>
      <c r="AQ133">
        <v>-0.100564742406503</v>
      </c>
      <c r="AR133">
        <v>0.32739591658538197</v>
      </c>
      <c r="AS133">
        <v>9.5197003191069607E-2</v>
      </c>
      <c r="AT133">
        <v>0.13003476969077801</v>
      </c>
    </row>
    <row r="134" spans="17:46" x14ac:dyDescent="0.25">
      <c r="Q134" t="s">
        <v>448</v>
      </c>
      <c r="R134" t="s">
        <v>409</v>
      </c>
      <c r="S134">
        <v>0</v>
      </c>
      <c r="T134">
        <v>0</v>
      </c>
      <c r="U134">
        <v>0.62904837201992603</v>
      </c>
      <c r="V134">
        <v>0.19605829949277301</v>
      </c>
      <c r="W134">
        <v>0.28821321604009698</v>
      </c>
      <c r="X134">
        <v>0.18341627667800101</v>
      </c>
      <c r="Y134">
        <v>0.64896409241459896</v>
      </c>
      <c r="Z134">
        <v>0.57981656357443001</v>
      </c>
      <c r="AA134">
        <v>1.2290979224596601</v>
      </c>
      <c r="AB134">
        <v>0.54277356113123498</v>
      </c>
      <c r="AC134">
        <v>8.9065584067672607E-2</v>
      </c>
      <c r="AD134">
        <v>3.8081423363648101E-2</v>
      </c>
      <c r="AE134">
        <v>3.4228968317125102E-2</v>
      </c>
      <c r="AF134">
        <v>4.9428414240900199E-2</v>
      </c>
      <c r="AG134">
        <v>9.6066838217211598E-2</v>
      </c>
      <c r="AH134">
        <v>-1.1604042325625099</v>
      </c>
      <c r="AI134">
        <v>8.5323881731123097E-2</v>
      </c>
      <c r="AJ134">
        <v>1.2880688728990699</v>
      </c>
      <c r="AK134">
        <v>4.5683719999763901E-2</v>
      </c>
      <c r="AL134">
        <v>0.181403316244896</v>
      </c>
      <c r="AM134">
        <v>0.24007860634692199</v>
      </c>
      <c r="AN134">
        <v>0.323580780944205</v>
      </c>
      <c r="AO134">
        <v>0.46538417399947302</v>
      </c>
      <c r="AP134">
        <v>9.9034806833527098E-2</v>
      </c>
      <c r="AQ134">
        <v>0.24674019906161401</v>
      </c>
      <c r="AR134">
        <v>1.20106941146447</v>
      </c>
      <c r="AS134">
        <v>9.3241073007278699E-2</v>
      </c>
      <c r="AT134">
        <v>1.00776327272536</v>
      </c>
    </row>
    <row r="135" spans="17:46" x14ac:dyDescent="0.25">
      <c r="Q135" t="s">
        <v>449</v>
      </c>
      <c r="R135" t="s">
        <v>409</v>
      </c>
      <c r="S135">
        <v>0</v>
      </c>
      <c r="T135">
        <v>0</v>
      </c>
      <c r="U135">
        <v>0.77680692643728899</v>
      </c>
      <c r="V135">
        <v>0.108047354129008</v>
      </c>
      <c r="W135">
        <v>0.268519272323408</v>
      </c>
      <c r="X135">
        <v>6.1939263566708702E-2</v>
      </c>
      <c r="Y135">
        <v>0.42299156829804702</v>
      </c>
      <c r="Z135">
        <v>1.0887569318585699</v>
      </c>
      <c r="AA135">
        <v>1.61763116444285</v>
      </c>
      <c r="AB135">
        <v>1.0315768715029701</v>
      </c>
      <c r="AC135">
        <v>8.2785992403846695E-2</v>
      </c>
      <c r="AD135">
        <v>3.23148586355732E-2</v>
      </c>
      <c r="AE135">
        <v>3.5741004772585599E-2</v>
      </c>
      <c r="AF135">
        <v>4.5744560010429799E-2</v>
      </c>
      <c r="AG135">
        <v>8.3304802655961394E-2</v>
      </c>
      <c r="AH135">
        <v>-1.36662831004066</v>
      </c>
      <c r="AI135">
        <v>0.142139098017625</v>
      </c>
      <c r="AJ135">
        <v>0.70502964588471295</v>
      </c>
      <c r="AK135">
        <v>7.1030274584124406E-2</v>
      </c>
      <c r="AL135">
        <v>-7.2001486089324204E-2</v>
      </c>
      <c r="AM135">
        <v>8.1502815624038993E-2</v>
      </c>
      <c r="AN135">
        <v>0.40930374962849098</v>
      </c>
      <c r="AO135">
        <v>0.79280422277217999</v>
      </c>
      <c r="AP135">
        <v>2.95633535942816E-3</v>
      </c>
      <c r="AQ135">
        <v>0.78627737696006805</v>
      </c>
      <c r="AR135">
        <v>1.5775958669024399</v>
      </c>
      <c r="AS135">
        <v>1.6867275232480002E-2</v>
      </c>
      <c r="AT135">
        <v>1.5426268587059599</v>
      </c>
    </row>
    <row r="136" spans="17:46" x14ac:dyDescent="0.25">
      <c r="Q136" t="s">
        <v>450</v>
      </c>
      <c r="R136" t="s">
        <v>409</v>
      </c>
      <c r="S136">
        <v>0</v>
      </c>
      <c r="T136">
        <v>0</v>
      </c>
      <c r="U136">
        <v>0.44908480307387899</v>
      </c>
      <c r="V136">
        <v>0.28087998425701</v>
      </c>
      <c r="W136">
        <v>0.17134135410839199</v>
      </c>
      <c r="X136">
        <v>0.395716972658961</v>
      </c>
      <c r="Y136">
        <v>0.71466342096653201</v>
      </c>
      <c r="Z136">
        <v>-0.11667483559527</v>
      </c>
      <c r="AA136">
        <v>0.22308489487399699</v>
      </c>
      <c r="AB136">
        <v>-0.101224556811067</v>
      </c>
      <c r="AC136">
        <v>8.8148568708327199E-2</v>
      </c>
      <c r="AD136">
        <v>4.6975741632643501E-2</v>
      </c>
      <c r="AE136">
        <v>3.6259435956502301E-2</v>
      </c>
      <c r="AF136">
        <v>4.8567347148998102E-2</v>
      </c>
      <c r="AG136">
        <v>0.216055747029855</v>
      </c>
      <c r="AH136">
        <v>-0.537650784747703</v>
      </c>
      <c r="AI136">
        <v>0.105430511848118</v>
      </c>
      <c r="AJ136">
        <v>1.5068433821147</v>
      </c>
      <c r="AK136">
        <v>0.231881894696085</v>
      </c>
      <c r="AL136">
        <v>0.26272813371421799</v>
      </c>
      <c r="AM136">
        <v>0.30757567637578098</v>
      </c>
      <c r="AN136">
        <v>0.25105392151026301</v>
      </c>
      <c r="AO136">
        <v>-0.115969247309789</v>
      </c>
      <c r="AP136">
        <v>5.0209007959148198E-2</v>
      </c>
      <c r="AQ136">
        <v>-0.226818123870209</v>
      </c>
      <c r="AR136">
        <v>0.21857481100878501</v>
      </c>
      <c r="AS136">
        <v>9.6787737140631394E-2</v>
      </c>
      <c r="AT136">
        <v>1.7915775880666202E-2</v>
      </c>
    </row>
    <row r="137" spans="17:46" x14ac:dyDescent="0.25">
      <c r="Q137" t="s">
        <v>451</v>
      </c>
      <c r="R137" t="s">
        <v>409</v>
      </c>
      <c r="S137">
        <v>0</v>
      </c>
      <c r="T137">
        <v>0</v>
      </c>
      <c r="U137">
        <v>0.56588920556490296</v>
      </c>
      <c r="V137">
        <v>9.5197792565953607E-2</v>
      </c>
      <c r="W137">
        <v>0.16212532013188799</v>
      </c>
      <c r="X137">
        <v>0.18537706237233001</v>
      </c>
      <c r="Y137">
        <v>0.64994933152973</v>
      </c>
      <c r="Z137">
        <v>0.45543925680927</v>
      </c>
      <c r="AA137">
        <v>1.0901791725710499</v>
      </c>
      <c r="AB137">
        <v>0.42545675076415601</v>
      </c>
      <c r="AC137">
        <v>8.9269438317576499E-2</v>
      </c>
      <c r="AD137">
        <v>3.8350628353496098E-2</v>
      </c>
      <c r="AE137">
        <v>3.4338243017177798E-2</v>
      </c>
      <c r="AF137">
        <v>4.9568297068165797E-2</v>
      </c>
      <c r="AG137">
        <v>9.7797753818472194E-2</v>
      </c>
      <c r="AH137">
        <v>-1.1650638219826699</v>
      </c>
      <c r="AI137">
        <v>8.6235773133333707E-2</v>
      </c>
      <c r="AJ137">
        <v>1.29647519190352</v>
      </c>
      <c r="AK137">
        <v>4.2344490846531899E-2</v>
      </c>
      <c r="AL137">
        <v>0.184634270686519</v>
      </c>
      <c r="AM137">
        <v>0.24100856256970701</v>
      </c>
      <c r="AN137">
        <v>0.325157024650024</v>
      </c>
      <c r="AO137">
        <v>0.36625582181606298</v>
      </c>
      <c r="AP137">
        <v>9.9375680256958004E-2</v>
      </c>
      <c r="AQ137">
        <v>0.14685928399013901</v>
      </c>
      <c r="AR137">
        <v>1.0659387086519001</v>
      </c>
      <c r="AS137">
        <v>9.1628194111811306E-2</v>
      </c>
      <c r="AT137">
        <v>0.87597636875037799</v>
      </c>
    </row>
    <row r="138" spans="17:46" x14ac:dyDescent="0.25">
      <c r="Q138" t="s">
        <v>452</v>
      </c>
      <c r="R138" t="s">
        <v>409</v>
      </c>
      <c r="S138">
        <v>0</v>
      </c>
      <c r="T138">
        <v>0</v>
      </c>
      <c r="U138">
        <v>0.62520696677952003</v>
      </c>
      <c r="V138">
        <v>0.18671895997482801</v>
      </c>
      <c r="W138">
        <v>0.27059139446452901</v>
      </c>
      <c r="X138">
        <v>0.182750871635705</v>
      </c>
      <c r="Y138">
        <v>0.650028010130559</v>
      </c>
      <c r="Z138">
        <v>0.57214493232445995</v>
      </c>
      <c r="AA138">
        <v>1.2175575161711201</v>
      </c>
      <c r="AB138">
        <v>0.53553937802373897</v>
      </c>
      <c r="AC138">
        <v>8.9053940828432002E-2</v>
      </c>
      <c r="AD138">
        <v>3.8133148429048601E-2</v>
      </c>
      <c r="AE138">
        <v>3.4228345570594197E-2</v>
      </c>
      <c r="AF138">
        <v>4.9406067669214702E-2</v>
      </c>
      <c r="AG138">
        <v>9.62695026835792E-2</v>
      </c>
      <c r="AH138">
        <v>-1.1650908451159301</v>
      </c>
      <c r="AI138">
        <v>8.5532231037900697E-2</v>
      </c>
      <c r="AJ138">
        <v>1.2879903972881599</v>
      </c>
      <c r="AK138">
        <v>4.4353693144230003E-2</v>
      </c>
      <c r="AL138">
        <v>0.183309517555547</v>
      </c>
      <c r="AM138">
        <v>0.24071814589604901</v>
      </c>
      <c r="AN138">
        <v>0.32337400074372602</v>
      </c>
      <c r="AO138">
        <v>0.45928696909297201</v>
      </c>
      <c r="AP138">
        <v>9.8922510286396703E-2</v>
      </c>
      <c r="AQ138">
        <v>0.24089091672114299</v>
      </c>
      <c r="AR138">
        <v>1.1898528206291801</v>
      </c>
      <c r="AS138">
        <v>9.3765466494689698E-2</v>
      </c>
      <c r="AT138">
        <v>0.99545951636352803</v>
      </c>
    </row>
    <row r="139" spans="17:46" x14ac:dyDescent="0.25">
      <c r="Q139" t="s">
        <v>351</v>
      </c>
      <c r="R139" t="s">
        <v>409</v>
      </c>
      <c r="S139">
        <v>0</v>
      </c>
      <c r="T139">
        <v>0</v>
      </c>
      <c r="U139">
        <v>1.8731818886197</v>
      </c>
      <c r="V139">
        <v>2.5922594686453202</v>
      </c>
      <c r="W139">
        <v>1.73877944037867</v>
      </c>
      <c r="X139">
        <v>0.127955421810521</v>
      </c>
      <c r="Y139">
        <v>0.12876687598853501</v>
      </c>
      <c r="Z139">
        <v>2.8830329444495302</v>
      </c>
      <c r="AA139">
        <v>2.4439265833899801</v>
      </c>
      <c r="AB139">
        <v>2.4931560669806698</v>
      </c>
      <c r="AC139">
        <v>4.3440954182789197E-2</v>
      </c>
      <c r="AD139">
        <v>7.2024873651945704E-3</v>
      </c>
      <c r="AE139">
        <v>1.20701312811044E-2</v>
      </c>
      <c r="AF139">
        <v>3.1144308524298399E-2</v>
      </c>
      <c r="AG139">
        <v>3.6113601220337001E-2</v>
      </c>
      <c r="AH139">
        <v>-0.23265088206850701</v>
      </c>
      <c r="AI139">
        <v>-3.1812668802147101E-2</v>
      </c>
      <c r="AJ139">
        <v>0.118346436042119</v>
      </c>
      <c r="AK139">
        <v>-0.28385998522868</v>
      </c>
      <c r="AL139">
        <v>0.13523859291743501</v>
      </c>
      <c r="AM139">
        <v>0.14828047353243601</v>
      </c>
      <c r="AN139">
        <v>-7.7787315337599403E-2</v>
      </c>
      <c r="AO139">
        <v>2.7948279426428999</v>
      </c>
      <c r="AP139">
        <v>8.1489937327079806E-2</v>
      </c>
      <c r="AQ139">
        <v>2.6149186321256401</v>
      </c>
      <c r="AR139">
        <v>2.2217930840736302</v>
      </c>
      <c r="AS139">
        <v>0.116901038010884</v>
      </c>
      <c r="AT139">
        <v>1.9794354240463401</v>
      </c>
    </row>
    <row r="140" spans="17:46" x14ac:dyDescent="0.25">
      <c r="Q140" t="s">
        <v>352</v>
      </c>
      <c r="R140" t="s">
        <v>409</v>
      </c>
      <c r="S140">
        <v>0</v>
      </c>
      <c r="T140">
        <v>0</v>
      </c>
      <c r="U140">
        <v>1.4982713072497</v>
      </c>
      <c r="V140">
        <v>1.99851171323185</v>
      </c>
      <c r="W140">
        <v>1.77288593056505</v>
      </c>
      <c r="X140">
        <v>-9.1547656386369206E-2</v>
      </c>
      <c r="Y140">
        <v>-0.33468312220914098</v>
      </c>
      <c r="Z140">
        <v>2.6666148330344601</v>
      </c>
      <c r="AA140">
        <v>2.7111866871757799</v>
      </c>
      <c r="AB140">
        <v>2.5334066086324598</v>
      </c>
      <c r="AC140">
        <v>3.1498250469181199E-2</v>
      </c>
      <c r="AD140">
        <v>1.10435461228751E-2</v>
      </c>
      <c r="AE140">
        <v>6.7386699902123098E-3</v>
      </c>
      <c r="AF140">
        <v>1.9287853878794101E-2</v>
      </c>
      <c r="AG140">
        <v>3.7786623905385203E-2</v>
      </c>
      <c r="AH140">
        <v>-0.45058642749018901</v>
      </c>
      <c r="AI140">
        <v>-7.3290514372111995E-2</v>
      </c>
      <c r="AJ140">
        <v>7.06584300616869E-2</v>
      </c>
      <c r="AK140">
        <v>-0.15244771306150101</v>
      </c>
      <c r="AL140">
        <v>2.2643155331586499E-2</v>
      </c>
      <c r="AM140">
        <v>3.2686907084399801E-2</v>
      </c>
      <c r="AN140">
        <v>-6.0149709014243997E-2</v>
      </c>
      <c r="AO140">
        <v>2.58971730778133</v>
      </c>
      <c r="AP140">
        <v>6.8711484557033202E-3</v>
      </c>
      <c r="AQ140">
        <v>2.5745475380935101</v>
      </c>
      <c r="AR140">
        <v>2.4475119490380202</v>
      </c>
      <c r="AS140">
        <v>9.5798196301207103E-2</v>
      </c>
      <c r="AT140">
        <v>2.24890441667177</v>
      </c>
    </row>
    <row r="141" spans="17:46" x14ac:dyDescent="0.25">
      <c r="Q141" t="s">
        <v>353</v>
      </c>
      <c r="R141" t="s">
        <v>409</v>
      </c>
      <c r="S141">
        <v>0</v>
      </c>
      <c r="T141">
        <v>0</v>
      </c>
      <c r="U141">
        <v>0.41522523508887399</v>
      </c>
      <c r="V141">
        <v>0.82036537620938998</v>
      </c>
      <c r="W141">
        <v>1.05553631571108</v>
      </c>
      <c r="X141">
        <v>0.40833264872366198</v>
      </c>
      <c r="Y141">
        <v>0.33197439423136199</v>
      </c>
      <c r="Z141">
        <v>0.22807397499844301</v>
      </c>
      <c r="AA141">
        <v>1.0591035521313901</v>
      </c>
      <c r="AB141">
        <v>0.20823066028684001</v>
      </c>
      <c r="AC141">
        <v>7.2966220795358402E-2</v>
      </c>
      <c r="AD141">
        <v>3.6738996912922997E-2</v>
      </c>
      <c r="AE141">
        <v>1.7739275871069399E-2</v>
      </c>
      <c r="AF141">
        <v>4.5174418061374899E-2</v>
      </c>
      <c r="AG141">
        <v>0.224668378512795</v>
      </c>
      <c r="AH141">
        <v>8.0332602529842895E-2</v>
      </c>
      <c r="AI141">
        <v>-0.212621560254944</v>
      </c>
      <c r="AJ141">
        <v>0.77613792581647001</v>
      </c>
      <c r="AK141">
        <v>-0.23161362850677999</v>
      </c>
      <c r="AL141">
        <v>0.208752624631454</v>
      </c>
      <c r="AM141">
        <v>0.25017005833431999</v>
      </c>
      <c r="AN141">
        <v>-0.109754545495147</v>
      </c>
      <c r="AO141">
        <v>0.22389752998878201</v>
      </c>
      <c r="AP141">
        <v>0.166462224624811</v>
      </c>
      <c r="AQ141">
        <v>-0.14360924497920799</v>
      </c>
      <c r="AR141">
        <v>0.98775108551629298</v>
      </c>
      <c r="AS141">
        <v>0.21271999517453899</v>
      </c>
      <c r="AT141">
        <v>0.54674285198189898</v>
      </c>
    </row>
    <row r="142" spans="17:46" x14ac:dyDescent="0.25">
      <c r="Q142" t="s">
        <v>354</v>
      </c>
      <c r="R142" t="s">
        <v>409</v>
      </c>
      <c r="S142">
        <v>0</v>
      </c>
      <c r="T142">
        <v>0</v>
      </c>
      <c r="U142">
        <v>0.163387543473826</v>
      </c>
      <c r="V142">
        <v>0.82009822933771703</v>
      </c>
      <c r="W142">
        <v>0.61247312042239999</v>
      </c>
      <c r="X142">
        <v>0.48591830329771502</v>
      </c>
      <c r="Y142">
        <v>0.675764007819464</v>
      </c>
      <c r="Z142">
        <v>-2.1493298206026901</v>
      </c>
      <c r="AA142">
        <v>-2.0551913316282202</v>
      </c>
      <c r="AB142">
        <v>-2.9647365378702202</v>
      </c>
      <c r="AC142">
        <v>0.101166145122245</v>
      </c>
      <c r="AD142">
        <v>9.7225318899574101E-2</v>
      </c>
      <c r="AE142">
        <v>1.64827464491447E-2</v>
      </c>
      <c r="AF142">
        <v>2.1895474099514901E-2</v>
      </c>
      <c r="AG142">
        <v>0.59608144098381999</v>
      </c>
      <c r="AH142">
        <v>0.68022915176137799</v>
      </c>
      <c r="AI142">
        <v>0.33006719636283399</v>
      </c>
      <c r="AJ142">
        <v>1.37075831542611</v>
      </c>
      <c r="AK142">
        <v>-0.18891521139467801</v>
      </c>
      <c r="AL142">
        <v>0.18881970185786801</v>
      </c>
      <c r="AM142">
        <v>0.14705777903165901</v>
      </c>
      <c r="AN142">
        <v>0.15384957409099201</v>
      </c>
      <c r="AO142">
        <v>-1.93346463769439</v>
      </c>
      <c r="AP142">
        <v>0.121777993453602</v>
      </c>
      <c r="AQ142">
        <v>-2.2023198553696099</v>
      </c>
      <c r="AR142">
        <v>-2.0551913316282202</v>
      </c>
      <c r="AS142">
        <v>0.13866576196067701</v>
      </c>
      <c r="AT142">
        <v>-2.34267132467637</v>
      </c>
    </row>
    <row r="143" spans="17:46" x14ac:dyDescent="0.25">
      <c r="Q143" t="s">
        <v>355</v>
      </c>
      <c r="R143" t="s">
        <v>409</v>
      </c>
      <c r="S143">
        <v>0</v>
      </c>
      <c r="T143">
        <v>0</v>
      </c>
      <c r="U143">
        <v>-3.3891799950560103E-2</v>
      </c>
      <c r="V143">
        <v>0.668370404846517</v>
      </c>
      <c r="W143">
        <v>0.34718050244888099</v>
      </c>
      <c r="X143">
        <v>0.48257189461309802</v>
      </c>
      <c r="Y143">
        <v>0.70755124734338204</v>
      </c>
      <c r="Z143">
        <v>-3.3836117416258702</v>
      </c>
      <c r="AA143">
        <v>-3.3107275681803401</v>
      </c>
      <c r="AB143">
        <v>-4.7297997200742596</v>
      </c>
      <c r="AC143">
        <v>0.16688917027040001</v>
      </c>
      <c r="AD143">
        <v>0.16211689001735999</v>
      </c>
      <c r="AE143">
        <v>2.4723326411906801E-2</v>
      </c>
      <c r="AF143">
        <v>3.2786319247977203E-2</v>
      </c>
      <c r="AG143">
        <v>1.0042990002302301</v>
      </c>
      <c r="AH143">
        <v>1.38467849323619</v>
      </c>
      <c r="AI143">
        <v>0.52614528925896897</v>
      </c>
      <c r="AJ143">
        <v>1.91005334405867</v>
      </c>
      <c r="AK143">
        <v>-0.25932113572482202</v>
      </c>
      <c r="AL143">
        <v>0.32021412036477997</v>
      </c>
      <c r="AM143">
        <v>0.22537348224881701</v>
      </c>
      <c r="AN143">
        <v>0.21839500720819799</v>
      </c>
      <c r="AO143">
        <v>-1.8465658424803</v>
      </c>
      <c r="AP143">
        <v>1.8748088740454999E-2</v>
      </c>
      <c r="AQ143">
        <v>-1.8879569127086799</v>
      </c>
      <c r="AR143">
        <v>-3.0565333098407899</v>
      </c>
      <c r="AS143">
        <v>6.3381949314340102E-2</v>
      </c>
      <c r="AT143">
        <v>-3.1879359148575399</v>
      </c>
    </row>
    <row r="144" spans="17:46" x14ac:dyDescent="0.25">
      <c r="Q144" t="s">
        <v>380</v>
      </c>
      <c r="R144" t="s">
        <v>409</v>
      </c>
      <c r="S144">
        <v>0</v>
      </c>
      <c r="T144">
        <v>0</v>
      </c>
      <c r="U144">
        <v>-41.293982114086802</v>
      </c>
      <c r="V144">
        <v>1.0691073044053001</v>
      </c>
      <c r="W144">
        <v>1.0691073044053001</v>
      </c>
      <c r="X144">
        <v>-0.45191706208955601</v>
      </c>
      <c r="Y144">
        <v>-0.71858219830967596</v>
      </c>
      <c r="Z144" t="e">
        <f>-Inf</f>
        <v>#NAME?</v>
      </c>
      <c r="AA144" t="e">
        <f>-Inf</f>
        <v>#NAME?</v>
      </c>
      <c r="AB144" t="e">
        <f>-Inf</f>
        <v>#NAME?</v>
      </c>
      <c r="AC144">
        <v>197964680.88837001</v>
      </c>
      <c r="AD144">
        <v>165406456.61755699</v>
      </c>
      <c r="AE144">
        <v>133596407.105299</v>
      </c>
      <c r="AF144">
        <v>0</v>
      </c>
      <c r="AG144">
        <v>-999999999</v>
      </c>
      <c r="AH144">
        <v>-999999999</v>
      </c>
      <c r="AI144">
        <v>-999999999</v>
      </c>
      <c r="AJ144">
        <v>-999999999</v>
      </c>
      <c r="AK144">
        <v>-999999999</v>
      </c>
      <c r="AL144">
        <v>-999999999</v>
      </c>
      <c r="AM144">
        <v>-999999999</v>
      </c>
      <c r="AN144">
        <v>-999999999</v>
      </c>
      <c r="AO144">
        <v>-1.2830983841524499</v>
      </c>
      <c r="AP144">
        <v>2.93022233840264E-2</v>
      </c>
      <c r="AQ144">
        <v>-1.3477903323678899</v>
      </c>
      <c r="AR144">
        <v>-2.8660575211055499</v>
      </c>
      <c r="AS144">
        <v>0.137822409030111</v>
      </c>
      <c r="AT144">
        <v>-3.1517890861986801</v>
      </c>
    </row>
    <row r="145" spans="17:46" x14ac:dyDescent="0.25">
      <c r="Q145" t="s">
        <v>382</v>
      </c>
      <c r="R145" t="s">
        <v>409</v>
      </c>
      <c r="S145">
        <v>0</v>
      </c>
      <c r="T145">
        <v>0</v>
      </c>
      <c r="U145">
        <v>0.70275239153606195</v>
      </c>
      <c r="V145">
        <v>0.67204737224489197</v>
      </c>
      <c r="W145">
        <v>2.8723413046450399E-2</v>
      </c>
      <c r="X145">
        <v>-0.116436260005924</v>
      </c>
      <c r="Y145">
        <v>0.54075005821594002</v>
      </c>
      <c r="Z145">
        <v>0.89355118657100197</v>
      </c>
      <c r="AA145">
        <v>0.65452518760482403</v>
      </c>
      <c r="AB145">
        <v>0.72500033645712003</v>
      </c>
      <c r="AC145">
        <v>5.0982247790395903E-2</v>
      </c>
      <c r="AD145">
        <v>7.6403004769684396E-3</v>
      </c>
      <c r="AE145">
        <v>1.5629026016830101E-2</v>
      </c>
      <c r="AF145">
        <v>3.4972991158709603E-2</v>
      </c>
      <c r="AG145">
        <v>4.3676482474049698E-3</v>
      </c>
      <c r="AH145">
        <v>-0.231415012465292</v>
      </c>
      <c r="AI145">
        <v>-9.1793670293144294E-2</v>
      </c>
      <c r="AJ145">
        <v>0.19000275709996001</v>
      </c>
      <c r="AK145">
        <v>-0.16248952974285</v>
      </c>
      <c r="AL145">
        <v>0.31743843686857898</v>
      </c>
      <c r="AM145">
        <v>0.18497727746231399</v>
      </c>
      <c r="AN145">
        <v>-5.83365790872531E-2</v>
      </c>
      <c r="AO145">
        <v>0.69844497252225402</v>
      </c>
      <c r="AP145">
        <v>0.11575368591365599</v>
      </c>
      <c r="AQ145">
        <v>0.44288991252791299</v>
      </c>
      <c r="AR145">
        <v>0.64085253543096299</v>
      </c>
      <c r="AS145">
        <v>0.27404516827733699</v>
      </c>
      <c r="AT145">
        <v>7.2705777663972501E-2</v>
      </c>
    </row>
    <row r="146" spans="17:46" x14ac:dyDescent="0.25">
      <c r="Q146" t="s">
        <v>454</v>
      </c>
      <c r="R146" t="s">
        <v>409</v>
      </c>
      <c r="S146">
        <v>0</v>
      </c>
      <c r="T146">
        <v>0</v>
      </c>
      <c r="U146">
        <v>0.34535132652871398</v>
      </c>
      <c r="V146">
        <v>0.28851696045824399</v>
      </c>
      <c r="W146">
        <v>-0.26399935504164301</v>
      </c>
      <c r="X146">
        <v>0.354851895831855</v>
      </c>
      <c r="Y146">
        <v>0.73446109975706897</v>
      </c>
      <c r="Z146">
        <v>-0.24755643551204201</v>
      </c>
      <c r="AA146">
        <v>-0.48082987426534102</v>
      </c>
      <c r="AB146">
        <v>-0.51738670927550101</v>
      </c>
      <c r="AC146">
        <v>0.13578826458687601</v>
      </c>
      <c r="AD146">
        <v>8.6302328531977696E-2</v>
      </c>
      <c r="AE146">
        <v>4.1774106218678997E-2</v>
      </c>
      <c r="AF146">
        <v>6.2630423968749793E-2</v>
      </c>
      <c r="AG146">
        <v>0.128066705360492</v>
      </c>
      <c r="AH146">
        <v>-0.451037981952432</v>
      </c>
      <c r="AI146">
        <v>0.89512560439714495</v>
      </c>
      <c r="AJ146">
        <v>2.8249623536949202</v>
      </c>
      <c r="AK146">
        <v>-9.1748666271089602E-2</v>
      </c>
      <c r="AL146">
        <v>0.44262066789174498</v>
      </c>
      <c r="AM146">
        <v>0.358235182115132</v>
      </c>
      <c r="AN146">
        <v>0.35832815013979902</v>
      </c>
      <c r="AO146">
        <v>-0.246053309341111</v>
      </c>
      <c r="AP146">
        <v>-0.12918373199618599</v>
      </c>
      <c r="AQ146">
        <v>3.9151918639311403E-2</v>
      </c>
      <c r="AR146">
        <v>-0.47095395520197603</v>
      </c>
      <c r="AS146">
        <v>1.61302362647037E-3</v>
      </c>
      <c r="AT146">
        <v>-0.474298054093927</v>
      </c>
    </row>
    <row r="147" spans="17:46" x14ac:dyDescent="0.25">
      <c r="Q147" t="s">
        <v>391</v>
      </c>
      <c r="R147" t="s">
        <v>409</v>
      </c>
      <c r="S147">
        <v>0</v>
      </c>
      <c r="T147">
        <v>0</v>
      </c>
      <c r="U147">
        <v>0.382207230509504</v>
      </c>
      <c r="V147">
        <v>0.30894208813688101</v>
      </c>
      <c r="W147">
        <v>-6.6363523281807904E-2</v>
      </c>
      <c r="X147">
        <v>0.25831129090995503</v>
      </c>
      <c r="Y147">
        <v>0.703692515058986</v>
      </c>
      <c r="Z147">
        <v>4.5448713702387396E-3</v>
      </c>
      <c r="AA147">
        <v>-7.6421122898756105E-2</v>
      </c>
      <c r="AB147">
        <v>-4.7306904177374702E-2</v>
      </c>
      <c r="AC147">
        <v>9.4186924030695701E-2</v>
      </c>
      <c r="AD147">
        <v>6.1778810186309402E-2</v>
      </c>
      <c r="AE147">
        <v>2.8234771806338901E-2</v>
      </c>
      <c r="AF147">
        <v>3.7954805017117198E-2</v>
      </c>
      <c r="AG147">
        <v>-1.83591912973089E-2</v>
      </c>
      <c r="AH147">
        <v>-0.39345296359681797</v>
      </c>
      <c r="AI147">
        <v>0.65989057832859499</v>
      </c>
      <c r="AJ147">
        <v>2.0294134002416602</v>
      </c>
      <c r="AK147">
        <v>4.8919964779699898E-2</v>
      </c>
      <c r="AL147">
        <v>0.26472475540464901</v>
      </c>
      <c r="AM147">
        <v>0.160474194679048</v>
      </c>
      <c r="AN147">
        <v>0.27662152091688202</v>
      </c>
      <c r="AO147">
        <v>4.5448713702387396E-3</v>
      </c>
      <c r="AP147">
        <v>-0.150824943194794</v>
      </c>
      <c r="AQ147">
        <v>0.33752845718486302</v>
      </c>
      <c r="AR147">
        <v>-7.6421122898756105E-2</v>
      </c>
      <c r="AS147">
        <v>-6.03282645378014E-3</v>
      </c>
      <c r="AT147">
        <v>-6.3913948218641201E-2</v>
      </c>
    </row>
    <row r="148" spans="17:46" x14ac:dyDescent="0.25">
      <c r="Q148" t="s">
        <v>366</v>
      </c>
      <c r="R148" t="s">
        <v>409</v>
      </c>
      <c r="S148">
        <v>0</v>
      </c>
      <c r="T148">
        <v>0</v>
      </c>
      <c r="U148">
        <v>0.11560194193435799</v>
      </c>
      <c r="V148">
        <v>-1.9090152692487601E-2</v>
      </c>
      <c r="W148">
        <v>0.67998641507534097</v>
      </c>
      <c r="X148">
        <v>0.25472795841815699</v>
      </c>
      <c r="Y148">
        <v>0.72781895787069695</v>
      </c>
      <c r="Z148">
        <v>-0.37777276563141599</v>
      </c>
      <c r="AA148">
        <v>0.47771391883198999</v>
      </c>
      <c r="AB148">
        <v>-0.349012225787457</v>
      </c>
      <c r="AC148">
        <v>0.11208540108962201</v>
      </c>
      <c r="AD148">
        <v>5.5195275820381202E-2</v>
      </c>
      <c r="AE148">
        <v>2.9054338660558902E-2</v>
      </c>
      <c r="AF148">
        <v>6.3747876828533903E-2</v>
      </c>
      <c r="AG148">
        <v>-1.17084192698399E-2</v>
      </c>
      <c r="AH148">
        <v>-0.233250489014038</v>
      </c>
      <c r="AI148">
        <v>0.292531340232765</v>
      </c>
      <c r="AJ148">
        <v>2.1037858347961498</v>
      </c>
      <c r="AK148">
        <v>2.7741824734882001E-2</v>
      </c>
      <c r="AL148">
        <v>0.25803515562979501</v>
      </c>
      <c r="AM148">
        <v>0.29123288415420001</v>
      </c>
      <c r="AN148">
        <v>0.197913786975042</v>
      </c>
      <c r="AO148">
        <v>-0.28051558500478402</v>
      </c>
      <c r="AP148">
        <v>2.5422767219320699E-2</v>
      </c>
      <c r="AQ148">
        <v>-0.336642668567392</v>
      </c>
      <c r="AR148">
        <v>0.47771391883198999</v>
      </c>
      <c r="AS148">
        <v>6.3103454263510494E-2</v>
      </c>
      <c r="AT148">
        <v>0.34688868600968198</v>
      </c>
    </row>
    <row r="149" spans="17:46" x14ac:dyDescent="0.25">
      <c r="Q149" t="s">
        <v>460</v>
      </c>
      <c r="R149" t="s">
        <v>409</v>
      </c>
      <c r="S149">
        <v>0</v>
      </c>
      <c r="T149">
        <v>0</v>
      </c>
      <c r="U149">
        <v>0.66179440239197596</v>
      </c>
      <c r="V149">
        <v>0.360103032709302</v>
      </c>
      <c r="W149">
        <v>-0.44718008623058703</v>
      </c>
      <c r="X149">
        <v>-5.4845400143719997E-2</v>
      </c>
      <c r="Y149">
        <v>0.711469613922321</v>
      </c>
      <c r="Z149">
        <v>0.73119697403156403</v>
      </c>
      <c r="AA149">
        <v>0.66472255768927901</v>
      </c>
      <c r="AB149">
        <v>0.65803006263519204</v>
      </c>
      <c r="AC149">
        <v>0.14952008090024599</v>
      </c>
      <c r="AD149">
        <v>5.0009394260291398E-2</v>
      </c>
      <c r="AE149">
        <v>6.15877067556291E-2</v>
      </c>
      <c r="AF149">
        <v>8.4753808232316E-2</v>
      </c>
      <c r="AG149">
        <v>-7.8796910540919002E-2</v>
      </c>
      <c r="AH149">
        <v>-1.5629545096502699</v>
      </c>
      <c r="AI149">
        <v>6.6858427247056901E-2</v>
      </c>
      <c r="AJ149">
        <v>1.6165112559485699</v>
      </c>
      <c r="AK149">
        <v>-0.14203574196374799</v>
      </c>
      <c r="AL149">
        <v>0.54052625571921198</v>
      </c>
      <c r="AM149">
        <v>0.630713718709769</v>
      </c>
      <c r="AN149">
        <v>0.45402646057051999</v>
      </c>
      <c r="AO149">
        <v>0.65913849216300502</v>
      </c>
      <c r="AP149">
        <v>-2.6410194597884899E-2</v>
      </c>
      <c r="AQ149">
        <v>0.71744556732568499</v>
      </c>
      <c r="AR149">
        <v>0.65082102195041802</v>
      </c>
      <c r="AS149">
        <v>7.7932430514078499E-2</v>
      </c>
      <c r="AT149">
        <v>0.48925255497177</v>
      </c>
    </row>
    <row r="150" spans="17:46" x14ac:dyDescent="0.25">
      <c r="Q150" t="s">
        <v>456</v>
      </c>
      <c r="R150" t="s">
        <v>409</v>
      </c>
      <c r="S150">
        <v>0</v>
      </c>
      <c r="T150">
        <v>0</v>
      </c>
      <c r="U150">
        <v>0.265114994851323</v>
      </c>
      <c r="V150">
        <v>0.18472477337778001</v>
      </c>
      <c r="W150">
        <v>-0.15097120947244799</v>
      </c>
      <c r="X150">
        <v>0.40799950863735301</v>
      </c>
      <c r="Y150">
        <v>0.55553186296895896</v>
      </c>
      <c r="Z150">
        <v>-0.32433529868158101</v>
      </c>
      <c r="AA150">
        <v>-0.41397974525034098</v>
      </c>
      <c r="AB150">
        <v>-0.52481901492247496</v>
      </c>
      <c r="AC150">
        <v>0.112870435717983</v>
      </c>
      <c r="AD150">
        <v>6.1127796739817497E-2</v>
      </c>
      <c r="AE150">
        <v>4.1224835128161601E-2</v>
      </c>
      <c r="AF150">
        <v>6.2188457703627999E-2</v>
      </c>
      <c r="AG150">
        <v>0.29737295763911498</v>
      </c>
      <c r="AH150">
        <v>-0.58567200933571395</v>
      </c>
      <c r="AI150">
        <v>9.0040452473768906E-2</v>
      </c>
      <c r="AJ150">
        <v>1.91066532626441</v>
      </c>
      <c r="AK150">
        <v>0.16365874566371399</v>
      </c>
      <c r="AL150">
        <v>2.2221070796893901E-2</v>
      </c>
      <c r="AM150">
        <v>0.33626568908409199</v>
      </c>
      <c r="AN150">
        <v>0.30415253264820002</v>
      </c>
      <c r="AO150">
        <v>-0.32235870087959601</v>
      </c>
      <c r="AP150">
        <v>-4.8480241900957802E-2</v>
      </c>
      <c r="AQ150">
        <v>-0.21532650549204599</v>
      </c>
      <c r="AR150">
        <v>-0.40552087588456398</v>
      </c>
      <c r="AS150">
        <v>2.6627155622013499E-2</v>
      </c>
      <c r="AT150">
        <v>-0.460723936862797</v>
      </c>
    </row>
    <row r="151" spans="17:46" x14ac:dyDescent="0.25">
      <c r="Q151" t="s">
        <v>457</v>
      </c>
      <c r="R151" t="s">
        <v>409</v>
      </c>
      <c r="S151">
        <v>0</v>
      </c>
      <c r="T151">
        <v>0</v>
      </c>
      <c r="U151">
        <v>0.29645002353748101</v>
      </c>
      <c r="V151">
        <v>0.259760386547497</v>
      </c>
      <c r="W151">
        <v>-2.02424488028678E-2</v>
      </c>
      <c r="X151">
        <v>0.41142251461574397</v>
      </c>
      <c r="Y151">
        <v>0.53416751309910204</v>
      </c>
      <c r="Z151">
        <v>-0.25062907998946299</v>
      </c>
      <c r="AA151">
        <v>-0.32747097291757099</v>
      </c>
      <c r="AB151">
        <v>-0.41079526367695701</v>
      </c>
      <c r="AC151">
        <v>0.16680279732254899</v>
      </c>
      <c r="AD151">
        <v>9.0246163590405895E-2</v>
      </c>
      <c r="AE151">
        <v>6.1294740258887599E-2</v>
      </c>
      <c r="AF151">
        <v>9.0511068081463406E-2</v>
      </c>
      <c r="AG151">
        <v>0.44023236008274302</v>
      </c>
      <c r="AH151">
        <v>-0.81707810113276702</v>
      </c>
      <c r="AI151">
        <v>0.130798346312612</v>
      </c>
      <c r="AJ151">
        <v>2.81785436769841</v>
      </c>
      <c r="AK151">
        <v>0.26555307945874101</v>
      </c>
      <c r="AL151">
        <v>-1.78262946644819E-2</v>
      </c>
      <c r="AM151">
        <v>0.49393049817273099</v>
      </c>
      <c r="AN151">
        <v>0.44080537401258701</v>
      </c>
      <c r="AO151">
        <v>-0.24910710100468</v>
      </c>
      <c r="AP151">
        <v>-6.0723918290211801E-2</v>
      </c>
      <c r="AQ151">
        <v>-0.115043943885673</v>
      </c>
      <c r="AR151">
        <v>-0.320817069993663</v>
      </c>
      <c r="AS151">
        <v>6.6783266720947202E-3</v>
      </c>
      <c r="AT151">
        <v>-0.33466248704629897</v>
      </c>
    </row>
    <row r="152" spans="17:46" x14ac:dyDescent="0.25">
      <c r="Q152" t="s">
        <v>458</v>
      </c>
      <c r="R152" t="s">
        <v>409</v>
      </c>
      <c r="S152">
        <v>0</v>
      </c>
      <c r="T152">
        <v>0</v>
      </c>
      <c r="U152">
        <v>-7.2498975836496796E-2</v>
      </c>
      <c r="V152">
        <v>-0.31559546423611201</v>
      </c>
      <c r="W152">
        <v>-0.99895084894013497</v>
      </c>
      <c r="X152">
        <v>0.166263254367645</v>
      </c>
      <c r="Y152">
        <v>0.56789188007569003</v>
      </c>
      <c r="Z152">
        <v>-0.63943244122961196</v>
      </c>
      <c r="AA152">
        <v>-1.1875620743420301</v>
      </c>
      <c r="AB152">
        <v>-1.31274810432753</v>
      </c>
      <c r="AC152">
        <v>0.126882961601058</v>
      </c>
      <c r="AD152">
        <v>4.8649971062388303E-2</v>
      </c>
      <c r="AE152">
        <v>4.4868205296021701E-2</v>
      </c>
      <c r="AF152">
        <v>7.5560164349162906E-2</v>
      </c>
      <c r="AG152">
        <v>-7.8263500416475396E-2</v>
      </c>
      <c r="AH152">
        <v>-0.17712476554256101</v>
      </c>
      <c r="AI152">
        <v>0.21482028142889101</v>
      </c>
      <c r="AJ152">
        <v>1.7779331303289301</v>
      </c>
      <c r="AK152">
        <v>9.8182422777507897E-2</v>
      </c>
      <c r="AL152">
        <v>6.2775167792283607E-2</v>
      </c>
      <c r="AM152">
        <v>0.32159951561786498</v>
      </c>
      <c r="AN152">
        <v>0.39860664163226101</v>
      </c>
      <c r="AO152">
        <v>-0.63543628493107196</v>
      </c>
      <c r="AP152">
        <v>-5.3993373846047597E-2</v>
      </c>
      <c r="AQ152">
        <v>-0.51623247916357196</v>
      </c>
      <c r="AR152">
        <v>-1.16069108277815</v>
      </c>
      <c r="AS152">
        <v>5.4561143389404002E-2</v>
      </c>
      <c r="AT152">
        <v>-1.2738065115653401</v>
      </c>
    </row>
    <row r="153" spans="17:46" x14ac:dyDescent="0.25">
      <c r="Q153" t="s">
        <v>459</v>
      </c>
      <c r="R153" t="s">
        <v>409</v>
      </c>
      <c r="S153">
        <v>0</v>
      </c>
      <c r="T153">
        <v>0</v>
      </c>
      <c r="U153">
        <v>0.34058828705642702</v>
      </c>
      <c r="V153">
        <v>0.23324136908410101</v>
      </c>
      <c r="W153">
        <v>-0.23808410123326701</v>
      </c>
      <c r="X153">
        <v>0.38817116127908502</v>
      </c>
      <c r="Y153">
        <v>0.54405978184649995</v>
      </c>
      <c r="Z153">
        <v>-6.5006573864811706E-2</v>
      </c>
      <c r="AA153">
        <v>-0.33192623980695901</v>
      </c>
      <c r="AB153">
        <v>-0.29738893071354799</v>
      </c>
      <c r="AC153">
        <v>0.12417378071991</v>
      </c>
      <c r="AD153">
        <v>5.5354489701488097E-2</v>
      </c>
      <c r="AE153">
        <v>4.6071502525797101E-2</v>
      </c>
      <c r="AF153">
        <v>7.7191525496610902E-2</v>
      </c>
      <c r="AG153">
        <v>0.255691936105713</v>
      </c>
      <c r="AH153">
        <v>-0.68305081497781395</v>
      </c>
      <c r="AI153">
        <v>0.106205918763876</v>
      </c>
      <c r="AJ153">
        <v>1.7759096969785599</v>
      </c>
      <c r="AK153">
        <v>0.150872858276723</v>
      </c>
      <c r="AL153">
        <v>9.5164630006550205E-3</v>
      </c>
      <c r="AM153">
        <v>0.36128306180403702</v>
      </c>
      <c r="AN153">
        <v>0.35949343988945898</v>
      </c>
      <c r="AO153">
        <v>-6.4613760209872098E-2</v>
      </c>
      <c r="AP153">
        <v>-2.1036173206946798E-2</v>
      </c>
      <c r="AQ153">
        <v>-1.81711742695615E-2</v>
      </c>
      <c r="AR153">
        <v>-0.32518007680576799</v>
      </c>
      <c r="AS153">
        <v>7.4277523563377898E-2</v>
      </c>
      <c r="AT153">
        <v>-0.47917123984202697</v>
      </c>
    </row>
    <row r="154" spans="17:46" x14ac:dyDescent="0.25">
      <c r="Q154" t="s">
        <v>367</v>
      </c>
      <c r="R154" t="s">
        <v>409</v>
      </c>
      <c r="S154">
        <v>0</v>
      </c>
      <c r="T154">
        <v>0</v>
      </c>
      <c r="U154">
        <v>1.4590250245866501</v>
      </c>
      <c r="V154">
        <v>1.10050743980712</v>
      </c>
      <c r="W154">
        <v>1.34500888135984</v>
      </c>
      <c r="X154">
        <v>-0.143079070694837</v>
      </c>
      <c r="Y154">
        <v>0.76971248690612104</v>
      </c>
      <c r="Z154">
        <v>3.31343605127348</v>
      </c>
      <c r="AA154">
        <v>3.90986251764524</v>
      </c>
      <c r="AB154">
        <v>3.21138478360115</v>
      </c>
      <c r="AC154">
        <v>0.156549557429496</v>
      </c>
      <c r="AD154">
        <v>0.103802967512305</v>
      </c>
      <c r="AE154">
        <v>6.8202304444920203E-2</v>
      </c>
      <c r="AF154">
        <v>5.9402906064616602E-2</v>
      </c>
      <c r="AG154">
        <v>-8.7546376175469606E-2</v>
      </c>
      <c r="AH154">
        <v>-2.38326379142149</v>
      </c>
      <c r="AI154">
        <v>-1.3002799139891801</v>
      </c>
      <c r="AJ154">
        <v>2.72744552169697</v>
      </c>
      <c r="AK154">
        <v>0.13294116651818499</v>
      </c>
      <c r="AL154">
        <v>0.829490749209846</v>
      </c>
      <c r="AM154">
        <v>0.53692912299354101</v>
      </c>
      <c r="AN154">
        <v>0.53529138902560902</v>
      </c>
      <c r="AO154">
        <v>1.4722928611828801</v>
      </c>
      <c r="AP154">
        <v>3.51104961676438E-2</v>
      </c>
      <c r="AQ154">
        <v>1.3947777057584001</v>
      </c>
      <c r="AR154">
        <v>3.90986251764524</v>
      </c>
      <c r="AS154">
        <v>-3.5654921434073998E-2</v>
      </c>
      <c r="AT154">
        <v>3.9837818213079998</v>
      </c>
    </row>
    <row r="155" spans="17:46" x14ac:dyDescent="0.25">
      <c r="Q155" t="s">
        <v>368</v>
      </c>
      <c r="R155" t="s">
        <v>409</v>
      </c>
      <c r="S155">
        <v>0</v>
      </c>
      <c r="T155">
        <v>0</v>
      </c>
      <c r="U155">
        <v>-3.6075508359908998E-2</v>
      </c>
      <c r="V155">
        <v>6.9259935170271597E-2</v>
      </c>
      <c r="W155">
        <v>0.20258024538730299</v>
      </c>
      <c r="X155">
        <v>-6.8810886009600905E-2</v>
      </c>
      <c r="Y155">
        <v>-0.24803708693719301</v>
      </c>
      <c r="Z155">
        <v>0.13723628368225499</v>
      </c>
      <c r="AA155">
        <v>0.10753401568014501</v>
      </c>
      <c r="AB155">
        <v>0.114349478411555</v>
      </c>
      <c r="AC155">
        <v>8.3220529784990005E-2</v>
      </c>
      <c r="AD155">
        <v>9.7382519937551804E-3</v>
      </c>
      <c r="AE155">
        <v>3.6557732998901402E-2</v>
      </c>
      <c r="AF155">
        <v>5.5594403184531099E-2</v>
      </c>
      <c r="AG155">
        <v>-3.9521031681871002E-2</v>
      </c>
      <c r="AH155">
        <v>-8.3758407644818594E-2</v>
      </c>
      <c r="AI155">
        <v>1.5735960943153101E-2</v>
      </c>
      <c r="AJ155">
        <v>0.27999156029768801</v>
      </c>
      <c r="AK155">
        <v>0.33908402376886498</v>
      </c>
      <c r="AL155">
        <v>-0.46342193979060597</v>
      </c>
      <c r="AM155">
        <v>0.153025850739653</v>
      </c>
      <c r="AN155">
        <v>-0.273908447223698</v>
      </c>
      <c r="AO155">
        <v>8.6527136078197397E-2</v>
      </c>
      <c r="AP155">
        <v>4.9155886426895598E-2</v>
      </c>
      <c r="AQ155">
        <v>-2.1996712693847498E-2</v>
      </c>
      <c r="AR155">
        <v>0.10753401568014501</v>
      </c>
      <c r="AS155">
        <v>0.109057749779661</v>
      </c>
      <c r="AT155">
        <v>-0.118563044655445</v>
      </c>
    </row>
    <row r="156" spans="17:46" x14ac:dyDescent="0.25">
      <c r="Q156" t="s">
        <v>423</v>
      </c>
      <c r="R156" t="s">
        <v>409</v>
      </c>
      <c r="S156">
        <v>0</v>
      </c>
      <c r="T156">
        <v>0</v>
      </c>
      <c r="U156">
        <v>1.3346054443965001</v>
      </c>
      <c r="V156">
        <v>1.7774699218222101</v>
      </c>
      <c r="W156">
        <v>0.87689408107429501</v>
      </c>
      <c r="X156">
        <v>0.27506607935826699</v>
      </c>
      <c r="Y156">
        <v>0.33207787948616801</v>
      </c>
      <c r="Z156">
        <v>2.3108727031112402</v>
      </c>
      <c r="AA156">
        <v>1.7377609311140401</v>
      </c>
      <c r="AB156">
        <v>1.9017930116572801</v>
      </c>
      <c r="AC156">
        <v>5.2924288597429897E-2</v>
      </c>
      <c r="AD156">
        <v>3.29419536894522E-2</v>
      </c>
      <c r="AE156">
        <v>2.70284311693193E-2</v>
      </c>
      <c r="AF156">
        <v>2.4784256128508299E-2</v>
      </c>
      <c r="AG156">
        <v>0.203099059774486</v>
      </c>
      <c r="AH156">
        <v>-0.44564781423682998</v>
      </c>
      <c r="AI156">
        <v>-0.22941557771364801</v>
      </c>
      <c r="AJ156">
        <v>0.53864897154499003</v>
      </c>
      <c r="AK156">
        <v>-9.3632903252419006E-2</v>
      </c>
      <c r="AL156">
        <v>-2.2390329392341101E-2</v>
      </c>
      <c r="AM156">
        <v>0.34522796417682999</v>
      </c>
      <c r="AN156">
        <v>-1.5635916194915798E-2</v>
      </c>
      <c r="AO156">
        <v>2.3108727031112402</v>
      </c>
      <c r="AP156">
        <v>0.40938163949471501</v>
      </c>
      <c r="AQ156">
        <v>1.4070608839377801</v>
      </c>
      <c r="AR156">
        <v>1.7377609311140401</v>
      </c>
      <c r="AS156">
        <v>0.644598712651405</v>
      </c>
      <c r="AT156">
        <v>0.40138754801156101</v>
      </c>
    </row>
    <row r="157" spans="17:46" x14ac:dyDescent="0.25">
      <c r="Q157" t="s">
        <v>424</v>
      </c>
      <c r="R157" t="s">
        <v>409</v>
      </c>
      <c r="S157">
        <v>0</v>
      </c>
      <c r="T157">
        <v>0</v>
      </c>
      <c r="U157">
        <v>0.94348699324850205</v>
      </c>
      <c r="V157">
        <v>0.81941203779917504</v>
      </c>
      <c r="W157">
        <v>0.30333945488978098</v>
      </c>
      <c r="X157">
        <v>0.121333404150458</v>
      </c>
      <c r="Y157">
        <v>0.47711870044950899</v>
      </c>
      <c r="Z157">
        <v>1.40908950862796</v>
      </c>
      <c r="AA157">
        <v>1.5076485952613601</v>
      </c>
      <c r="AB157">
        <v>1.34726593137768</v>
      </c>
      <c r="AC157">
        <v>7.3408133776800402E-2</v>
      </c>
      <c r="AD157">
        <v>2.8263714664916801E-2</v>
      </c>
      <c r="AE157">
        <v>3.8447847888951399E-2</v>
      </c>
      <c r="AF157">
        <v>3.5246270522413199E-2</v>
      </c>
      <c r="AG157">
        <v>1.1611768578762199E-2</v>
      </c>
      <c r="AH157">
        <v>-0.777858452478429</v>
      </c>
      <c r="AI157">
        <v>0.10914961300149401</v>
      </c>
      <c r="AJ157">
        <v>1.02325911179235</v>
      </c>
      <c r="AK157">
        <v>-1.6104499458425899E-2</v>
      </c>
      <c r="AL157">
        <v>0.128465281940529</v>
      </c>
      <c r="AM157">
        <v>0.51386213745158904</v>
      </c>
      <c r="AN157">
        <v>-1.48579007469821E-2</v>
      </c>
      <c r="AO157">
        <v>1.40908950862796</v>
      </c>
      <c r="AP157">
        <v>0.18227849405100299</v>
      </c>
      <c r="AQ157">
        <v>1.0066643839746601</v>
      </c>
      <c r="AR157">
        <v>1.5076485952613601</v>
      </c>
      <c r="AS157">
        <v>0.25326774040664501</v>
      </c>
      <c r="AT157">
        <v>0.98257732156028499</v>
      </c>
    </row>
    <row r="158" spans="17:46" x14ac:dyDescent="0.25">
      <c r="Q158" t="s">
        <v>425</v>
      </c>
      <c r="R158" t="s">
        <v>409</v>
      </c>
      <c r="S158">
        <v>0</v>
      </c>
      <c r="T158">
        <v>0</v>
      </c>
      <c r="U158">
        <v>1.09538391179886</v>
      </c>
      <c r="V158">
        <v>1.5545583474289699</v>
      </c>
      <c r="W158">
        <v>0.49009818629873397</v>
      </c>
      <c r="X158">
        <v>0.41972078600507701</v>
      </c>
      <c r="Y158">
        <v>0.49412206698625999</v>
      </c>
      <c r="Z158">
        <v>1.3050162763509601</v>
      </c>
      <c r="AA158">
        <v>0.44192087515862999</v>
      </c>
      <c r="AB158">
        <v>0.79421232134366804</v>
      </c>
      <c r="AC158">
        <v>4.7842354704748499E-2</v>
      </c>
      <c r="AD158">
        <v>2.6567238903109899E-2</v>
      </c>
      <c r="AE158">
        <v>1.9818303279496199E-2</v>
      </c>
      <c r="AF158">
        <v>2.74999877336362E-2</v>
      </c>
      <c r="AG158">
        <v>0.16573956918980301</v>
      </c>
      <c r="AH158">
        <v>-0.13317474329241499</v>
      </c>
      <c r="AI158">
        <v>-2.26633777807543E-2</v>
      </c>
      <c r="AJ158">
        <v>0.55602835991925004</v>
      </c>
      <c r="AK158">
        <v>-7.69419054886952E-2</v>
      </c>
      <c r="AL158">
        <v>3.6637821609581803E-2</v>
      </c>
      <c r="AM158">
        <v>0.24780882299394699</v>
      </c>
      <c r="AN158">
        <v>6.4166408702862901E-2</v>
      </c>
      <c r="AO158">
        <v>1.3050162763509601</v>
      </c>
      <c r="AP158">
        <v>0.39314424196779602</v>
      </c>
      <c r="AQ158">
        <v>0.43705255191756398</v>
      </c>
      <c r="AR158">
        <v>0.44192087515862999</v>
      </c>
      <c r="AS158">
        <v>0.51850147829542004</v>
      </c>
      <c r="AT158">
        <v>-0.63302941731582496</v>
      </c>
    </row>
    <row r="159" spans="17:46" x14ac:dyDescent="0.25">
      <c r="Q159" t="s">
        <v>426</v>
      </c>
      <c r="R159" t="s">
        <v>409</v>
      </c>
      <c r="S159">
        <v>0</v>
      </c>
      <c r="T159">
        <v>0</v>
      </c>
      <c r="U159">
        <v>4.04209455234706E-2</v>
      </c>
      <c r="V159">
        <v>0.40093635857535398</v>
      </c>
      <c r="W159">
        <v>6.2488989359790199E-2</v>
      </c>
      <c r="X159">
        <v>0.18661018398436299</v>
      </c>
      <c r="Y159">
        <v>0.122788902011521</v>
      </c>
      <c r="Z159">
        <v>-0.13208175914842299</v>
      </c>
      <c r="AA159">
        <v>-0.59993617681535805</v>
      </c>
      <c r="AB159">
        <v>-0.52496294137933297</v>
      </c>
      <c r="AC159">
        <v>5.8286578756971297E-2</v>
      </c>
      <c r="AD159">
        <v>1.8435850106137901E-2</v>
      </c>
      <c r="AE159">
        <v>2.6344971793498002E-2</v>
      </c>
      <c r="AF159">
        <v>3.54784765046392E-2</v>
      </c>
      <c r="AG159">
        <v>-4.7574138951373302E-2</v>
      </c>
      <c r="AH159">
        <v>0.30048834181318901</v>
      </c>
      <c r="AI159">
        <v>7.5127428022189996E-2</v>
      </c>
      <c r="AJ159">
        <v>0.54140085504969504</v>
      </c>
      <c r="AK159">
        <v>0.25011028337485902</v>
      </c>
      <c r="AL159">
        <v>1.7718298261372101E-2</v>
      </c>
      <c r="AM159">
        <v>0.23775461373376999</v>
      </c>
      <c r="AN159">
        <v>-0.241530213911196</v>
      </c>
      <c r="AO159">
        <v>-8.4530998917744196E-2</v>
      </c>
      <c r="AP159">
        <v>0.214869280715906</v>
      </c>
      <c r="AQ159">
        <v>-0.55890839339012499</v>
      </c>
      <c r="AR159">
        <v>-0.59993617681535805</v>
      </c>
      <c r="AS159">
        <v>0.35199247766425601</v>
      </c>
      <c r="AT159">
        <v>-1.3296822482400901</v>
      </c>
    </row>
    <row r="160" spans="17:46" x14ac:dyDescent="0.25">
      <c r="Q160" t="s">
        <v>273</v>
      </c>
      <c r="R160" t="s">
        <v>409</v>
      </c>
      <c r="S160">
        <v>0</v>
      </c>
      <c r="T160">
        <v>0</v>
      </c>
      <c r="U160">
        <v>0.72864181599635602</v>
      </c>
      <c r="V160">
        <v>0.53456791012728599</v>
      </c>
      <c r="W160">
        <v>0.31880459948217399</v>
      </c>
      <c r="X160">
        <v>0.134980000458301</v>
      </c>
      <c r="Y160">
        <v>0.63166566850003503</v>
      </c>
      <c r="Z160">
        <v>0.74920515096615203</v>
      </c>
      <c r="AA160">
        <v>1.1344587335780001</v>
      </c>
      <c r="AB160">
        <v>0.74718260895324695</v>
      </c>
      <c r="AC160">
        <v>8.33322361521249E-2</v>
      </c>
      <c r="AD160">
        <v>2.34653469756631E-2</v>
      </c>
      <c r="AE160">
        <v>3.73313973073554E-2</v>
      </c>
      <c r="AF160">
        <v>4.54655085545854E-2</v>
      </c>
      <c r="AG160">
        <v>1.25944408623788E-2</v>
      </c>
      <c r="AH160">
        <v>-0.58508941794121205</v>
      </c>
      <c r="AI160">
        <v>4.6066880109521001E-2</v>
      </c>
      <c r="AJ160">
        <v>0.88896193708902005</v>
      </c>
      <c r="AK160">
        <v>0.42170782030272902</v>
      </c>
      <c r="AL160">
        <v>0.31002621679905901</v>
      </c>
      <c r="AM160">
        <v>0.41819490626812</v>
      </c>
      <c r="AN160">
        <v>-3.3196660750085497E-2</v>
      </c>
      <c r="AO160">
        <v>0.72037818877134296</v>
      </c>
      <c r="AP160">
        <v>-0.22870046983522399</v>
      </c>
      <c r="AQ160">
        <v>1.2252913742838201</v>
      </c>
      <c r="AR160">
        <v>1.1344587335780001</v>
      </c>
      <c r="AS160">
        <v>-0.110344663580886</v>
      </c>
      <c r="AT160">
        <v>1.36322380630106</v>
      </c>
    </row>
    <row r="161" spans="17:46" x14ac:dyDescent="0.25">
      <c r="Q161" t="s">
        <v>398</v>
      </c>
      <c r="R161" t="s">
        <v>409</v>
      </c>
      <c r="S161">
        <v>0</v>
      </c>
      <c r="T161">
        <v>0</v>
      </c>
      <c r="U161">
        <v>1.6267395273282299</v>
      </c>
      <c r="V161">
        <v>1.99890915501556</v>
      </c>
      <c r="W161">
        <v>2.6249301478812099</v>
      </c>
      <c r="X161">
        <v>0.40682256130114602</v>
      </c>
      <c r="Y161">
        <v>0.61255755153499802</v>
      </c>
      <c r="Z161">
        <v>2.16875226564007</v>
      </c>
      <c r="AA161">
        <v>2.4966176770930999</v>
      </c>
      <c r="AB161">
        <v>2.0546756661949899</v>
      </c>
      <c r="AC161">
        <v>3.9620518483271902E-2</v>
      </c>
      <c r="AD161">
        <v>9.7986544912750592E-3</v>
      </c>
      <c r="AE161">
        <v>2.1086327487747001E-2</v>
      </c>
      <c r="AF161">
        <v>2.3142027444082201E-2</v>
      </c>
      <c r="AG161">
        <v>3.1679007146070297E-2</v>
      </c>
      <c r="AH161">
        <v>0.162017582697669</v>
      </c>
      <c r="AI161">
        <v>0.141655062818072</v>
      </c>
      <c r="AJ161">
        <v>-1.04784451343886E-2</v>
      </c>
      <c r="AK161">
        <v>0.51021753732739805</v>
      </c>
      <c r="AL161">
        <v>0.160435284755062</v>
      </c>
      <c r="AM161">
        <v>4.25774701085385E-3</v>
      </c>
      <c r="AN161">
        <v>0.10778203404319101</v>
      </c>
      <c r="AO161">
        <v>1.2670175361422999</v>
      </c>
      <c r="AP161">
        <v>0.19858434492316601</v>
      </c>
      <c r="AQ161">
        <v>0.82859318895881096</v>
      </c>
      <c r="AR161">
        <v>2.4191494483439802</v>
      </c>
      <c r="AS161">
        <v>0.316128378539205</v>
      </c>
      <c r="AT161">
        <v>1.7637563449581199</v>
      </c>
    </row>
    <row r="162" spans="17:46" x14ac:dyDescent="0.25">
      <c r="Q162" t="s">
        <v>466</v>
      </c>
      <c r="R162" t="s">
        <v>409</v>
      </c>
      <c r="S162">
        <v>0</v>
      </c>
      <c r="T162">
        <v>0</v>
      </c>
      <c r="U162">
        <v>1.63870990300587</v>
      </c>
      <c r="V162">
        <v>2.2135298501391101</v>
      </c>
      <c r="W162">
        <v>1.35033422853723</v>
      </c>
      <c r="X162">
        <v>0.209602892779327</v>
      </c>
      <c r="Y162">
        <v>0.63548894060267902</v>
      </c>
      <c r="Z162">
        <v>2.3344643817693602</v>
      </c>
      <c r="AA162">
        <v>2.1656382996230299</v>
      </c>
      <c r="AB162">
        <v>2.1156174220236701</v>
      </c>
      <c r="AC162">
        <v>3.1563890859822197E-2</v>
      </c>
      <c r="AD162">
        <v>1.2314153627640699E-2</v>
      </c>
      <c r="AE162">
        <v>7.1254152300531202E-3</v>
      </c>
      <c r="AF162">
        <v>1.8126918248108002E-2</v>
      </c>
      <c r="AG162">
        <v>7.7981210210217103E-2</v>
      </c>
      <c r="AH162">
        <v>-7.8788352087771296E-2</v>
      </c>
      <c r="AI162">
        <v>-5.49148518029157E-2</v>
      </c>
      <c r="AJ162">
        <v>-7.8568429279691293E-2</v>
      </c>
      <c r="AK162">
        <v>-0.109785531373634</v>
      </c>
      <c r="AL162">
        <v>0.13186173097241899</v>
      </c>
      <c r="AM162">
        <v>9.9745973020942305E-2</v>
      </c>
      <c r="AN162">
        <v>5.1384988330371504E-4</v>
      </c>
      <c r="AO162">
        <v>2.31388445393043</v>
      </c>
      <c r="AP162">
        <v>0.107241737809492</v>
      </c>
      <c r="AQ162">
        <v>2.0771216370621599</v>
      </c>
      <c r="AR162">
        <v>2.1042110784088002</v>
      </c>
      <c r="AS162">
        <v>0.143628009523284</v>
      </c>
      <c r="AT162">
        <v>1.80644342044156</v>
      </c>
    </row>
    <row r="163" spans="17:46" x14ac:dyDescent="0.25">
      <c r="Q163" t="s">
        <v>467</v>
      </c>
      <c r="R163" t="s">
        <v>409</v>
      </c>
      <c r="S163">
        <v>0</v>
      </c>
      <c r="T163">
        <v>0</v>
      </c>
      <c r="U163">
        <v>1.7206810593739199</v>
      </c>
      <c r="V163">
        <v>2.3924282583280099</v>
      </c>
      <c r="W163">
        <v>1.6186910895419799</v>
      </c>
      <c r="X163">
        <v>0.20679394462126499</v>
      </c>
      <c r="Y163">
        <v>0.63832246574662399</v>
      </c>
      <c r="Z163">
        <v>2.4691499190911399</v>
      </c>
      <c r="AA163">
        <v>2.35629498793873</v>
      </c>
      <c r="AB163">
        <v>2.2637583958880398</v>
      </c>
      <c r="AC163">
        <v>3.18887174516089E-2</v>
      </c>
      <c r="AD163">
        <v>1.2354344693360201E-2</v>
      </c>
      <c r="AE163">
        <v>7.16199478391032E-3</v>
      </c>
      <c r="AF163">
        <v>1.82939942251008E-2</v>
      </c>
      <c r="AG163">
        <v>7.7901939468529496E-2</v>
      </c>
      <c r="AH163">
        <v>-7.4298482947193198E-2</v>
      </c>
      <c r="AI163">
        <v>-5.4757544103277198E-2</v>
      </c>
      <c r="AJ163">
        <v>-8.6669089764978904E-2</v>
      </c>
      <c r="AK163">
        <v>-0.112666868805944</v>
      </c>
      <c r="AL163">
        <v>0.134101931984446</v>
      </c>
      <c r="AM163">
        <v>9.9337983824824699E-2</v>
      </c>
      <c r="AN163">
        <v>1.9628273036906801E-3</v>
      </c>
      <c r="AO163">
        <v>2.44657295819058</v>
      </c>
      <c r="AP163">
        <v>0.110494609794919</v>
      </c>
      <c r="AQ163">
        <v>2.2026286171330098</v>
      </c>
      <c r="AR163">
        <v>2.2859454208046999</v>
      </c>
      <c r="AS163">
        <v>0.13281455022585301</v>
      </c>
      <c r="AT163">
        <v>2.0105960812435102</v>
      </c>
    </row>
    <row r="164" spans="17:46" x14ac:dyDescent="0.25">
      <c r="Q164" t="s">
        <v>468</v>
      </c>
      <c r="R164" t="s">
        <v>409</v>
      </c>
      <c r="S164">
        <v>0</v>
      </c>
      <c r="T164">
        <v>0</v>
      </c>
      <c r="U164">
        <v>0.77431367128804096</v>
      </c>
      <c r="V164">
        <v>0.63718815787644401</v>
      </c>
      <c r="W164">
        <v>-0.176373730918782</v>
      </c>
      <c r="X164">
        <v>-0.193277366104497</v>
      </c>
      <c r="Y164">
        <v>-6.0308842593995403E-2</v>
      </c>
      <c r="Z164">
        <v>1.3558518632106</v>
      </c>
      <c r="AA164">
        <v>0.62238561697678796</v>
      </c>
      <c r="AB164">
        <v>0.91387706122908297</v>
      </c>
      <c r="AC164">
        <v>2.2857337936292799E-2</v>
      </c>
      <c r="AD164">
        <v>8.0003664435939707E-3</v>
      </c>
      <c r="AE164">
        <v>2.5412254059927601E-3</v>
      </c>
      <c r="AF164">
        <v>1.6017180409601699E-2</v>
      </c>
      <c r="AG164">
        <v>2.3723226639957101E-2</v>
      </c>
      <c r="AH164">
        <v>-0.217676470476451</v>
      </c>
      <c r="AI164">
        <v>-4.7568639753741003E-2</v>
      </c>
      <c r="AJ164">
        <v>-0.16160222916644401</v>
      </c>
      <c r="AK164">
        <v>9.2383758099411697E-3</v>
      </c>
      <c r="AL164">
        <v>-3.5217134621861199E-2</v>
      </c>
      <c r="AM164">
        <v>1.47744136962154E-2</v>
      </c>
      <c r="AN164">
        <v>-1.01741933021378E-3</v>
      </c>
      <c r="AO164">
        <v>1.12846731019997</v>
      </c>
      <c r="AP164">
        <v>0.12519907056931501</v>
      </c>
      <c r="AQ164">
        <v>0.85205921366260795</v>
      </c>
      <c r="AR164">
        <v>0.60942966790625497</v>
      </c>
      <c r="AS164">
        <v>0.131144291921658</v>
      </c>
      <c r="AT164">
        <v>0.33754308540123701</v>
      </c>
    </row>
    <row r="165" spans="17:46" x14ac:dyDescent="0.25">
      <c r="Q165" t="s">
        <v>469</v>
      </c>
      <c r="R165" t="s">
        <v>409</v>
      </c>
      <c r="S165">
        <v>0</v>
      </c>
      <c r="T165">
        <v>0</v>
      </c>
      <c r="U165">
        <v>0.84878855621802995</v>
      </c>
      <c r="V165">
        <v>0.75863911244531101</v>
      </c>
      <c r="W165">
        <v>-8.7421368109934006E-2</v>
      </c>
      <c r="X165">
        <v>-0.20809024264303899</v>
      </c>
      <c r="Y165">
        <v>-8.3233748187222095E-2</v>
      </c>
      <c r="Z165">
        <v>1.4904321132138101</v>
      </c>
      <c r="AA165">
        <v>0.72552918591857696</v>
      </c>
      <c r="AB165">
        <v>1.0234680358789601</v>
      </c>
      <c r="AC165">
        <v>2.2571085824587101E-2</v>
      </c>
      <c r="AD165">
        <v>7.9262433310618007E-3</v>
      </c>
      <c r="AE165">
        <v>2.6580574053570501E-3</v>
      </c>
      <c r="AF165">
        <v>1.5863818214446899E-2</v>
      </c>
      <c r="AG165">
        <v>2.1880203169961199E-2</v>
      </c>
      <c r="AH165">
        <v>-0.21388143773721799</v>
      </c>
      <c r="AI165">
        <v>-4.5453620582882999E-2</v>
      </c>
      <c r="AJ165">
        <v>-0.16964155714867801</v>
      </c>
      <c r="AK165">
        <v>7.7494159251027001E-3</v>
      </c>
      <c r="AL165">
        <v>-3.6893230006976099E-2</v>
      </c>
      <c r="AM165">
        <v>1.57552025425448E-2</v>
      </c>
      <c r="AN165">
        <v>-2.5167172833692299E-3</v>
      </c>
      <c r="AO165">
        <v>1.2351003381060901</v>
      </c>
      <c r="AP165">
        <v>0.12308229858372501</v>
      </c>
      <c r="AQ165">
        <v>0.96336554235826</v>
      </c>
      <c r="AR165">
        <v>0.71024718893560601</v>
      </c>
      <c r="AS165">
        <v>0.122539143445139</v>
      </c>
      <c r="AT165">
        <v>0.45620068453804002</v>
      </c>
    </row>
    <row r="166" spans="17:46" x14ac:dyDescent="0.25">
      <c r="Q166" t="s">
        <v>470</v>
      </c>
      <c r="R166" t="s">
        <v>409</v>
      </c>
      <c r="S166">
        <v>0</v>
      </c>
      <c r="T166">
        <v>0</v>
      </c>
      <c r="U166">
        <v>0.61588112157687402</v>
      </c>
      <c r="V166">
        <v>0.39492175326144702</v>
      </c>
      <c r="W166">
        <v>-0.41721429286308698</v>
      </c>
      <c r="X166">
        <v>-0.21602557300783701</v>
      </c>
      <c r="Y166">
        <v>-7.0691418865091907E-2</v>
      </c>
      <c r="Z166">
        <v>1.1161435423685699</v>
      </c>
      <c r="AA166">
        <v>0.367597176616627</v>
      </c>
      <c r="AB166">
        <v>0.67849552840647498</v>
      </c>
      <c r="AC166">
        <v>2.2931546031802499E-2</v>
      </c>
      <c r="AD166">
        <v>7.9640235187212402E-3</v>
      </c>
      <c r="AE166">
        <v>2.4728578565198301E-3</v>
      </c>
      <c r="AF166">
        <v>1.61635970027952E-2</v>
      </c>
      <c r="AG166">
        <v>2.13365586811303E-2</v>
      </c>
      <c r="AH166">
        <v>-0.22034378255239601</v>
      </c>
      <c r="AI166">
        <v>-4.7475887225384303E-2</v>
      </c>
      <c r="AJ166">
        <v>-0.16700488116332199</v>
      </c>
      <c r="AK166">
        <v>7.1329222558654398E-3</v>
      </c>
      <c r="AL166">
        <v>-3.2644091079277397E-2</v>
      </c>
      <c r="AM166">
        <v>1.5881132888912498E-2</v>
      </c>
      <c r="AN166">
        <v>-3.6162290143473001E-3</v>
      </c>
      <c r="AO166">
        <v>0.93529382716079401</v>
      </c>
      <c r="AP166">
        <v>0.13312585164909299</v>
      </c>
      <c r="AQ166">
        <v>0.64138538928729905</v>
      </c>
      <c r="AR166">
        <v>0.36010972501049099</v>
      </c>
      <c r="AS166">
        <v>0.142067410641076</v>
      </c>
      <c r="AT166">
        <v>6.5577479660358207E-2</v>
      </c>
    </row>
    <row r="167" spans="17:46" x14ac:dyDescent="0.25">
      <c r="Q167" t="s">
        <v>474</v>
      </c>
      <c r="R167" t="s">
        <v>409</v>
      </c>
      <c r="S167">
        <v>0</v>
      </c>
      <c r="T167">
        <v>0</v>
      </c>
      <c r="U167">
        <v>0.27107649565595998</v>
      </c>
      <c r="V167">
        <v>0.59886749756533297</v>
      </c>
      <c r="W167">
        <v>0.30067427618685999</v>
      </c>
      <c r="X167">
        <v>0.47589966358214397</v>
      </c>
      <c r="Y167">
        <v>0.76737237085445997</v>
      </c>
      <c r="Z167">
        <v>-1.05573821570469</v>
      </c>
      <c r="AA167">
        <v>-1.3327940117034101</v>
      </c>
      <c r="AB167">
        <v>-1.6840962396241299</v>
      </c>
      <c r="AC167">
        <v>0.29185617970287397</v>
      </c>
      <c r="AD167">
        <v>0.26575030397256999</v>
      </c>
      <c r="AE167">
        <v>4.74550530469664E-2</v>
      </c>
      <c r="AF167">
        <v>8.2283407526267796E-2</v>
      </c>
      <c r="AG167">
        <v>1.48727049539449</v>
      </c>
      <c r="AH167">
        <v>0.89092941004655002</v>
      </c>
      <c r="AI167">
        <v>2.0186066686329398</v>
      </c>
      <c r="AJ167">
        <v>3.65714177641261</v>
      </c>
      <c r="AK167">
        <v>-0.21171238432598699</v>
      </c>
      <c r="AL167">
        <v>0.78477014951941304</v>
      </c>
      <c r="AM167">
        <v>0.36796511519595698</v>
      </c>
      <c r="AN167">
        <v>0.358936203153992</v>
      </c>
      <c r="AO167">
        <v>-1.04875979251927</v>
      </c>
      <c r="AP167">
        <v>2.4467455450622001E-2</v>
      </c>
      <c r="AQ167">
        <v>-1.10277778768062</v>
      </c>
      <c r="AR167">
        <v>-1.3017766885348701</v>
      </c>
      <c r="AS167">
        <v>0.182161182984104</v>
      </c>
      <c r="AT167">
        <v>-1.6794308035626599</v>
      </c>
    </row>
    <row r="168" spans="17:46" x14ac:dyDescent="0.25">
      <c r="Q168" t="s">
        <v>272</v>
      </c>
      <c r="R168" t="s">
        <v>409</v>
      </c>
      <c r="S168">
        <v>0</v>
      </c>
      <c r="T168">
        <v>0</v>
      </c>
      <c r="U168">
        <v>0.77126720325635101</v>
      </c>
      <c r="V168">
        <v>0.71276155398941698</v>
      </c>
      <c r="W168">
        <v>0.15667805602714199</v>
      </c>
      <c r="X168">
        <v>0.30094424671079101</v>
      </c>
      <c r="Y168">
        <v>0.69750153425035799</v>
      </c>
      <c r="Z168">
        <v>0.66681303486238197</v>
      </c>
      <c r="AA168">
        <v>0.35642722004932498</v>
      </c>
      <c r="AB168">
        <v>0.487666333045505</v>
      </c>
      <c r="AC168">
        <v>0.119888938041708</v>
      </c>
      <c r="AD168">
        <v>5.3924906561247501E-2</v>
      </c>
      <c r="AE168">
        <v>5.7174466057444202E-2</v>
      </c>
      <c r="AF168">
        <v>5.5787599350969497E-2</v>
      </c>
      <c r="AG168">
        <v>6.0975272455303799E-2</v>
      </c>
      <c r="AH168">
        <v>-0.56779126994121598</v>
      </c>
      <c r="AI168">
        <v>0.41277760405275299</v>
      </c>
      <c r="AJ168">
        <v>1.9689856254785101</v>
      </c>
      <c r="AK168">
        <v>0.47706341876192698</v>
      </c>
      <c r="AL168">
        <v>0.43524442599382801</v>
      </c>
      <c r="AM168">
        <v>0.27926342044021102</v>
      </c>
      <c r="AN168">
        <v>0.51603746237205905</v>
      </c>
      <c r="AO168">
        <v>0.66681303486238197</v>
      </c>
      <c r="AP168">
        <v>-0.213824350532791</v>
      </c>
      <c r="AQ168">
        <v>1.1388834859875301</v>
      </c>
      <c r="AR168">
        <v>0.35642722004932498</v>
      </c>
      <c r="AS168">
        <v>-0.113412103625291</v>
      </c>
      <c r="AT168">
        <v>0.59155166822435801</v>
      </c>
    </row>
    <row r="169" spans="17:46" x14ac:dyDescent="0.25">
      <c r="Q169" t="s">
        <v>271</v>
      </c>
      <c r="R169" t="s">
        <v>409</v>
      </c>
      <c r="S169">
        <v>0</v>
      </c>
      <c r="T169">
        <v>0</v>
      </c>
      <c r="U169">
        <v>0.82298054926028896</v>
      </c>
      <c r="V169">
        <v>0.73904875344804399</v>
      </c>
      <c r="W169">
        <v>0.69602853769055395</v>
      </c>
      <c r="X169">
        <v>0.32344675286958602</v>
      </c>
      <c r="Y169">
        <v>0.62477704974549797</v>
      </c>
      <c r="Z169">
        <v>0.86577077950797798</v>
      </c>
      <c r="AA169">
        <v>-7.85264393799643E-2</v>
      </c>
      <c r="AB169">
        <v>0.35869189086689102</v>
      </c>
      <c r="AC169">
        <v>0.114515712762901</v>
      </c>
      <c r="AD169">
        <v>4.6800153768712098E-2</v>
      </c>
      <c r="AE169">
        <v>7.6176546373766807E-2</v>
      </c>
      <c r="AF169">
        <v>3.9714572507011998E-2</v>
      </c>
      <c r="AG169">
        <v>2.80317818605407E-2</v>
      </c>
      <c r="AH169">
        <v>-0.157950512228995</v>
      </c>
      <c r="AI169">
        <v>0.53685223497810197</v>
      </c>
      <c r="AJ169">
        <v>1.47917919139229</v>
      </c>
      <c r="AK169">
        <v>0.36586026400542698</v>
      </c>
      <c r="AL169">
        <v>0.48597651390212898</v>
      </c>
      <c r="AM169">
        <v>0.221250320068207</v>
      </c>
      <c r="AN169">
        <v>0.82510919421602302</v>
      </c>
      <c r="AO169">
        <v>0.57592172676926501</v>
      </c>
      <c r="AP169">
        <v>-0.18800870473738401</v>
      </c>
      <c r="AQ169">
        <v>0.99099771713090401</v>
      </c>
      <c r="AR169">
        <v>-7.85264393799643E-2</v>
      </c>
      <c r="AS169">
        <v>-0.34066537683121201</v>
      </c>
      <c r="AT169">
        <v>0.62773643891406194</v>
      </c>
    </row>
    <row r="170" spans="17:46" x14ac:dyDescent="0.25">
      <c r="Q170" t="s">
        <v>270</v>
      </c>
      <c r="R170" t="s">
        <v>409</v>
      </c>
      <c r="S170">
        <v>0</v>
      </c>
      <c r="T170">
        <v>0</v>
      </c>
      <c r="U170">
        <v>1.1748783541266301</v>
      </c>
      <c r="V170">
        <v>1.38043460265263</v>
      </c>
      <c r="W170">
        <v>1.2394539298203</v>
      </c>
      <c r="X170">
        <v>0.48327560538540099</v>
      </c>
      <c r="Y170">
        <v>0.72615056155719004</v>
      </c>
      <c r="Z170">
        <v>1.1918283338147599</v>
      </c>
      <c r="AA170">
        <v>1.2363617751873699</v>
      </c>
      <c r="AB170">
        <v>1.1439713393034701</v>
      </c>
      <c r="AC170">
        <v>0.103286706874455</v>
      </c>
      <c r="AD170">
        <v>4.7152477363790503E-2</v>
      </c>
      <c r="AE170">
        <v>6.0123046498410701E-2</v>
      </c>
      <c r="AF170">
        <v>4.7343948895320301E-2</v>
      </c>
      <c r="AG170">
        <v>0.24770801492355399</v>
      </c>
      <c r="AH170">
        <v>3.3468076063552302E-2</v>
      </c>
      <c r="AI170">
        <v>0.25438367149976499</v>
      </c>
      <c r="AJ170">
        <v>1.1261321741666801</v>
      </c>
      <c r="AK170">
        <v>0.54349992223479204</v>
      </c>
      <c r="AL170">
        <v>0.69547188521605097</v>
      </c>
      <c r="AM170">
        <v>0.22288300873238501</v>
      </c>
      <c r="AN170">
        <v>0.50295909146172402</v>
      </c>
      <c r="AO170">
        <v>1.1918283338147599</v>
      </c>
      <c r="AP170">
        <v>-0.30015484336437798</v>
      </c>
      <c r="AQ170">
        <v>1.8544948260143499</v>
      </c>
      <c r="AR170">
        <v>1.2363617751873699</v>
      </c>
      <c r="AS170">
        <v>-0.14184575728927301</v>
      </c>
      <c r="AT170">
        <v>1.5304344917891299</v>
      </c>
    </row>
    <row r="171" spans="17:46" x14ac:dyDescent="0.25">
      <c r="Q171" t="s">
        <v>415</v>
      </c>
      <c r="R171" t="s">
        <v>409</v>
      </c>
      <c r="S171">
        <v>0</v>
      </c>
      <c r="T171">
        <v>0</v>
      </c>
      <c r="U171">
        <v>0.36746626836641899</v>
      </c>
      <c r="V171">
        <v>0.43338733106186</v>
      </c>
      <c r="W171">
        <v>0.58065361511501201</v>
      </c>
      <c r="X171">
        <v>0.330043303140239</v>
      </c>
      <c r="Y171">
        <v>-0.316835204985767</v>
      </c>
      <c r="Z171">
        <v>0.41773590514828501</v>
      </c>
      <c r="AA171">
        <v>1.1282353745959599</v>
      </c>
      <c r="AB171">
        <v>0.425631378051472</v>
      </c>
      <c r="AC171">
        <v>0.108453210241593</v>
      </c>
      <c r="AD171">
        <v>8.5772939474658902E-2</v>
      </c>
      <c r="AE171">
        <v>1.98928321598658E-2</v>
      </c>
      <c r="AF171">
        <v>4.1930324386312202E-2</v>
      </c>
      <c r="AG171">
        <v>0.564397742361192</v>
      </c>
      <c r="AH171">
        <v>-0.69775636600699298</v>
      </c>
      <c r="AI171">
        <v>0.133940297998316</v>
      </c>
      <c r="AJ171">
        <v>0.24400608101767499</v>
      </c>
      <c r="AK171">
        <v>-0.183656922424526</v>
      </c>
      <c r="AL171">
        <v>-9.5293172934469594E-2</v>
      </c>
      <c r="AM171">
        <v>0.13200984962725201</v>
      </c>
      <c r="AN171">
        <v>-0.20054119423146599</v>
      </c>
      <c r="AO171">
        <v>0.37761366296940602</v>
      </c>
      <c r="AP171">
        <v>0.12008513283738299</v>
      </c>
      <c r="AQ171">
        <v>0.112495856270989</v>
      </c>
      <c r="AR171">
        <v>1.1282353745959599</v>
      </c>
      <c r="AS171">
        <v>0.24061101689074901</v>
      </c>
      <c r="AT171">
        <v>0.62940384989214404</v>
      </c>
    </row>
    <row r="172" spans="17:46" x14ac:dyDescent="0.25">
      <c r="Q172" t="s">
        <v>390</v>
      </c>
      <c r="R172" t="s">
        <v>409</v>
      </c>
      <c r="S172">
        <v>0</v>
      </c>
      <c r="T172">
        <v>0</v>
      </c>
      <c r="U172">
        <v>1.2563712053437199</v>
      </c>
      <c r="V172">
        <v>1.94039067911312</v>
      </c>
      <c r="W172">
        <v>1.5740008109033099</v>
      </c>
      <c r="X172">
        <v>0.42442578237961998</v>
      </c>
      <c r="Y172">
        <v>0.552682475455611</v>
      </c>
      <c r="Z172">
        <v>1.7368890798260801</v>
      </c>
      <c r="AA172">
        <v>1.47455163122027</v>
      </c>
      <c r="AB172">
        <v>1.51301053148162</v>
      </c>
      <c r="AC172">
        <v>4.3996285028191397E-2</v>
      </c>
      <c r="AD172">
        <v>2.8815185493643401E-2</v>
      </c>
      <c r="AE172">
        <v>8.2390610216331404E-3</v>
      </c>
      <c r="AF172">
        <v>2.3788131836265099E-2</v>
      </c>
      <c r="AG172">
        <v>8.4088185729504106E-2</v>
      </c>
      <c r="AH172">
        <v>3.08910542422456E-2</v>
      </c>
      <c r="AI172">
        <v>0.403568509530638</v>
      </c>
      <c r="AJ172">
        <v>0.57507943615914603</v>
      </c>
      <c r="AK172">
        <v>-0.123291214350413</v>
      </c>
      <c r="AL172">
        <v>0.12481530373461899</v>
      </c>
      <c r="AM172">
        <v>0.12438444157825999</v>
      </c>
      <c r="AN172">
        <v>-1.3860281003928601E-2</v>
      </c>
      <c r="AO172">
        <v>1.1938999085661901</v>
      </c>
      <c r="AP172">
        <v>0.239255938431155</v>
      </c>
      <c r="AQ172">
        <v>0.66568290003495001</v>
      </c>
      <c r="AR172">
        <v>1.47455163122027</v>
      </c>
      <c r="AS172">
        <v>0.34429158451469499</v>
      </c>
      <c r="AT172">
        <v>0.76077094791872302</v>
      </c>
    </row>
    <row r="173" spans="17:46" x14ac:dyDescent="0.25">
      <c r="Q173" t="s">
        <v>389</v>
      </c>
      <c r="R173" t="s">
        <v>409</v>
      </c>
      <c r="S173">
        <v>0</v>
      </c>
      <c r="T173">
        <v>0</v>
      </c>
      <c r="U173">
        <v>-0.76946735154144097</v>
      </c>
      <c r="V173">
        <v>0.30241206327217701</v>
      </c>
      <c r="W173">
        <v>0.40184113044446501</v>
      </c>
      <c r="X173">
        <v>0.35939963729007501</v>
      </c>
      <c r="Y173">
        <v>-0.23776706237575199</v>
      </c>
      <c r="Z173">
        <v>-1.6797316963763</v>
      </c>
      <c r="AA173">
        <v>-1.5430564442983901</v>
      </c>
      <c r="AB173">
        <v>-1.58239137665967</v>
      </c>
      <c r="AC173">
        <v>7.5495189909784793E-2</v>
      </c>
      <c r="AD173">
        <v>4.1165524345345199E-2</v>
      </c>
      <c r="AE173">
        <v>4.2667381775898197E-2</v>
      </c>
      <c r="AF173">
        <v>3.9649521132310302E-2</v>
      </c>
      <c r="AG173">
        <v>3.2029660597063699E-2</v>
      </c>
      <c r="AH173">
        <v>1.3378557200991299</v>
      </c>
      <c r="AI173">
        <v>0.559589916911303</v>
      </c>
      <c r="AJ173">
        <v>-8.1554584396932694E-2</v>
      </c>
      <c r="AK173">
        <v>5.7196369928201603E-2</v>
      </c>
      <c r="AL173">
        <v>-0.27399742013957601</v>
      </c>
      <c r="AM173">
        <v>0.27006796203475603</v>
      </c>
      <c r="AN173">
        <v>-0.43729627642434599</v>
      </c>
      <c r="AO173">
        <v>-0.86968813933473099</v>
      </c>
      <c r="AP173">
        <v>0.15911476555248599</v>
      </c>
      <c r="AQ173">
        <v>-1.22097357042746</v>
      </c>
      <c r="AR173">
        <v>-1.5430564442983901</v>
      </c>
      <c r="AS173">
        <v>0.32444987828911398</v>
      </c>
      <c r="AT173">
        <v>-2.2157015690659398</v>
      </c>
    </row>
    <row r="174" spans="17:46" x14ac:dyDescent="0.25">
      <c r="Q174" t="s">
        <v>379</v>
      </c>
      <c r="R174" t="s">
        <v>409</v>
      </c>
      <c r="S174">
        <v>0</v>
      </c>
      <c r="T174">
        <v>0</v>
      </c>
      <c r="U174">
        <v>0.53207418182274002</v>
      </c>
      <c r="V174">
        <v>0.21405502349549599</v>
      </c>
      <c r="W174">
        <v>0.175293549234078</v>
      </c>
      <c r="X174">
        <v>0.25745103755929799</v>
      </c>
      <c r="Y174">
        <v>0.76807451615198696</v>
      </c>
      <c r="Z174">
        <v>0.26751577342440103</v>
      </c>
      <c r="AA174">
        <v>0.93938181607613802</v>
      </c>
      <c r="AB174">
        <v>0.255447605085939</v>
      </c>
      <c r="AC174">
        <v>0.135036360517691</v>
      </c>
      <c r="AD174">
        <v>5.30303351689356E-2</v>
      </c>
      <c r="AE174">
        <v>5.04804102174784E-2</v>
      </c>
      <c r="AF174">
        <v>7.6038800864596606E-2</v>
      </c>
      <c r="AG174">
        <v>9.4324227200536195E-2</v>
      </c>
      <c r="AH174">
        <v>-1.0887313395578</v>
      </c>
      <c r="AI174">
        <v>0.32702503083265499</v>
      </c>
      <c r="AJ174">
        <v>1.9140528979763101</v>
      </c>
      <c r="AK174">
        <v>4.6762701149675297E-2</v>
      </c>
      <c r="AL174">
        <v>0.58431777930316098</v>
      </c>
      <c r="AM174">
        <v>0.52568002432093497</v>
      </c>
      <c r="AN174">
        <v>0.30323274608794698</v>
      </c>
      <c r="AO174">
        <v>0.26260915415039099</v>
      </c>
      <c r="AP174">
        <v>0.106780824965055</v>
      </c>
      <c r="AQ174">
        <v>2.6863917056643798E-2</v>
      </c>
      <c r="AR174">
        <v>0.877229723971652</v>
      </c>
      <c r="AS174">
        <v>0.228863279800402</v>
      </c>
      <c r="AT174">
        <v>0.40275344983085698</v>
      </c>
    </row>
    <row r="175" spans="17:46" x14ac:dyDescent="0.25">
      <c r="Q175" t="s">
        <v>369</v>
      </c>
      <c r="R175" t="s">
        <v>409</v>
      </c>
      <c r="S175">
        <v>0</v>
      </c>
      <c r="T175">
        <v>0</v>
      </c>
      <c r="U175">
        <v>-0.72990368430806396</v>
      </c>
      <c r="V175">
        <v>-0.310912715994279</v>
      </c>
      <c r="W175">
        <v>-0.564185498246077</v>
      </c>
      <c r="X175">
        <v>0.35854376543967198</v>
      </c>
      <c r="Y175">
        <v>0.47958080949917498</v>
      </c>
      <c r="Z175">
        <v>-2.7766214575088601</v>
      </c>
      <c r="AA175">
        <v>-2.9720234343419198</v>
      </c>
      <c r="AB175">
        <v>-4.0655705490804896</v>
      </c>
      <c r="AC175">
        <v>8.20739599303245E-2</v>
      </c>
      <c r="AD175">
        <v>4.2306424140952599E-2</v>
      </c>
      <c r="AE175">
        <v>3.7475340469127302E-2</v>
      </c>
      <c r="AF175">
        <v>3.5712542825312603E-2</v>
      </c>
      <c r="AG175">
        <v>-4.01586823567298E-3</v>
      </c>
      <c r="AH175">
        <v>1.2375749744239599</v>
      </c>
      <c r="AI175">
        <v>0.58604482921384105</v>
      </c>
      <c r="AJ175">
        <v>0.33498232919610599</v>
      </c>
      <c r="AK175">
        <v>-0.40201125714427499</v>
      </c>
      <c r="AL175">
        <v>0.100785002429573</v>
      </c>
      <c r="AM175">
        <v>0.23318765469803299</v>
      </c>
      <c r="AN175">
        <v>0.416215131413878</v>
      </c>
      <c r="AO175">
        <v>-1.2847863712255601</v>
      </c>
      <c r="AP175">
        <v>-9.7291455820731794E-3</v>
      </c>
      <c r="AQ175">
        <v>-1.26330686184065</v>
      </c>
      <c r="AR175">
        <v>-2.8666065943759498</v>
      </c>
      <c r="AS175">
        <v>8.0338707263131595E-2</v>
      </c>
      <c r="AT175">
        <v>-3.03316372195335</v>
      </c>
    </row>
    <row r="176" spans="17:46" x14ac:dyDescent="0.25">
      <c r="Q176" t="s">
        <v>370</v>
      </c>
      <c r="R176" t="s">
        <v>409</v>
      </c>
      <c r="S176">
        <v>0</v>
      </c>
      <c r="T176">
        <v>0</v>
      </c>
      <c r="U176">
        <v>0.66488318166810001</v>
      </c>
      <c r="V176">
        <v>1.16162838878785</v>
      </c>
      <c r="W176">
        <v>0.89194943077825595</v>
      </c>
      <c r="X176">
        <v>0.43758108454861699</v>
      </c>
      <c r="Y176">
        <v>0.75057636762714797</v>
      </c>
      <c r="Z176">
        <v>0.35626417718459902</v>
      </c>
      <c r="AA176">
        <v>0.53835623732614801</v>
      </c>
      <c r="AB176">
        <v>0.319090155030129</v>
      </c>
      <c r="AC176">
        <v>0.103808123431074</v>
      </c>
      <c r="AD176">
        <v>5.1904705018542802E-2</v>
      </c>
      <c r="AE176">
        <v>3.5786303662393798E-2</v>
      </c>
      <c r="AF176">
        <v>6.0946425812164098E-2</v>
      </c>
      <c r="AG176">
        <v>0.120712997714346</v>
      </c>
      <c r="AH176">
        <v>0.52147706351419199</v>
      </c>
      <c r="AI176">
        <v>0.165043021875309</v>
      </c>
      <c r="AJ176">
        <v>1.8553267416557699</v>
      </c>
      <c r="AK176">
        <v>-0.35662335696252501</v>
      </c>
      <c r="AL176">
        <v>0.54102623763607205</v>
      </c>
      <c r="AM176">
        <v>0.40119489472328201</v>
      </c>
      <c r="AN176">
        <v>0.23378352229391999</v>
      </c>
      <c r="AO176">
        <v>0.35626417718459902</v>
      </c>
      <c r="AP176">
        <v>0.11012027474699999</v>
      </c>
      <c r="AQ176">
        <v>0.11314627387605999</v>
      </c>
      <c r="AR176">
        <v>0.53835623732614801</v>
      </c>
      <c r="AS176">
        <v>0.15820197914023301</v>
      </c>
      <c r="AT176">
        <v>0.210374021526295</v>
      </c>
    </row>
    <row r="177" spans="17:46" x14ac:dyDescent="0.25">
      <c r="Q177" t="s">
        <v>475</v>
      </c>
      <c r="R177" t="s">
        <v>409</v>
      </c>
      <c r="S177">
        <v>0</v>
      </c>
      <c r="T177">
        <v>0</v>
      </c>
      <c r="U177">
        <v>-0.72990368315419996</v>
      </c>
      <c r="V177">
        <v>-0.310912685227687</v>
      </c>
      <c r="W177">
        <v>-0.56418546092368105</v>
      </c>
      <c r="X177">
        <v>0.358543761171289</v>
      </c>
      <c r="Y177">
        <v>0.47958081245207801</v>
      </c>
      <c r="Z177">
        <v>-2.7766214590568001</v>
      </c>
      <c r="AA177">
        <v>-2.97202342471686</v>
      </c>
      <c r="AB177">
        <v>-4.0655705434609999</v>
      </c>
      <c r="AC177">
        <v>8.2073960376758404E-2</v>
      </c>
      <c r="AD177">
        <v>4.2306425184512803E-2</v>
      </c>
      <c r="AE177">
        <v>3.7475339967306502E-2</v>
      </c>
      <c r="AF177">
        <v>3.5712542959544298E-2</v>
      </c>
      <c r="AG177">
        <v>-4.0158714635493004E-3</v>
      </c>
      <c r="AH177">
        <v>1.23757500264232</v>
      </c>
      <c r="AI177">
        <v>0.58604484598060502</v>
      </c>
      <c r="AJ177">
        <v>0.334982333366933</v>
      </c>
      <c r="AK177">
        <v>-0.40201124700315899</v>
      </c>
      <c r="AL177">
        <v>0.100784999401981</v>
      </c>
      <c r="AM177">
        <v>0.23318765798756699</v>
      </c>
      <c r="AN177">
        <v>0.41621512215108802</v>
      </c>
      <c r="AO177">
        <v>-1.2847863717144099</v>
      </c>
      <c r="AP177">
        <v>-9.7291435986799294E-3</v>
      </c>
      <c r="AQ177">
        <v>-1.26330686670833</v>
      </c>
      <c r="AR177">
        <v>-2.8666065853807101</v>
      </c>
      <c r="AS177">
        <v>8.0338710537924699E-2</v>
      </c>
      <c r="AT177">
        <v>-3.0331637197473702</v>
      </c>
    </row>
    <row r="178" spans="17:46" x14ac:dyDescent="0.25">
      <c r="Q178" t="s">
        <v>371</v>
      </c>
      <c r="R178" t="s">
        <v>409</v>
      </c>
      <c r="S178">
        <v>0</v>
      </c>
      <c r="T178">
        <v>0</v>
      </c>
      <c r="U178">
        <v>0.21971181509379301</v>
      </c>
      <c r="V178">
        <v>0.17012959272112901</v>
      </c>
      <c r="W178">
        <v>-0.89558146642336001</v>
      </c>
      <c r="X178">
        <v>2.91261918474271E-2</v>
      </c>
      <c r="Y178">
        <v>0.630529254908337</v>
      </c>
      <c r="Z178">
        <v>-0.168797706299262</v>
      </c>
      <c r="AA178">
        <v>-0.76044424610949302</v>
      </c>
      <c r="AB178">
        <v>-0.69694002274426403</v>
      </c>
      <c r="AC178">
        <v>7.8269375153335805E-2</v>
      </c>
      <c r="AD178">
        <v>1.9366601072002401E-2</v>
      </c>
      <c r="AE178">
        <v>3.7909480650930603E-2</v>
      </c>
      <c r="AF178">
        <v>5.1257511630901899E-2</v>
      </c>
      <c r="AG178">
        <v>1.88322113215675E-3</v>
      </c>
      <c r="AH178">
        <v>0.23298047576691699</v>
      </c>
      <c r="AI178">
        <v>-0.33807156850115999</v>
      </c>
      <c r="AJ178">
        <v>0.391686249476416</v>
      </c>
      <c r="AK178">
        <v>-0.17539003476759399</v>
      </c>
      <c r="AL178">
        <v>0.46784833188046498</v>
      </c>
      <c r="AM178">
        <v>0.55171280614681395</v>
      </c>
      <c r="AN178">
        <v>-3.1376857134467397E-2</v>
      </c>
      <c r="AO178">
        <v>-0.168797706299262</v>
      </c>
      <c r="AP178">
        <v>4.71172673810226E-2</v>
      </c>
      <c r="AQ178">
        <v>-0.27282079633985401</v>
      </c>
      <c r="AR178">
        <v>-0.76044424610949302</v>
      </c>
      <c r="AS178">
        <v>0.36449402669279701</v>
      </c>
      <c r="AT178">
        <v>-1.51610836087095</v>
      </c>
    </row>
    <row r="179" spans="17:46" x14ac:dyDescent="0.25">
      <c r="Q179" t="s">
        <v>388</v>
      </c>
      <c r="R179" t="s">
        <v>409</v>
      </c>
      <c r="S179">
        <v>0</v>
      </c>
      <c r="T179">
        <v>0</v>
      </c>
      <c r="U179">
        <v>0.12276882948071401</v>
      </c>
      <c r="V179">
        <v>-5.5388192985813101E-2</v>
      </c>
      <c r="W179">
        <v>-8.0267066135906201E-2</v>
      </c>
      <c r="X179">
        <v>0.40630658176802098</v>
      </c>
      <c r="Y179">
        <v>0.71119095150942702</v>
      </c>
      <c r="Z179">
        <v>-0.70244818405931198</v>
      </c>
      <c r="AA179">
        <v>-0.25697971711383899</v>
      </c>
      <c r="AB179">
        <v>-0.58786490514537604</v>
      </c>
      <c r="AC179">
        <v>0.152278398200966</v>
      </c>
      <c r="AD179">
        <v>8.2225872727909502E-2</v>
      </c>
      <c r="AE179">
        <v>5.21471146671421E-2</v>
      </c>
      <c r="AF179">
        <v>8.8116212115816994E-2</v>
      </c>
      <c r="AG179">
        <v>0.24619040837794101</v>
      </c>
      <c r="AH179">
        <v>-0.44653869352578801</v>
      </c>
      <c r="AI179">
        <v>0.54441778141866404</v>
      </c>
      <c r="AJ179">
        <v>2.8350353900952601</v>
      </c>
      <c r="AK179">
        <v>0.10012536979188</v>
      </c>
      <c r="AL179">
        <v>0.41865475300989102</v>
      </c>
      <c r="AM179">
        <v>0.41605183252884798</v>
      </c>
      <c r="AN179">
        <v>0.44369681124914101</v>
      </c>
      <c r="AO179">
        <v>-0.70244818405931198</v>
      </c>
      <c r="AP179">
        <v>8.2986049013289695E-2</v>
      </c>
      <c r="AQ179">
        <v>-0.88566053334125106</v>
      </c>
      <c r="AR179">
        <v>-0.25697971711383899</v>
      </c>
      <c r="AS179">
        <v>0.24367129633554999</v>
      </c>
      <c r="AT179">
        <v>-0.76215577201081197</v>
      </c>
    </row>
    <row r="180" spans="17:46" x14ac:dyDescent="0.25">
      <c r="Q180" t="s">
        <v>372</v>
      </c>
      <c r="R180" t="s">
        <v>409</v>
      </c>
      <c r="S180">
        <v>0</v>
      </c>
      <c r="T180">
        <v>0</v>
      </c>
      <c r="U180">
        <v>0.78975553052623404</v>
      </c>
      <c r="V180">
        <v>1.33109511623558</v>
      </c>
      <c r="W180">
        <v>0.67773775111607504</v>
      </c>
      <c r="X180">
        <v>0.46028190202955999</v>
      </c>
      <c r="Y180">
        <v>0.43034862116467298</v>
      </c>
      <c r="Z180">
        <v>0.84951566184495797</v>
      </c>
      <c r="AA180">
        <v>0.33892791096217301</v>
      </c>
      <c r="AB180">
        <v>0.58435770880494997</v>
      </c>
      <c r="AC180">
        <v>7.2550969684925901E-2</v>
      </c>
      <c r="AD180">
        <v>3.5769296963747997E-2</v>
      </c>
      <c r="AE180">
        <v>1.3142953483705699E-2</v>
      </c>
      <c r="AF180">
        <v>3.9631044546468097E-2</v>
      </c>
      <c r="AG180">
        <v>0.12767617568074</v>
      </c>
      <c r="AH180">
        <v>4.2267942246252597E-2</v>
      </c>
      <c r="AI180">
        <v>0.25408542070255402</v>
      </c>
      <c r="AJ180">
        <v>1.1146398331187499</v>
      </c>
      <c r="AK180">
        <v>-0.32033804073043898</v>
      </c>
      <c r="AL180">
        <v>0.14088387417672801</v>
      </c>
      <c r="AM180">
        <v>0.19547115574747001</v>
      </c>
      <c r="AN180">
        <v>1.33548103454955E-2</v>
      </c>
      <c r="AO180">
        <v>0.84951566184495797</v>
      </c>
      <c r="AP180">
        <v>-4.9024788181948102E-2</v>
      </c>
      <c r="AQ180">
        <v>0.95775007862537098</v>
      </c>
      <c r="AR180">
        <v>0.33892791096217301</v>
      </c>
      <c r="AS180">
        <v>1.04482708490193E-2</v>
      </c>
      <c r="AT180">
        <v>0.317266696336655</v>
      </c>
    </row>
    <row r="181" spans="17:46" x14ac:dyDescent="0.25">
      <c r="Q181" t="s">
        <v>373</v>
      </c>
      <c r="R181" t="s">
        <v>409</v>
      </c>
      <c r="S181">
        <v>0</v>
      </c>
      <c r="T181">
        <v>0</v>
      </c>
      <c r="U181">
        <v>0.52170170842563102</v>
      </c>
      <c r="V181">
        <v>0.25653345833051999</v>
      </c>
      <c r="W181">
        <v>-0.340891153289963</v>
      </c>
      <c r="X181">
        <v>0.14992646760314399</v>
      </c>
      <c r="Y181">
        <v>0.65794510674143802</v>
      </c>
      <c r="Z181">
        <v>0.42281415577554099</v>
      </c>
      <c r="AA181">
        <v>0.24239125201502101</v>
      </c>
      <c r="AB181">
        <v>0.304165190978959</v>
      </c>
      <c r="AC181">
        <v>0.120577961993708</v>
      </c>
      <c r="AD181">
        <v>4.7526800805119097E-2</v>
      </c>
      <c r="AE181">
        <v>4.4214225772162302E-2</v>
      </c>
      <c r="AF181">
        <v>7.4370239539912494E-2</v>
      </c>
      <c r="AG181">
        <v>-2.0374039710677901E-3</v>
      </c>
      <c r="AH181">
        <v>-1.0188543901976701</v>
      </c>
      <c r="AI181">
        <v>0.22623328180795599</v>
      </c>
      <c r="AJ181">
        <v>1.7733252148443699</v>
      </c>
      <c r="AK181">
        <v>1.51104456634543E-2</v>
      </c>
      <c r="AL181">
        <v>0.247018390303441</v>
      </c>
      <c r="AM181">
        <v>0.45806986929347299</v>
      </c>
      <c r="AN181">
        <v>0.29095639136668699</v>
      </c>
      <c r="AO181">
        <v>0.41761369409729598</v>
      </c>
      <c r="AP181">
        <v>4.6426667065717499E-2</v>
      </c>
      <c r="AQ181">
        <v>0.31511527606707501</v>
      </c>
      <c r="AR181">
        <v>0.23248227892892301</v>
      </c>
      <c r="AS181">
        <v>0.17962327699578401</v>
      </c>
      <c r="AT181">
        <v>-0.13991028353128601</v>
      </c>
    </row>
    <row r="182" spans="17:46" x14ac:dyDescent="0.25">
      <c r="Q182" t="s">
        <v>374</v>
      </c>
      <c r="R182" t="s">
        <v>409</v>
      </c>
      <c r="S182">
        <v>0</v>
      </c>
      <c r="T182">
        <v>0</v>
      </c>
      <c r="U182">
        <v>0.58163788112182102</v>
      </c>
      <c r="V182">
        <v>0.786102079522085</v>
      </c>
      <c r="W182">
        <v>2.5172497279641701E-2</v>
      </c>
      <c r="X182">
        <v>0.41851934123428303</v>
      </c>
      <c r="Y182">
        <v>0.76342150726693903</v>
      </c>
      <c r="Z182">
        <v>-4.9864542624466199E-2</v>
      </c>
      <c r="AA182">
        <v>-0.303613220046628</v>
      </c>
      <c r="AB182">
        <v>-0.26963642886630501</v>
      </c>
      <c r="AC182">
        <v>8.33756062812539E-2</v>
      </c>
      <c r="AD182">
        <v>4.4411418767998298E-2</v>
      </c>
      <c r="AE182">
        <v>4.1612952850610598E-2</v>
      </c>
      <c r="AF182">
        <v>4.53153420297885E-2</v>
      </c>
      <c r="AG182">
        <v>9.5536249667272699E-2</v>
      </c>
      <c r="AH182">
        <v>0.28137999602081598</v>
      </c>
      <c r="AI182">
        <v>0.17062393992914501</v>
      </c>
      <c r="AJ182">
        <v>1.6282984388982999</v>
      </c>
      <c r="AK182">
        <v>-0.115636189016299</v>
      </c>
      <c r="AL182">
        <v>0.60059068610862298</v>
      </c>
      <c r="AM182">
        <v>0.526776918587881</v>
      </c>
      <c r="AN182">
        <v>0.133974448070381</v>
      </c>
      <c r="AO182">
        <v>-4.9864542624466199E-2</v>
      </c>
      <c r="AP182">
        <v>5.7871815657702698E-2</v>
      </c>
      <c r="AQ182">
        <v>-0.177630973608077</v>
      </c>
      <c r="AR182">
        <v>-0.303613220046628</v>
      </c>
      <c r="AS182">
        <v>0.32265579604237898</v>
      </c>
      <c r="AT182">
        <v>-0.97253887762540703</v>
      </c>
    </row>
    <row r="183" spans="17:46" x14ac:dyDescent="0.25">
      <c r="Q183" t="s">
        <v>387</v>
      </c>
      <c r="R183" t="s">
        <v>409</v>
      </c>
      <c r="S183">
        <v>0</v>
      </c>
      <c r="T183">
        <v>0</v>
      </c>
      <c r="U183">
        <v>0.36290808882715497</v>
      </c>
      <c r="V183">
        <v>0.60491818661668295</v>
      </c>
      <c r="W183">
        <v>0.30934818021341398</v>
      </c>
      <c r="X183">
        <v>0.42778066636197898</v>
      </c>
      <c r="Y183">
        <v>0.44759042709880298</v>
      </c>
      <c r="Z183">
        <v>0.112633460950257</v>
      </c>
      <c r="AA183">
        <v>-0.194555050484014</v>
      </c>
      <c r="AB183">
        <v>-5.0538340792780599E-2</v>
      </c>
      <c r="AC183">
        <v>0.118547461171724</v>
      </c>
      <c r="AD183">
        <v>3.7749927095373503E-2</v>
      </c>
      <c r="AE183">
        <v>4.2160530320696603E-2</v>
      </c>
      <c r="AF183">
        <v>7.2894492651860099E-2</v>
      </c>
      <c r="AG183">
        <v>0.228760794468641</v>
      </c>
      <c r="AH183">
        <v>0.22039236373355001</v>
      </c>
      <c r="AI183">
        <v>-0.21075169802104499</v>
      </c>
      <c r="AJ183">
        <v>0.78782560898887899</v>
      </c>
      <c r="AK183">
        <v>-0.25786304922893699</v>
      </c>
      <c r="AL183">
        <v>0.20001172743446399</v>
      </c>
      <c r="AM183">
        <v>0.60668714387774603</v>
      </c>
      <c r="AN183">
        <v>-4.5288024658666201E-2</v>
      </c>
      <c r="AO183">
        <v>6.8844269436709196E-2</v>
      </c>
      <c r="AP183">
        <v>7.7968801179894798E-2</v>
      </c>
      <c r="AQ183">
        <v>-0.103291257012771</v>
      </c>
      <c r="AR183">
        <v>-0.194555050484014</v>
      </c>
      <c r="AS183">
        <v>8.6231846811601703E-2</v>
      </c>
      <c r="AT183">
        <v>-0.37332975572782501</v>
      </c>
    </row>
    <row r="184" spans="17:46" x14ac:dyDescent="0.25">
      <c r="Q184" t="s">
        <v>377</v>
      </c>
      <c r="R184" t="s">
        <v>409</v>
      </c>
      <c r="S184">
        <v>0</v>
      </c>
      <c r="T184">
        <v>0</v>
      </c>
      <c r="U184">
        <v>0.46895631631415002</v>
      </c>
      <c r="V184">
        <v>0.52883284729755498</v>
      </c>
      <c r="W184">
        <v>9.3204857675931299E-2</v>
      </c>
      <c r="X184">
        <v>0.32560426733532499</v>
      </c>
      <c r="Y184">
        <v>0.35594231484629502</v>
      </c>
      <c r="Z184">
        <v>0.335100170277845</v>
      </c>
      <c r="AA184">
        <v>0.35198827745463301</v>
      </c>
      <c r="AB184">
        <v>0.32341187782632602</v>
      </c>
      <c r="AC184">
        <v>0.16656718344386601</v>
      </c>
      <c r="AD184">
        <v>9.5434219329758596E-2</v>
      </c>
      <c r="AE184">
        <v>5.1986725760355401E-2</v>
      </c>
      <c r="AF184">
        <v>8.6611918413583205E-2</v>
      </c>
      <c r="AG184">
        <v>0.43639132652347901</v>
      </c>
      <c r="AH184">
        <v>-1.4257364449477301</v>
      </c>
      <c r="AI184">
        <v>-0.29991163933783899</v>
      </c>
      <c r="AJ184">
        <v>3.1546847174666901</v>
      </c>
      <c r="AK184">
        <v>-0.10043035797098</v>
      </c>
      <c r="AL184">
        <v>0.36827501657661399</v>
      </c>
      <c r="AM184">
        <v>-0.20262596549895601</v>
      </c>
      <c r="AN184">
        <v>0.58837407401582797</v>
      </c>
      <c r="AO184">
        <v>0.28215616850262598</v>
      </c>
      <c r="AP184">
        <v>-0.218943133724083</v>
      </c>
      <c r="AQ184">
        <v>0.76552760702375999</v>
      </c>
      <c r="AR184">
        <v>0.35198827745463301</v>
      </c>
      <c r="AS184">
        <v>-0.27574212225011302</v>
      </c>
      <c r="AT184">
        <v>0.92365313737891797</v>
      </c>
    </row>
    <row r="185" spans="17:46" x14ac:dyDescent="0.25">
      <c r="Q185" t="s">
        <v>221</v>
      </c>
      <c r="R185" t="s">
        <v>409</v>
      </c>
      <c r="S185">
        <v>7.7278596927845304E-3</v>
      </c>
      <c r="T185">
        <v>28134523</v>
      </c>
      <c r="U185">
        <v>1.3773979959568201</v>
      </c>
      <c r="V185">
        <v>1.52465971671168</v>
      </c>
      <c r="W185">
        <v>1.4925821405353801</v>
      </c>
      <c r="X185">
        <v>-3.2843422710952197E-2</v>
      </c>
      <c r="Y185">
        <v>0.40863054997235299</v>
      </c>
      <c r="Z185">
        <v>2.3160833112707202</v>
      </c>
      <c r="AA185">
        <v>2.8603308409518702</v>
      </c>
      <c r="AB185">
        <v>2.3258336943192601</v>
      </c>
      <c r="AC185">
        <v>5.0776840596407399E-2</v>
      </c>
      <c r="AD185">
        <v>2.2652908686384501E-2</v>
      </c>
      <c r="AE185">
        <v>1.39658901103416E-2</v>
      </c>
      <c r="AF185">
        <v>2.7937091261594101E-2</v>
      </c>
      <c r="AG185">
        <v>3.4001722645572698E-2</v>
      </c>
      <c r="AH185">
        <v>-0.80882916930865101</v>
      </c>
      <c r="AI185">
        <v>-0.169870149937038</v>
      </c>
      <c r="AJ185">
        <v>0.64361392331363099</v>
      </c>
      <c r="AK185">
        <v>-6.5782866688339596E-3</v>
      </c>
      <c r="AL185">
        <v>-3.4373042822151902E-2</v>
      </c>
      <c r="AM185">
        <v>0.147034574544056</v>
      </c>
      <c r="AN185">
        <v>5.5255727115674898E-2</v>
      </c>
      <c r="AO185">
        <v>2.3160833112707202</v>
      </c>
      <c r="AP185">
        <v>-3.70127410707747E-2</v>
      </c>
      <c r="AQ185">
        <v>2.3977981455780499</v>
      </c>
      <c r="AR185">
        <v>2.8603308409518702</v>
      </c>
      <c r="AS185">
        <v>0.255218090389639</v>
      </c>
      <c r="AT185">
        <v>2.3312161278925498</v>
      </c>
    </row>
    <row r="186" spans="17:46" x14ac:dyDescent="0.25">
      <c r="Q186" t="s">
        <v>356</v>
      </c>
      <c r="R186" t="s">
        <v>409</v>
      </c>
      <c r="S186">
        <v>0</v>
      </c>
      <c r="T186">
        <v>0</v>
      </c>
      <c r="U186">
        <v>0.81950279866149101</v>
      </c>
      <c r="V186">
        <v>0.78065518901072095</v>
      </c>
      <c r="W186">
        <v>0.108471713917752</v>
      </c>
      <c r="X186">
        <v>0.17688847047596301</v>
      </c>
      <c r="Y186">
        <v>0.67982594591230305</v>
      </c>
      <c r="Z186">
        <v>0.91945322678017005</v>
      </c>
      <c r="AA186">
        <v>0.55784044350013995</v>
      </c>
      <c r="AB186">
        <v>0.70841779155770102</v>
      </c>
      <c r="AC186">
        <v>4.4917207544393198E-2</v>
      </c>
      <c r="AD186">
        <v>3.2229563674843901E-3</v>
      </c>
      <c r="AE186">
        <v>1.52829920892143E-2</v>
      </c>
      <c r="AF186">
        <v>2.7626369038687499E-2</v>
      </c>
      <c r="AG186">
        <v>1.5937901633555102E-2</v>
      </c>
      <c r="AH186">
        <v>-7.2742151852698597E-2</v>
      </c>
      <c r="AI186">
        <v>2.7035152791166001E-2</v>
      </c>
      <c r="AJ186">
        <v>-1.6085540848324999E-2</v>
      </c>
      <c r="AK186">
        <v>4.2468313765264401E-2</v>
      </c>
      <c r="AL186">
        <v>0.25027064012593803</v>
      </c>
      <c r="AM186">
        <v>3.5619794974887202E-2</v>
      </c>
      <c r="AN186">
        <v>0.116715892078813</v>
      </c>
      <c r="AO186">
        <v>0.66610261101943102</v>
      </c>
      <c r="AP186">
        <v>-0.30921535294284203</v>
      </c>
      <c r="AQ186">
        <v>1.3487724322761301</v>
      </c>
      <c r="AR186">
        <v>0.54630353883514804</v>
      </c>
      <c r="AS186">
        <v>-0.20174081234282201</v>
      </c>
      <c r="AT186">
        <v>0.96454987816070803</v>
      </c>
    </row>
    <row r="187" spans="17:46" x14ac:dyDescent="0.25">
      <c r="Q187" t="s">
        <v>378</v>
      </c>
      <c r="R187" t="s">
        <v>409</v>
      </c>
      <c r="S187">
        <v>0</v>
      </c>
      <c r="T187">
        <v>0</v>
      </c>
      <c r="U187">
        <v>0.87594614907822299</v>
      </c>
      <c r="V187">
        <v>0.78047241149046198</v>
      </c>
      <c r="W187">
        <v>7.7118317110234494E-2</v>
      </c>
      <c r="X187">
        <v>-0.30851162582486302</v>
      </c>
      <c r="Y187">
        <v>0.66503244963394903</v>
      </c>
      <c r="Z187">
        <v>1.08891589515358</v>
      </c>
      <c r="AA187">
        <v>0.73636954093920903</v>
      </c>
      <c r="AB187">
        <v>0.87208746176024599</v>
      </c>
      <c r="AC187">
        <v>6.6970483739969805E-2</v>
      </c>
      <c r="AD187">
        <v>5.2268661560545002E-3</v>
      </c>
      <c r="AE187">
        <v>2.17191431324824E-2</v>
      </c>
      <c r="AF187">
        <v>4.1189141244969502E-2</v>
      </c>
      <c r="AG187">
        <v>-1.12976495737275E-3</v>
      </c>
      <c r="AH187">
        <v>-0.23791098927659199</v>
      </c>
      <c r="AI187">
        <v>2.6006751869131001E-2</v>
      </c>
      <c r="AJ187">
        <v>-6.1734063766882903E-2</v>
      </c>
      <c r="AK187">
        <v>7.3405999035722799E-2</v>
      </c>
      <c r="AL187">
        <v>0.33977832669436803</v>
      </c>
      <c r="AM187">
        <v>3.7784014763791299E-2</v>
      </c>
      <c r="AN187">
        <v>0.173700248955869</v>
      </c>
      <c r="AO187">
        <v>0.79291492799465602</v>
      </c>
      <c r="AP187">
        <v>-0.31896531052044003</v>
      </c>
      <c r="AQ187">
        <v>1.4971102062942001</v>
      </c>
      <c r="AR187">
        <v>0.73636954093920903</v>
      </c>
      <c r="AS187">
        <v>-0.22385539790564901</v>
      </c>
      <c r="AT187">
        <v>1.2004635416771601</v>
      </c>
    </row>
    <row r="188" spans="17:46" x14ac:dyDescent="0.25">
      <c r="Q188" t="s">
        <v>222</v>
      </c>
      <c r="R188" t="s">
        <v>409</v>
      </c>
      <c r="S188">
        <v>3.4482136897412703E-2</v>
      </c>
      <c r="T188">
        <v>125537796</v>
      </c>
      <c r="U188">
        <v>2.2649777858700699</v>
      </c>
      <c r="V188">
        <v>2.5942986838392201</v>
      </c>
      <c r="W188">
        <v>2.15778487275414</v>
      </c>
      <c r="X188">
        <v>5.8307407088320801E-2</v>
      </c>
      <c r="Y188">
        <v>0.66380432856317095</v>
      </c>
      <c r="Z188">
        <v>3.6510802031766301</v>
      </c>
      <c r="AA188">
        <v>4.1152490401574902</v>
      </c>
      <c r="AB188">
        <v>3.59359358646687</v>
      </c>
      <c r="AC188">
        <v>3.3866490544776598E-2</v>
      </c>
      <c r="AD188">
        <v>1.4206337799084499E-2</v>
      </c>
      <c r="AE188">
        <v>9.7376491595095298E-3</v>
      </c>
      <c r="AF188">
        <v>1.93162133434647E-2</v>
      </c>
      <c r="AG188">
        <v>4.2514310725025699E-2</v>
      </c>
      <c r="AH188">
        <v>-0.58929086532019803</v>
      </c>
      <c r="AI188">
        <v>6.1067371656364899E-3</v>
      </c>
      <c r="AJ188">
        <v>0.331361796557823</v>
      </c>
      <c r="AK188">
        <v>-3.1251961246617402E-2</v>
      </c>
      <c r="AL188">
        <v>7.9829021097897801E-2</v>
      </c>
      <c r="AM188">
        <v>0.12622522062306199</v>
      </c>
      <c r="AN188">
        <v>3.7597803599231802E-2</v>
      </c>
      <c r="AO188">
        <v>3.6510802031766301</v>
      </c>
      <c r="AP188">
        <v>-7.36975034554085E-2</v>
      </c>
      <c r="AQ188">
        <v>3.8137857772438699</v>
      </c>
      <c r="AR188">
        <v>4.1152490401574902</v>
      </c>
      <c r="AS188">
        <v>0.160362103557321</v>
      </c>
      <c r="AT188">
        <v>3.78278848346348</v>
      </c>
    </row>
    <row r="189" spans="17:46" x14ac:dyDescent="0.25">
      <c r="Q189" t="s">
        <v>376</v>
      </c>
      <c r="R189" t="s">
        <v>409</v>
      </c>
      <c r="S189">
        <v>0</v>
      </c>
      <c r="T189">
        <v>0</v>
      </c>
      <c r="U189">
        <v>1.38842808911808</v>
      </c>
      <c r="V189">
        <v>1.5357444605431401</v>
      </c>
      <c r="W189">
        <v>1.54932546992926</v>
      </c>
      <c r="X189">
        <v>-3.7291607733763103E-2</v>
      </c>
      <c r="Y189">
        <v>0.40730337921020598</v>
      </c>
      <c r="Z189">
        <v>2.34063034963477</v>
      </c>
      <c r="AA189">
        <v>2.91598086751346</v>
      </c>
      <c r="AB189">
        <v>2.3505866433412099</v>
      </c>
      <c r="AC189">
        <v>7.72684420540561E-2</v>
      </c>
      <c r="AD189">
        <v>3.4600529891594602E-2</v>
      </c>
      <c r="AE189">
        <v>2.0793682545882201E-2</v>
      </c>
      <c r="AF189">
        <v>4.2586240271020301E-2</v>
      </c>
      <c r="AG189">
        <v>5.2171130959896499E-2</v>
      </c>
      <c r="AH189">
        <v>-1.2439199591432799</v>
      </c>
      <c r="AI189">
        <v>-0.26283698309078801</v>
      </c>
      <c r="AJ189">
        <v>0.97001533156405395</v>
      </c>
      <c r="AK189">
        <v>-1.3750669382520499E-3</v>
      </c>
      <c r="AL189">
        <v>-5.2642507021356297E-2</v>
      </c>
      <c r="AM189">
        <v>0.21856645558423701</v>
      </c>
      <c r="AN189">
        <v>7.9517547879770903E-2</v>
      </c>
      <c r="AO189">
        <v>2.34063034963477</v>
      </c>
      <c r="AP189">
        <v>-4.1098319429813499E-2</v>
      </c>
      <c r="AQ189">
        <v>2.4313651146200201</v>
      </c>
      <c r="AR189">
        <v>2.91598086751346</v>
      </c>
      <c r="AS189">
        <v>0.258099336253306</v>
      </c>
      <c r="AT189">
        <v>2.38089279427391</v>
      </c>
    </row>
    <row r="190" spans="17:46" x14ac:dyDescent="0.25">
      <c r="Q190" t="s">
        <v>413</v>
      </c>
      <c r="R190" t="s">
        <v>409</v>
      </c>
      <c r="S190">
        <v>0</v>
      </c>
      <c r="T190">
        <v>0</v>
      </c>
      <c r="U190">
        <v>1.0530915190134</v>
      </c>
      <c r="V190">
        <v>0.76432437190329405</v>
      </c>
      <c r="W190">
        <v>1.5657686390493899</v>
      </c>
      <c r="X190">
        <v>-0.51436991776302898</v>
      </c>
      <c r="Y190">
        <v>0.339889782725596</v>
      </c>
      <c r="Z190">
        <v>2.0109264975249901</v>
      </c>
      <c r="AA190">
        <v>2.9463629243503999</v>
      </c>
      <c r="AB190">
        <v>1.9045189996465799</v>
      </c>
      <c r="AC190">
        <v>7.9183470100838094E-2</v>
      </c>
      <c r="AD190">
        <v>2.5137435384317099E-2</v>
      </c>
      <c r="AE190">
        <v>3.3914271333909299E-2</v>
      </c>
      <c r="AF190">
        <v>4.4520567703133403E-2</v>
      </c>
      <c r="AG190">
        <v>-7.9180596994381E-2</v>
      </c>
      <c r="AH190">
        <v>-0.75664616126179896</v>
      </c>
      <c r="AI190">
        <v>-0.181483406666747</v>
      </c>
      <c r="AJ190">
        <v>-0.38691971119382401</v>
      </c>
      <c r="AK190">
        <v>3.8832541039354698E-2</v>
      </c>
      <c r="AL190">
        <v>0.228745815379572</v>
      </c>
      <c r="AM190">
        <v>0.43304760302688899</v>
      </c>
      <c r="AN190">
        <v>-0.23035361818577499</v>
      </c>
      <c r="AO190">
        <v>1.30304418945523</v>
      </c>
      <c r="AP190">
        <v>-6.2388480548581302E-2</v>
      </c>
      <c r="AQ190">
        <v>1.4407822818857501</v>
      </c>
      <c r="AR190">
        <v>2.9463629243503999</v>
      </c>
      <c r="AS190">
        <v>9.5553281256019994E-3</v>
      </c>
      <c r="AT190">
        <v>2.92655294657161</v>
      </c>
    </row>
    <row r="191" spans="17:46" x14ac:dyDescent="0.25">
      <c r="Q191" t="s">
        <v>414</v>
      </c>
      <c r="R191" t="s">
        <v>409</v>
      </c>
      <c r="S191">
        <v>0</v>
      </c>
      <c r="T191">
        <v>0</v>
      </c>
      <c r="U191">
        <v>0.95220646625462602</v>
      </c>
      <c r="V191">
        <v>1.20245450493379</v>
      </c>
      <c r="W191">
        <v>1.2014243023375999</v>
      </c>
      <c r="X191">
        <v>0.215016970643398</v>
      </c>
      <c r="Y191">
        <v>0.78951831921439897</v>
      </c>
      <c r="Z191">
        <v>1.11215072973799</v>
      </c>
      <c r="AA191">
        <v>1.5324831371875101</v>
      </c>
      <c r="AB191">
        <v>1.1712074977760301</v>
      </c>
      <c r="AC191">
        <v>0.127549029835271</v>
      </c>
      <c r="AD191">
        <v>2.2941018860093799E-2</v>
      </c>
      <c r="AE191">
        <v>3.49497613729279E-2</v>
      </c>
      <c r="AF191">
        <v>7.0722013827027197E-2</v>
      </c>
      <c r="AG191">
        <v>7.1814102554917394E-2</v>
      </c>
      <c r="AH191">
        <v>-0.16774203121155501</v>
      </c>
      <c r="AI191">
        <v>-0.26022647165191298</v>
      </c>
      <c r="AJ191">
        <v>0.76338958374811805</v>
      </c>
      <c r="AK191">
        <v>0.14804867459894999</v>
      </c>
      <c r="AL191">
        <v>0.59505113248111197</v>
      </c>
      <c r="AM191">
        <v>0.35987406546414302</v>
      </c>
      <c r="AN191">
        <v>7.4996875513630101E-2</v>
      </c>
      <c r="AO191">
        <v>1.11215072973799</v>
      </c>
      <c r="AP191">
        <v>-4.1872371097335701E-2</v>
      </c>
      <c r="AQ191">
        <v>1.2045944063554901</v>
      </c>
      <c r="AR191">
        <v>1.5324831371875101</v>
      </c>
      <c r="AS191">
        <v>2.5409127229218901E-2</v>
      </c>
      <c r="AT191">
        <v>1.4798052762942999</v>
      </c>
    </row>
    <row r="192" spans="17:46" x14ac:dyDescent="0.25">
      <c r="Q192" t="s">
        <v>397</v>
      </c>
      <c r="R192" t="s">
        <v>409</v>
      </c>
      <c r="S192">
        <v>0</v>
      </c>
      <c r="T192">
        <v>0</v>
      </c>
      <c r="U192">
        <v>-41.293982114086802</v>
      </c>
      <c r="V192">
        <v>1.28312070410456</v>
      </c>
      <c r="W192">
        <v>1.28312070410456</v>
      </c>
      <c r="X192">
        <v>-0.45191706208955601</v>
      </c>
      <c r="Y192">
        <v>-0.71858219830967596</v>
      </c>
      <c r="Z192" t="e">
        <f>-Inf</f>
        <v>#NAME?</v>
      </c>
      <c r="AA192" t="e">
        <f>-Inf</f>
        <v>#NAME?</v>
      </c>
      <c r="AB192" t="e">
        <f>-Inf</f>
        <v>#NAME?</v>
      </c>
      <c r="AC192">
        <v>197964680.88837001</v>
      </c>
      <c r="AD192">
        <v>165406456.61755699</v>
      </c>
      <c r="AE192">
        <v>133596407.105299</v>
      </c>
      <c r="AF192">
        <v>0</v>
      </c>
      <c r="AG192">
        <v>-999999999</v>
      </c>
      <c r="AH192">
        <v>-999999999</v>
      </c>
      <c r="AI192">
        <v>-999999999</v>
      </c>
      <c r="AJ192">
        <v>-999999999</v>
      </c>
      <c r="AK192">
        <v>-999999999</v>
      </c>
      <c r="AL192">
        <v>-999999999</v>
      </c>
      <c r="AM192">
        <v>-999999999</v>
      </c>
      <c r="AN192">
        <v>-999999999</v>
      </c>
      <c r="AO192">
        <v>-1.2088879007440301</v>
      </c>
      <c r="AP192">
        <v>-1.13420738991644E-2</v>
      </c>
      <c r="AQ192">
        <v>-1.18384745081898</v>
      </c>
      <c r="AR192">
        <v>-2.62678510731274</v>
      </c>
      <c r="AS192">
        <v>5.7854305159837298E-2</v>
      </c>
      <c r="AT192">
        <v>-2.74672787479901</v>
      </c>
    </row>
    <row r="193" spans="17:46" x14ac:dyDescent="0.25">
      <c r="Q193" t="s">
        <v>381</v>
      </c>
      <c r="R193" t="s">
        <v>409</v>
      </c>
      <c r="S193">
        <v>0</v>
      </c>
      <c r="T193">
        <v>0</v>
      </c>
      <c r="U193">
        <v>1.06866531142473</v>
      </c>
      <c r="V193">
        <v>1.3028524511973201</v>
      </c>
      <c r="W193">
        <v>0.71112116881903797</v>
      </c>
      <c r="X193">
        <v>0.25642004201318003</v>
      </c>
      <c r="Y193">
        <v>0.68781506435073503</v>
      </c>
      <c r="Z193">
        <v>1.3463440201335499</v>
      </c>
      <c r="AA193">
        <v>1.1458560518062699</v>
      </c>
      <c r="AB193">
        <v>1.17677845845145</v>
      </c>
      <c r="AC193">
        <v>0.22077863798244399</v>
      </c>
      <c r="AD193">
        <v>2.3686278360426E-2</v>
      </c>
      <c r="AE193">
        <v>5.69166948003497E-2</v>
      </c>
      <c r="AF193">
        <v>0.147837644400614</v>
      </c>
      <c r="AG193">
        <v>3.2978183714882398E-2</v>
      </c>
      <c r="AH193">
        <v>-0.47094804717659999</v>
      </c>
      <c r="AI193">
        <v>0.25956967892948801</v>
      </c>
      <c r="AJ193">
        <v>0.73156373456795398</v>
      </c>
      <c r="AK193">
        <v>-0.28769585040434598</v>
      </c>
      <c r="AL193">
        <v>1.1325632362370299</v>
      </c>
      <c r="AM193">
        <v>0.69171319697918798</v>
      </c>
      <c r="AN193">
        <v>-6.8299272702777497E-2</v>
      </c>
      <c r="AO193">
        <v>1.2315223721239901</v>
      </c>
      <c r="AP193">
        <v>-7.5583014925415706E-2</v>
      </c>
      <c r="AQ193">
        <v>1.3983906818573499</v>
      </c>
      <c r="AR193">
        <v>1.1458560518062699</v>
      </c>
      <c r="AS193">
        <v>-9.2343910594025705E-2</v>
      </c>
      <c r="AT193">
        <v>1.3373022054944299</v>
      </c>
    </row>
    <row r="194" spans="17:46" x14ac:dyDescent="0.25">
      <c r="Q194" t="s">
        <v>226</v>
      </c>
      <c r="R194" t="s">
        <v>409</v>
      </c>
      <c r="S194">
        <v>2.2667351691152599E-2</v>
      </c>
      <c r="T194">
        <v>82524159.709999993</v>
      </c>
      <c r="U194">
        <v>0.51958162998068502</v>
      </c>
      <c r="V194">
        <v>0.47847817821348798</v>
      </c>
      <c r="W194">
        <v>0.34391979386190702</v>
      </c>
      <c r="X194">
        <v>0.41678541666033903</v>
      </c>
      <c r="Y194">
        <v>0.697825986422832</v>
      </c>
      <c r="Z194">
        <v>6.6169820662989598E-2</v>
      </c>
      <c r="AA194">
        <v>0.299598723198161</v>
      </c>
      <c r="AB194">
        <v>5.6656049369507799E-2</v>
      </c>
      <c r="AC194">
        <v>8.8379139475734503E-2</v>
      </c>
      <c r="AD194">
        <v>4.8795736625300998E-2</v>
      </c>
      <c r="AE194">
        <v>3.26052847918629E-2</v>
      </c>
      <c r="AF194">
        <v>4.9950727830171501E-2</v>
      </c>
      <c r="AG194">
        <v>0.231769020870147</v>
      </c>
      <c r="AH194">
        <v>-0.47204629278334098</v>
      </c>
      <c r="AI194">
        <v>0.174921838636758</v>
      </c>
      <c r="AJ194">
        <v>1.4804059512438399</v>
      </c>
      <c r="AK194">
        <v>0.216066310800934</v>
      </c>
      <c r="AL194">
        <v>0.22023504704198499</v>
      </c>
      <c r="AM194">
        <v>0.216249255098976</v>
      </c>
      <c r="AN194">
        <v>0.27610444340190399</v>
      </c>
      <c r="AO194">
        <v>6.6169820662989598E-2</v>
      </c>
      <c r="AP194">
        <v>2.3971766760913999E-3</v>
      </c>
      <c r="AQ194">
        <v>6.0877456757337897E-2</v>
      </c>
      <c r="AR194">
        <v>0.299598723198161</v>
      </c>
      <c r="AS194">
        <v>6.3989458648120501E-2</v>
      </c>
      <c r="AT194">
        <v>0.16693663799984601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489</v>
      </c>
    </row>
    <row r="2" spans="1:1" x14ac:dyDescent="0.25">
      <c r="A2" t="s">
        <v>505</v>
      </c>
    </row>
    <row r="3" spans="1:1" x14ac:dyDescent="0.25">
      <c r="A3" t="s">
        <v>490</v>
      </c>
    </row>
    <row r="4" spans="1:1" x14ac:dyDescent="0.25">
      <c r="A4" t="s">
        <v>491</v>
      </c>
    </row>
    <row r="5" spans="1:1" x14ac:dyDescent="0.25">
      <c r="A5" t="s">
        <v>488</v>
      </c>
    </row>
    <row r="6" spans="1:1" x14ac:dyDescent="0.25">
      <c r="A6" t="s">
        <v>504</v>
      </c>
    </row>
    <row r="7" spans="1:1" x14ac:dyDescent="0.25">
      <c r="A7" t="s">
        <v>494</v>
      </c>
    </row>
    <row r="8" spans="1:1" x14ac:dyDescent="0.25">
      <c r="A8" t="s">
        <v>495</v>
      </c>
    </row>
    <row r="9" spans="1:1" x14ac:dyDescent="0.25">
      <c r="A9" t="s">
        <v>496</v>
      </c>
    </row>
    <row r="10" spans="1:1" x14ac:dyDescent="0.25">
      <c r="A10" t="s">
        <v>497</v>
      </c>
    </row>
    <row r="11" spans="1:1" x14ac:dyDescent="0.25">
      <c r="A11" t="s">
        <v>498</v>
      </c>
    </row>
    <row r="12" spans="1:1" x14ac:dyDescent="0.25">
      <c r="A12" t="s">
        <v>499</v>
      </c>
    </row>
    <row r="13" spans="1:1" x14ac:dyDescent="0.25">
      <c r="A13" t="s">
        <v>500</v>
      </c>
    </row>
    <row r="14" spans="1:1" x14ac:dyDescent="0.25">
      <c r="A14" t="s">
        <v>497</v>
      </c>
    </row>
    <row r="15" spans="1:1" x14ac:dyDescent="0.25">
      <c r="A15" t="s">
        <v>501</v>
      </c>
    </row>
    <row r="16" spans="1:1" x14ac:dyDescent="0.25">
      <c r="A16" t="s">
        <v>502</v>
      </c>
    </row>
    <row r="17" spans="1:1" x14ac:dyDescent="0.25">
      <c r="A17" t="s">
        <v>503</v>
      </c>
    </row>
    <row r="18" spans="1:1" x14ac:dyDescent="0.25">
      <c r="A18" t="s">
        <v>492</v>
      </c>
    </row>
    <row r="19" spans="1:1" x14ac:dyDescent="0.25">
      <c r="A19" t="s">
        <v>493</v>
      </c>
    </row>
    <row r="20" spans="1:1" x14ac:dyDescent="0.25">
      <c r="A20" t="s">
        <v>506</v>
      </c>
    </row>
    <row r="21" spans="1:1" x14ac:dyDescent="0.25">
      <c r="A21" t="s">
        <v>487</v>
      </c>
    </row>
    <row r="24" spans="1:1" x14ac:dyDescent="0.25">
      <c r="A24" t="s">
        <v>489</v>
      </c>
    </row>
    <row r="25" spans="1:1" x14ac:dyDescent="0.25">
      <c r="A25" t="s">
        <v>505</v>
      </c>
    </row>
    <row r="26" spans="1:1" x14ac:dyDescent="0.25">
      <c r="A26" t="s">
        <v>507</v>
      </c>
    </row>
    <row r="27" spans="1:1" x14ac:dyDescent="0.25">
      <c r="A27" t="s">
        <v>508</v>
      </c>
    </row>
    <row r="28" spans="1:1" x14ac:dyDescent="0.25">
      <c r="A28" t="s">
        <v>488</v>
      </c>
    </row>
    <row r="29" spans="1:1" x14ac:dyDescent="0.25">
      <c r="A29" t="s">
        <v>504</v>
      </c>
    </row>
    <row r="30" spans="1:1" x14ac:dyDescent="0.25">
      <c r="A30" t="s">
        <v>494</v>
      </c>
    </row>
    <row r="31" spans="1:1" x14ac:dyDescent="0.25">
      <c r="A31" t="s">
        <v>495</v>
      </c>
    </row>
    <row r="32" spans="1:1" x14ac:dyDescent="0.25">
      <c r="A32" t="s">
        <v>496</v>
      </c>
    </row>
    <row r="33" spans="1:1" x14ac:dyDescent="0.25">
      <c r="A33" t="s">
        <v>497</v>
      </c>
    </row>
    <row r="34" spans="1:1" x14ac:dyDescent="0.25">
      <c r="A34" t="s">
        <v>498</v>
      </c>
    </row>
    <row r="35" spans="1:1" x14ac:dyDescent="0.25">
      <c r="A35" t="s">
        <v>499</v>
      </c>
    </row>
    <row r="36" spans="1:1" x14ac:dyDescent="0.25">
      <c r="A36" t="s">
        <v>500</v>
      </c>
    </row>
    <row r="37" spans="1:1" x14ac:dyDescent="0.25">
      <c r="A37" t="s">
        <v>497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492</v>
      </c>
    </row>
    <row r="42" spans="1:1" x14ac:dyDescent="0.25">
      <c r="A42" t="s">
        <v>493</v>
      </c>
    </row>
    <row r="43" spans="1:1" x14ac:dyDescent="0.25">
      <c r="A43" t="s">
        <v>506</v>
      </c>
    </row>
    <row r="44" spans="1:1" x14ac:dyDescent="0.25">
      <c r="A44" t="s">
        <v>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83"/>
  <sheetViews>
    <sheetView topLeftCell="A50" workbookViewId="0">
      <selection activeCell="M20" sqref="M20"/>
    </sheetView>
  </sheetViews>
  <sheetFormatPr defaultRowHeight="15" x14ac:dyDescent="0.25"/>
  <cols>
    <col min="2" max="2" width="10.140625" bestFit="1" customWidth="1"/>
  </cols>
  <sheetData>
    <row r="1" spans="2:8" x14ac:dyDescent="0.25">
      <c r="B1" t="s">
        <v>302</v>
      </c>
    </row>
    <row r="2" spans="2:8" x14ac:dyDescent="0.25">
      <c r="B2" s="108" t="s">
        <v>303</v>
      </c>
    </row>
    <row r="3" spans="2:8" x14ac:dyDescent="0.25">
      <c r="B3" t="s">
        <v>304</v>
      </c>
    </row>
    <row r="5" spans="2:8" x14ac:dyDescent="0.25">
      <c r="B5" t="s">
        <v>300</v>
      </c>
      <c r="C5" t="s">
        <v>358</v>
      </c>
      <c r="D5" t="s">
        <v>357</v>
      </c>
      <c r="E5" t="s">
        <v>359</v>
      </c>
      <c r="F5" t="s">
        <v>360</v>
      </c>
      <c r="G5" t="s">
        <v>361</v>
      </c>
      <c r="H5" t="s">
        <v>362</v>
      </c>
    </row>
    <row r="6" spans="2:8" x14ac:dyDescent="0.25">
      <c r="B6" s="140">
        <v>41121</v>
      </c>
      <c r="C6">
        <v>6.7427060000000002E-3</v>
      </c>
      <c r="D6">
        <v>1.0040423651209499E-2</v>
      </c>
      <c r="E6">
        <v>9.7116154097780308E-3</v>
      </c>
      <c r="F6">
        <v>1.86072956802464E-2</v>
      </c>
      <c r="G6">
        <v>6.6063500059524603E-3</v>
      </c>
      <c r="H6">
        <v>-7.4197435566107596E-4</v>
      </c>
    </row>
    <row r="7" spans="2:8" x14ac:dyDescent="0.25">
      <c r="B7" s="140">
        <v>41152</v>
      </c>
      <c r="C7">
        <v>1.4761293E-2</v>
      </c>
      <c r="D7">
        <v>1.26132098466779E-2</v>
      </c>
      <c r="E7">
        <v>1.80493673927999E-2</v>
      </c>
      <c r="F7">
        <v>6.1496110399684497E-3</v>
      </c>
      <c r="G7">
        <v>7.20372509689436E-3</v>
      </c>
      <c r="H7">
        <v>1.29515241142902E-2</v>
      </c>
    </row>
    <row r="8" spans="2:8" x14ac:dyDescent="0.25">
      <c r="B8" s="140">
        <v>41182</v>
      </c>
      <c r="C8">
        <v>1.0630328E-2</v>
      </c>
      <c r="D8">
        <v>1.1459058141007899E-2</v>
      </c>
      <c r="E8">
        <v>1.3845538740815001E-2</v>
      </c>
      <c r="F8">
        <v>6.4724671237163202E-3</v>
      </c>
      <c r="G8">
        <v>1.20336330028986E-2</v>
      </c>
      <c r="H8">
        <v>8.2810001337942692E-3</v>
      </c>
    </row>
    <row r="9" spans="2:8" x14ac:dyDescent="0.25">
      <c r="B9" s="140">
        <v>41213</v>
      </c>
      <c r="C9">
        <v>3.0489240000000002E-3</v>
      </c>
      <c r="D9">
        <v>-2.6018003435944099E-3</v>
      </c>
      <c r="E9">
        <v>-4.3550181640112798E-3</v>
      </c>
      <c r="F9">
        <v>-8.6722421358957791E-3</v>
      </c>
      <c r="G9">
        <v>2.40458024729755E-3</v>
      </c>
      <c r="H9">
        <v>9.5614757715008492E-3</v>
      </c>
    </row>
    <row r="10" spans="2:8" x14ac:dyDescent="0.25">
      <c r="B10" s="140">
        <v>41243</v>
      </c>
      <c r="C10">
        <v>8.8352080000000006E-3</v>
      </c>
      <c r="D10">
        <v>1.23919862699819E-2</v>
      </c>
      <c r="E10">
        <v>1.24608934100282E-2</v>
      </c>
      <c r="F10">
        <v>1.07625258474591E-2</v>
      </c>
      <c r="G10">
        <v>1.9118524369912598E-2</v>
      </c>
      <c r="H10">
        <v>-4.6642554201638004E-3</v>
      </c>
    </row>
    <row r="11" spans="2:8" x14ac:dyDescent="0.25">
      <c r="B11" s="140">
        <v>41274</v>
      </c>
      <c r="C11">
        <v>1.4464065999999999E-2</v>
      </c>
      <c r="D11">
        <v>1.1863161468489199E-2</v>
      </c>
      <c r="E11">
        <v>3.12751768056637E-3</v>
      </c>
      <c r="F11">
        <v>1.4069260527950401E-2</v>
      </c>
      <c r="G11">
        <v>2.6261699883240099E-2</v>
      </c>
      <c r="H11">
        <v>1.59898183006284E-2</v>
      </c>
    </row>
    <row r="12" spans="2:8" x14ac:dyDescent="0.25">
      <c r="B12" s="140">
        <v>41305</v>
      </c>
      <c r="C12">
        <v>2.8254304000000001E-2</v>
      </c>
      <c r="D12">
        <v>2.5867896856315801E-2</v>
      </c>
      <c r="E12">
        <v>2.7172382812634101E-2</v>
      </c>
      <c r="F12">
        <v>1.7247456118506199E-2</v>
      </c>
      <c r="G12">
        <v>2.9999442418587E-2</v>
      </c>
      <c r="H12">
        <v>2.8418765243156199E-2</v>
      </c>
    </row>
    <row r="13" spans="2:8" x14ac:dyDescent="0.25">
      <c r="B13" s="140">
        <v>41333</v>
      </c>
      <c r="C13">
        <v>6.611474E-3</v>
      </c>
      <c r="D13">
        <v>8.1236466271308403E-3</v>
      </c>
      <c r="E13">
        <v>1.3064706801423499E-2</v>
      </c>
      <c r="F13">
        <v>-3.17523567024582E-3</v>
      </c>
      <c r="G13">
        <v>1.0952193295086499E-2</v>
      </c>
      <c r="H13">
        <v>-9.1153429803008496E-4</v>
      </c>
    </row>
    <row r="14" spans="2:8" x14ac:dyDescent="0.25">
      <c r="B14" s="140">
        <v>41364</v>
      </c>
      <c r="C14">
        <v>1.7253846999999999E-2</v>
      </c>
      <c r="D14">
        <v>1.37353371265571E-2</v>
      </c>
      <c r="E14">
        <v>1.3767941052280601E-2</v>
      </c>
      <c r="F14">
        <v>8.7730153923185408E-3</v>
      </c>
      <c r="G14">
        <v>1.52383558646829E-2</v>
      </c>
      <c r="H14">
        <v>2.2508674976309099E-2</v>
      </c>
    </row>
    <row r="15" spans="2:8" x14ac:dyDescent="0.25">
      <c r="B15" s="140">
        <v>41394</v>
      </c>
      <c r="C15">
        <v>1.15E-2</v>
      </c>
      <c r="D15">
        <v>9.9636572067327202E-3</v>
      </c>
      <c r="E15" s="106">
        <v>3.3637004988546797E-5</v>
      </c>
      <c r="F15">
        <v>1.6772655289479601E-2</v>
      </c>
      <c r="G15">
        <v>2.4013471418376599E-2</v>
      </c>
      <c r="H15">
        <v>1.00557502272502E-2</v>
      </c>
    </row>
    <row r="16" spans="2:8" x14ac:dyDescent="0.25">
      <c r="B16" s="140">
        <v>41425</v>
      </c>
      <c r="C16">
        <v>1.6539999999999999E-2</v>
      </c>
      <c r="D16">
        <v>1.9762441040763801E-2</v>
      </c>
      <c r="E16">
        <v>2.2671401529463401E-2</v>
      </c>
      <c r="F16">
        <v>4.5443765627512303E-3</v>
      </c>
      <c r="G16">
        <v>2.5661219654793201E-2</v>
      </c>
      <c r="H16">
        <v>2.4799460453318999E-2</v>
      </c>
    </row>
    <row r="17" spans="2:8" x14ac:dyDescent="0.25">
      <c r="B17" s="140">
        <v>41455</v>
      </c>
      <c r="C17">
        <v>-8.8599999999999998E-3</v>
      </c>
      <c r="D17">
        <v>-7.2368834401232698E-3</v>
      </c>
      <c r="E17">
        <v>-6.8292953020724504E-3</v>
      </c>
      <c r="F17">
        <v>-1.1169497666116201E-2</v>
      </c>
      <c r="G17">
        <v>-7.9421014476788905E-3</v>
      </c>
      <c r="H17">
        <v>3.2475079195166102E-3</v>
      </c>
    </row>
    <row r="18" spans="2:8" x14ac:dyDescent="0.25">
      <c r="B18" s="140">
        <v>41486</v>
      </c>
      <c r="C18">
        <v>1.312E-2</v>
      </c>
      <c r="D18">
        <v>1.9763218352968102E-2</v>
      </c>
      <c r="E18">
        <v>2.25629854544711E-2</v>
      </c>
      <c r="F18">
        <v>2.44030563623167E-3</v>
      </c>
      <c r="G18">
        <v>2.25847200877753E-2</v>
      </c>
      <c r="H18">
        <v>4.0964323633885399E-2</v>
      </c>
    </row>
    <row r="19" spans="2:8" x14ac:dyDescent="0.25">
      <c r="B19" s="140">
        <v>41517</v>
      </c>
      <c r="C19">
        <v>-4.0600000000000002E-3</v>
      </c>
      <c r="D19">
        <v>-2.4942173663813801E-3</v>
      </c>
      <c r="E19">
        <v>1.17795966505344E-3</v>
      </c>
      <c r="F19">
        <v>-6.4368153220534701E-3</v>
      </c>
      <c r="G19">
        <v>-4.8781303610458803E-3</v>
      </c>
      <c r="H19">
        <v>-7.4229374890939902E-3</v>
      </c>
    </row>
    <row r="20" spans="2:8" x14ac:dyDescent="0.25">
      <c r="B20" s="140">
        <v>41547</v>
      </c>
      <c r="C20">
        <v>1.968E-2</v>
      </c>
      <c r="D20">
        <v>2.6551889834075301E-2</v>
      </c>
      <c r="E20">
        <v>2.9938996163755699E-2</v>
      </c>
      <c r="F20">
        <v>1.30894749980963E-2</v>
      </c>
      <c r="G20">
        <v>3.0517551428168099E-2</v>
      </c>
      <c r="H20">
        <v>2.9777784511005299E-2</v>
      </c>
    </row>
    <row r="21" spans="2:8" x14ac:dyDescent="0.25">
      <c r="B21" s="140">
        <v>41578</v>
      </c>
      <c r="C21">
        <v>1.7773311999999999E-2</v>
      </c>
      <c r="D21">
        <v>1.9050406828686299E-2</v>
      </c>
      <c r="E21">
        <v>1.6692309714914901E-2</v>
      </c>
      <c r="F21">
        <v>1.7227842229357099E-2</v>
      </c>
      <c r="G21">
        <v>2.6378604441013601E-2</v>
      </c>
      <c r="H21">
        <v>1.6035465826165302E-2</v>
      </c>
    </row>
    <row r="22" spans="2:8" x14ac:dyDescent="0.25">
      <c r="B22" s="140">
        <v>41608</v>
      </c>
      <c r="C22">
        <v>1.6060000000000001E-2</v>
      </c>
      <c r="D22">
        <v>1.6939961273498099E-2</v>
      </c>
      <c r="E22">
        <v>1.86101560064733E-2</v>
      </c>
      <c r="F22">
        <v>7.4288201289425503E-3</v>
      </c>
      <c r="G22">
        <v>1.8236051991779599E-2</v>
      </c>
      <c r="H22">
        <v>2.8531206995496501E-2</v>
      </c>
    </row>
    <row r="23" spans="2:8" x14ac:dyDescent="0.25">
      <c r="B23" s="140">
        <v>41639</v>
      </c>
      <c r="C23">
        <v>1.7180000000000001E-2</v>
      </c>
      <c r="D23">
        <v>1.6660959709866599E-2</v>
      </c>
      <c r="E23">
        <v>1.9079515205675201E-2</v>
      </c>
      <c r="F23">
        <v>8.1715988139212797E-3</v>
      </c>
      <c r="G23">
        <v>1.6448183895753799E-2</v>
      </c>
      <c r="H23">
        <v>2.5420812883690001E-2</v>
      </c>
    </row>
    <row r="24" spans="2:8" x14ac:dyDescent="0.25">
      <c r="B24" s="140">
        <v>41670</v>
      </c>
      <c r="C24">
        <v>-3.2599999999999999E-3</v>
      </c>
      <c r="D24">
        <v>-2.9655760532569298E-3</v>
      </c>
      <c r="E24">
        <v>-8.2628290113794401E-3</v>
      </c>
      <c r="F24">
        <v>1.56362057126673E-3</v>
      </c>
      <c r="G24">
        <v>-2.10484173851968E-3</v>
      </c>
      <c r="H24">
        <v>1.5435266217328001E-2</v>
      </c>
    </row>
    <row r="25" spans="2:8" x14ac:dyDescent="0.25">
      <c r="B25" s="140">
        <v>41698</v>
      </c>
      <c r="C25">
        <v>2.4840000000000001E-2</v>
      </c>
      <c r="D25">
        <v>2.5697166136425802E-2</v>
      </c>
      <c r="E25">
        <v>3.1855116104195398E-2</v>
      </c>
      <c r="F25">
        <v>1.3354490542730199E-2</v>
      </c>
      <c r="G25">
        <v>2.2441578873693201E-2</v>
      </c>
      <c r="H25">
        <v>3.0923942810596301E-2</v>
      </c>
    </row>
    <row r="26" spans="2:8" x14ac:dyDescent="0.25">
      <c r="B26" s="140">
        <v>41729</v>
      </c>
      <c r="C26">
        <v>-6.8399999999999997E-3</v>
      </c>
      <c r="D26">
        <v>-1.0219193957806299E-2</v>
      </c>
      <c r="E26">
        <v>-1.7888649091708501E-2</v>
      </c>
      <c r="F26">
        <v>-2.6276154486092498E-3</v>
      </c>
      <c r="G26">
        <v>-9.6805945851048095E-4</v>
      </c>
      <c r="H26">
        <v>-1.15636497675627E-2</v>
      </c>
    </row>
    <row r="27" spans="2:8" x14ac:dyDescent="0.25">
      <c r="B27" s="140">
        <v>41759</v>
      </c>
      <c r="C27">
        <v>-7.4799999999999997E-3</v>
      </c>
      <c r="D27">
        <v>-9.9593798911543005E-3</v>
      </c>
      <c r="E27">
        <v>-1.99943380646588E-2</v>
      </c>
      <c r="F27">
        <v>4.3916180221334599E-3</v>
      </c>
      <c r="G27">
        <v>-1.28327524700951E-3</v>
      </c>
      <c r="H27">
        <v>-1.31514213908554E-2</v>
      </c>
    </row>
    <row r="28" spans="2:8" x14ac:dyDescent="0.25">
      <c r="B28" s="140">
        <v>41790</v>
      </c>
      <c r="C28">
        <v>1.976E-2</v>
      </c>
      <c r="D28">
        <v>2.2011765497474599E-2</v>
      </c>
      <c r="E28">
        <v>3.0149344379015699E-2</v>
      </c>
      <c r="F28">
        <v>1.4753606738608E-2</v>
      </c>
      <c r="G28">
        <v>1.2837758413889899E-2</v>
      </c>
      <c r="H28">
        <v>1.9223855754894301E-2</v>
      </c>
    </row>
    <row r="29" spans="2:8" x14ac:dyDescent="0.25">
      <c r="B29" s="140">
        <v>41820</v>
      </c>
      <c r="C29">
        <v>1.538E-2</v>
      </c>
      <c r="D29">
        <v>1.5137656013260999E-2</v>
      </c>
      <c r="E29">
        <v>1.8179670497167299E-2</v>
      </c>
      <c r="F29">
        <v>1.1216148123275E-2</v>
      </c>
      <c r="G29">
        <v>1.2136593380945899E-2</v>
      </c>
      <c r="H29">
        <v>1.60859894034351E-2</v>
      </c>
    </row>
    <row r="30" spans="2:8" x14ac:dyDescent="0.25">
      <c r="B30" s="140">
        <v>41851</v>
      </c>
      <c r="C30">
        <v>-9.6399999999999993E-3</v>
      </c>
      <c r="D30">
        <v>-1.11348057498928E-2</v>
      </c>
      <c r="E30">
        <v>-1.4295697104502099E-2</v>
      </c>
      <c r="F30">
        <v>-4.6547841265560603E-3</v>
      </c>
      <c r="G30">
        <v>-1.0498978685849E-2</v>
      </c>
      <c r="H30">
        <v>-1.09664682469635E-2</v>
      </c>
    </row>
    <row r="31" spans="2:8" x14ac:dyDescent="0.25">
      <c r="B31" s="140">
        <v>41882</v>
      </c>
      <c r="C31">
        <v>1.3299999999999999E-2</v>
      </c>
      <c r="D31">
        <v>1.6453648005811599E-2</v>
      </c>
      <c r="E31">
        <v>1.98605264701757E-2</v>
      </c>
      <c r="F31">
        <v>1.07479708440699E-2</v>
      </c>
      <c r="G31">
        <v>1.41547266988718E-2</v>
      </c>
      <c r="H31">
        <v>1.7808252576858401E-2</v>
      </c>
    </row>
    <row r="32" spans="2:8" x14ac:dyDescent="0.25">
      <c r="B32" s="140">
        <v>41912</v>
      </c>
      <c r="C32">
        <v>-4.2199999999999998E-3</v>
      </c>
      <c r="D32">
        <v>7.4139595125393499E-3</v>
      </c>
      <c r="E32">
        <v>7.1337137945145799E-3</v>
      </c>
      <c r="F32">
        <v>1.5832263384760702E-2</v>
      </c>
      <c r="G32">
        <v>-1.4093186933396801E-3</v>
      </c>
      <c r="H32">
        <v>1.36524852890026E-2</v>
      </c>
    </row>
    <row r="33" spans="2:8" x14ac:dyDescent="0.25">
      <c r="B33" s="140">
        <v>41943</v>
      </c>
      <c r="C33">
        <v>-3.82E-3</v>
      </c>
      <c r="D33">
        <v>7.8972613457002801E-3</v>
      </c>
      <c r="E33">
        <v>1.3018289217991599E-2</v>
      </c>
      <c r="F33">
        <v>3.9548627700983097E-3</v>
      </c>
      <c r="G33">
        <v>3.1049413253539499E-3</v>
      </c>
      <c r="H33">
        <v>1.3373411870637899E-3</v>
      </c>
    </row>
    <row r="34" spans="2:8" x14ac:dyDescent="0.25">
      <c r="B34" s="140">
        <v>41973</v>
      </c>
      <c r="C34">
        <v>1.6400000000000001E-2</v>
      </c>
      <c r="D34">
        <v>2.1406328004903399E-2</v>
      </c>
      <c r="E34">
        <v>2.27668904779663E-2</v>
      </c>
      <c r="F34">
        <v>2.4683619726366301E-2</v>
      </c>
      <c r="G34">
        <v>2.16684456981758E-2</v>
      </c>
      <c r="H34">
        <v>2.9047943760282099E-3</v>
      </c>
    </row>
    <row r="35" spans="2:8" x14ac:dyDescent="0.25">
      <c r="B35" s="140">
        <v>42004</v>
      </c>
      <c r="C35">
        <v>-2.7200000000000002E-3</v>
      </c>
      <c r="D35">
        <v>1.2448225085855201E-3</v>
      </c>
      <c r="E35">
        <v>2.4623684644545701E-4</v>
      </c>
      <c r="F35">
        <v>1.13729872126424E-4</v>
      </c>
      <c r="G35">
        <v>4.2284064658859597E-3</v>
      </c>
      <c r="H35">
        <v>1.33569111454138E-3</v>
      </c>
    </row>
    <row r="36" spans="2:8" x14ac:dyDescent="0.25">
      <c r="B36" s="140">
        <v>42035</v>
      </c>
      <c r="C36">
        <v>-5.7800000000000004E-3</v>
      </c>
      <c r="D36">
        <v>3.8923763564004902E-3</v>
      </c>
      <c r="E36">
        <v>-1.6294112446599699E-3</v>
      </c>
      <c r="F36">
        <v>3.1455046638723602E-2</v>
      </c>
      <c r="G36">
        <v>-1.27149385097072E-2</v>
      </c>
      <c r="H36">
        <v>1.49717470198457E-2</v>
      </c>
    </row>
    <row r="37" spans="2:8" x14ac:dyDescent="0.25">
      <c r="B37" s="140">
        <v>42063</v>
      </c>
      <c r="C37">
        <v>3.0280000000000001E-2</v>
      </c>
      <c r="D37">
        <v>3.2062275674985298E-2</v>
      </c>
      <c r="E37">
        <v>2.97554330910575E-2</v>
      </c>
      <c r="F37">
        <v>2.0327959265862099E-2</v>
      </c>
      <c r="G37">
        <v>5.2261432286365102E-2</v>
      </c>
      <c r="H37">
        <v>1.5676993032700301E-2</v>
      </c>
    </row>
    <row r="38" spans="2:8" x14ac:dyDescent="0.25">
      <c r="B38" s="140">
        <v>42094</v>
      </c>
      <c r="C38">
        <v>6.0000000000000001E-3</v>
      </c>
      <c r="D38">
        <v>1.15531626792723E-2</v>
      </c>
      <c r="E38">
        <v>1.1341456813446499E-2</v>
      </c>
      <c r="F38">
        <v>1.7183558961450199E-2</v>
      </c>
      <c r="G38">
        <v>2.9879630681983499E-3</v>
      </c>
      <c r="H38">
        <v>2.42428250586798E-2</v>
      </c>
    </row>
    <row r="39" spans="2:8" x14ac:dyDescent="0.25">
      <c r="B39" s="140">
        <v>42124</v>
      </c>
      <c r="C39">
        <v>2.3800000000000002E-3</v>
      </c>
      <c r="D39">
        <v>-3.3221486130571702E-3</v>
      </c>
      <c r="E39">
        <v>-5.5567714169514901E-3</v>
      </c>
      <c r="F39">
        <v>-1.1229569388049299E-2</v>
      </c>
      <c r="G39">
        <v>8.6780518837045496E-3</v>
      </c>
      <c r="H39">
        <v>-4.9901360172334604E-3</v>
      </c>
    </row>
    <row r="40" spans="2:8" x14ac:dyDescent="0.25">
      <c r="B40" s="140">
        <v>42155</v>
      </c>
      <c r="C40">
        <v>1.7399999999999999E-2</v>
      </c>
      <c r="D40">
        <v>2.05269745918105E-2</v>
      </c>
      <c r="E40">
        <v>2.4786691110907699E-2</v>
      </c>
      <c r="F40">
        <v>1.28947035269368E-2</v>
      </c>
      <c r="G40">
        <v>2.05326993849861E-2</v>
      </c>
      <c r="H40">
        <v>1.4554375197706901E-2</v>
      </c>
    </row>
    <row r="41" spans="2:8" x14ac:dyDescent="0.25">
      <c r="B41" s="140">
        <v>42185</v>
      </c>
      <c r="C41">
        <v>-1.1639999999999999E-2</v>
      </c>
      <c r="D41">
        <v>-1.5125978311829E-2</v>
      </c>
      <c r="E41">
        <v>-1.02076312008328E-2</v>
      </c>
      <c r="F41">
        <v>-2.6258768288496E-2</v>
      </c>
      <c r="G41">
        <v>-1.99801351746123E-2</v>
      </c>
      <c r="H41">
        <v>-3.5648147153067401E-4</v>
      </c>
    </row>
    <row r="42" spans="2:8" x14ac:dyDescent="0.25">
      <c r="B42" s="140">
        <v>42216</v>
      </c>
      <c r="C42">
        <v>5.3200000000000001E-3</v>
      </c>
      <c r="D42">
        <v>1.40337421145136E-2</v>
      </c>
      <c r="E42">
        <v>1.06222466464198E-2</v>
      </c>
      <c r="F42">
        <v>2.8311602429132301E-2</v>
      </c>
      <c r="G42">
        <v>7.2210303344645704E-3</v>
      </c>
      <c r="H42">
        <v>1.7649526015517301E-2</v>
      </c>
    </row>
    <row r="43" spans="2:8" x14ac:dyDescent="0.25">
      <c r="B43" s="140">
        <v>42247</v>
      </c>
      <c r="C43">
        <v>-2.7859999999999999E-2</v>
      </c>
      <c r="D43">
        <v>-2.5307704247656802E-2</v>
      </c>
      <c r="E43">
        <v>-2.8378625676574301E-2</v>
      </c>
      <c r="F43">
        <v>-2.0350292838906801E-2</v>
      </c>
      <c r="G43">
        <v>-3.2908371270611997E-2</v>
      </c>
      <c r="H43">
        <v>4.3507686352236502E-3</v>
      </c>
    </row>
    <row r="44" spans="2:8" x14ac:dyDescent="0.25">
      <c r="B44" s="140">
        <v>42277</v>
      </c>
      <c r="C44">
        <v>-3.1019999999999999E-2</v>
      </c>
      <c r="D44">
        <v>-2.0229981087305199E-2</v>
      </c>
      <c r="E44">
        <v>-2.1626767741085601E-2</v>
      </c>
      <c r="F44">
        <v>-1.42991870032734E-3</v>
      </c>
      <c r="G44">
        <v>-3.4809343466920703E-2</v>
      </c>
      <c r="H44">
        <v>-1.7496793795978099E-2</v>
      </c>
    </row>
    <row r="45" spans="2:8" x14ac:dyDescent="0.25">
      <c r="B45" s="140">
        <v>42308</v>
      </c>
      <c r="C45">
        <v>1.2319999999999999E-2</v>
      </c>
      <c r="D45">
        <v>2.6267659762902299E-2</v>
      </c>
      <c r="E45">
        <v>3.4566617246661997E-2</v>
      </c>
      <c r="F45">
        <v>2.0961417359887501E-2</v>
      </c>
      <c r="G45">
        <v>2.65413842337382E-2</v>
      </c>
      <c r="H45">
        <v>-1.25926409098627E-2</v>
      </c>
    </row>
    <row r="46" spans="2:8" x14ac:dyDescent="0.25">
      <c r="B46" s="140">
        <v>42338</v>
      </c>
      <c r="C46">
        <v>2.0999999999999999E-3</v>
      </c>
      <c r="D46">
        <v>1.5949178596503698E-2</v>
      </c>
      <c r="E46">
        <v>1.7514417811483201E-2</v>
      </c>
      <c r="F46">
        <v>2.5057249803483402E-2</v>
      </c>
      <c r="G46">
        <v>1.2452308536203801E-2</v>
      </c>
      <c r="H46">
        <v>-8.1460494209818299E-3</v>
      </c>
    </row>
    <row r="47" spans="2:8" x14ac:dyDescent="0.25">
      <c r="B47" s="140">
        <v>42369</v>
      </c>
      <c r="C47">
        <v>-9.3399999999999993E-3</v>
      </c>
      <c r="D47">
        <v>-6.8917999352704398E-3</v>
      </c>
      <c r="E47">
        <v>-8.3463883440429302E-4</v>
      </c>
      <c r="F47">
        <v>-1.80306696277928E-2</v>
      </c>
      <c r="G47">
        <v>-1.3966110318947501E-2</v>
      </c>
      <c r="H47">
        <v>7.6397217779758803E-3</v>
      </c>
    </row>
    <row r="48" spans="2:8" x14ac:dyDescent="0.25">
      <c r="B48" s="140">
        <v>42400</v>
      </c>
      <c r="C48">
        <v>-4.0500000000000001E-2</v>
      </c>
      <c r="D48">
        <v>-3.9760694188295601E-2</v>
      </c>
      <c r="E48">
        <v>-5.4540978075708103E-2</v>
      </c>
      <c r="F48">
        <v>-3.2953551874331699E-3</v>
      </c>
      <c r="G48">
        <v>-4.9095786287959603E-2</v>
      </c>
      <c r="H48">
        <v>-1.7351533393625499E-2</v>
      </c>
    </row>
    <row r="49" spans="2:8" x14ac:dyDescent="0.25">
      <c r="B49" s="140">
        <v>42429</v>
      </c>
      <c r="C49">
        <v>-1.7760000000000001E-2</v>
      </c>
      <c r="D49">
        <v>-2.0249538087795799E-2</v>
      </c>
      <c r="E49">
        <v>-3.3155569553745601E-2</v>
      </c>
      <c r="F49">
        <v>-1.84293507083329E-2</v>
      </c>
      <c r="G49">
        <v>7.4896742220570802E-3</v>
      </c>
      <c r="H49">
        <v>-3.04820658369752E-2</v>
      </c>
    </row>
    <row r="50" spans="2:8" x14ac:dyDescent="0.25">
      <c r="B50" s="140">
        <v>42460</v>
      </c>
      <c r="C50">
        <v>1.038E-2</v>
      </c>
      <c r="D50">
        <v>1.2107630509487899E-2</v>
      </c>
      <c r="E50">
        <v>1.53605545796104E-2</v>
      </c>
      <c r="F50">
        <v>1.5918521958997701E-3</v>
      </c>
      <c r="G50">
        <v>2.1110651084745E-2</v>
      </c>
      <c r="H50">
        <v>-7.7638564312898601E-3</v>
      </c>
    </row>
    <row r="51" spans="2:8" x14ac:dyDescent="0.25">
      <c r="B51" s="140">
        <v>42490</v>
      </c>
      <c r="C51">
        <v>1.268E-2</v>
      </c>
      <c r="D51">
        <v>5.8051419804665402E-3</v>
      </c>
      <c r="E51">
        <v>8.1673096918997608E-3</v>
      </c>
      <c r="F51">
        <v>2.4754716970688101E-3</v>
      </c>
      <c r="G51">
        <v>5.2657574185909998E-3</v>
      </c>
      <c r="H51">
        <v>1.7044728221382601E-3</v>
      </c>
    </row>
    <row r="52" spans="2:8" x14ac:dyDescent="0.25">
      <c r="B52" s="140">
        <v>42521</v>
      </c>
      <c r="C52">
        <v>1.4080000000000001E-2</v>
      </c>
      <c r="D52">
        <v>1.7646130140746001E-2</v>
      </c>
      <c r="E52">
        <v>2.59263532330338E-2</v>
      </c>
      <c r="F52">
        <v>5.2188699874645399E-3</v>
      </c>
      <c r="G52">
        <v>1.11329128857382E-2</v>
      </c>
      <c r="H52">
        <v>1.9869573453873999E-2</v>
      </c>
    </row>
    <row r="53" spans="2:8" x14ac:dyDescent="0.25">
      <c r="B53" s="140">
        <v>42551</v>
      </c>
      <c r="C53">
        <v>-1.204E-2</v>
      </c>
      <c r="D53">
        <v>-1.51243845747906E-2</v>
      </c>
      <c r="E53">
        <v>-1.8292785003289298E-2</v>
      </c>
      <c r="F53">
        <v>-8.6296513351834594E-3</v>
      </c>
      <c r="G53">
        <v>-1.29614517373676E-2</v>
      </c>
      <c r="H53">
        <v>-1.9743219469223701E-2</v>
      </c>
    </row>
    <row r="54" spans="2:8" x14ac:dyDescent="0.25">
      <c r="B54" s="140">
        <v>42582</v>
      </c>
      <c r="C54">
        <v>2.1499999999999998E-2</v>
      </c>
      <c r="D54">
        <v>2.5894127959764899E-2</v>
      </c>
      <c r="E54">
        <v>3.0209694568939401E-2</v>
      </c>
      <c r="F54">
        <v>7.27331386634128E-3</v>
      </c>
      <c r="G54">
        <v>3.4108295318625699E-2</v>
      </c>
      <c r="H54">
        <v>2.4132084400638101E-2</v>
      </c>
    </row>
    <row r="55" spans="2:8" x14ac:dyDescent="0.25">
      <c r="B55" s="140">
        <v>42613</v>
      </c>
      <c r="C55">
        <v>1.23E-2</v>
      </c>
      <c r="D55">
        <v>1.15798524131932E-2</v>
      </c>
      <c r="E55">
        <v>1.4086385029179501E-2</v>
      </c>
      <c r="F55">
        <v>9.4089965363693701E-3</v>
      </c>
      <c r="G55">
        <v>9.7417411790000508E-3</v>
      </c>
      <c r="H55">
        <v>7.4415770923829099E-3</v>
      </c>
    </row>
    <row r="56" spans="2:8" x14ac:dyDescent="0.25">
      <c r="B56" s="140">
        <v>42643</v>
      </c>
      <c r="C56">
        <v>5.4000000000000003E-3</v>
      </c>
      <c r="D56">
        <v>6.0688675479384198E-3</v>
      </c>
      <c r="E56">
        <v>1.13317333467355E-2</v>
      </c>
      <c r="F56">
        <v>1.8951647628218701E-3</v>
      </c>
      <c r="G56">
        <v>-3.4464643888591599E-4</v>
      </c>
      <c r="H56">
        <v>4.3372248216556599E-3</v>
      </c>
    </row>
    <row r="57" spans="2:8" x14ac:dyDescent="0.25">
      <c r="B57" s="140">
        <v>42674</v>
      </c>
      <c r="C57">
        <v>-4.0000000000000001E-3</v>
      </c>
      <c r="D57">
        <v>1.6937485792891201E-3</v>
      </c>
      <c r="E57">
        <v>-1.8964508454139099E-3</v>
      </c>
      <c r="F57">
        <v>2.7937187691324399E-2</v>
      </c>
      <c r="G57">
        <v>-1.10066416934241E-2</v>
      </c>
      <c r="H57">
        <v>-8.1046008919129203E-3</v>
      </c>
    </row>
    <row r="58" spans="2:8" x14ac:dyDescent="0.25">
      <c r="B58" s="140">
        <v>42704</v>
      </c>
      <c r="C58">
        <v>6.8999999999999999E-3</v>
      </c>
      <c r="D58">
        <v>5.3244771892124896E-3</v>
      </c>
      <c r="E58">
        <v>-1.22680519442484E-2</v>
      </c>
      <c r="F58">
        <v>1.4449931522733399E-2</v>
      </c>
      <c r="G58">
        <v>3.1815585943470698E-2</v>
      </c>
      <c r="H58">
        <v>8.5751153527040599E-3</v>
      </c>
    </row>
    <row r="59" spans="2:8" x14ac:dyDescent="0.25">
      <c r="B59" s="140">
        <v>42735</v>
      </c>
      <c r="C59">
        <v>7.1999999999999998E-3</v>
      </c>
      <c r="D59">
        <v>1.0156834607005699E-2</v>
      </c>
      <c r="E59">
        <v>5.3844065306978403E-3</v>
      </c>
      <c r="F59">
        <v>1.5916801806148E-2</v>
      </c>
      <c r="G59">
        <v>1.3912782981669401E-2</v>
      </c>
      <c r="H59">
        <v>1.2741304244739699E-2</v>
      </c>
    </row>
    <row r="60" spans="2:8" x14ac:dyDescent="0.25">
      <c r="B60" s="140">
        <v>42766</v>
      </c>
      <c r="C60">
        <v>1.7399999999999999E-2</v>
      </c>
      <c r="D60">
        <v>2.2058214124437599E-2</v>
      </c>
      <c r="E60">
        <v>2.9970763976422801E-2</v>
      </c>
      <c r="F60">
        <v>-4.7755079790903002E-3</v>
      </c>
      <c r="G60">
        <v>3.01884425482421E-2</v>
      </c>
      <c r="H60">
        <v>2.0412365573230999E-2</v>
      </c>
    </row>
    <row r="61" spans="2:8" x14ac:dyDescent="0.25">
      <c r="B61" s="140">
        <v>42794</v>
      </c>
      <c r="C61">
        <v>1.3100000000000001E-2</v>
      </c>
      <c r="D61">
        <v>1.21728869052233E-2</v>
      </c>
      <c r="E61">
        <v>1.6342528171709701E-2</v>
      </c>
      <c r="F61">
        <v>8.8770956611617206E-3</v>
      </c>
      <c r="G61">
        <v>1.00682206757528E-2</v>
      </c>
      <c r="H61">
        <v>1.4260076893439801E-3</v>
      </c>
    </row>
    <row r="62" spans="2:8" x14ac:dyDescent="0.25">
      <c r="B62" s="140">
        <v>42825</v>
      </c>
      <c r="C62">
        <v>8.6999999999999994E-3</v>
      </c>
      <c r="D62">
        <v>1.5953770733406598E-2</v>
      </c>
      <c r="E62">
        <v>2.2936941909630401E-2</v>
      </c>
      <c r="F62">
        <v>1.1978064506076601E-2</v>
      </c>
      <c r="G62">
        <v>8.4574374015789402E-3</v>
      </c>
      <c r="H62">
        <v>6.1612203920211996E-3</v>
      </c>
    </row>
    <row r="63" spans="2:8" x14ac:dyDescent="0.25">
      <c r="B63" s="140">
        <v>42855</v>
      </c>
      <c r="C63">
        <v>1.2699999999999999E-2</v>
      </c>
      <c r="D63">
        <v>1.2420307113842E-2</v>
      </c>
      <c r="E63">
        <v>1.9607971373812899E-2</v>
      </c>
      <c r="F63">
        <v>-4.8105726103906902E-3</v>
      </c>
      <c r="G63">
        <v>1.28877410972317E-2</v>
      </c>
      <c r="H63">
        <v>1.2920601931848401E-2</v>
      </c>
    </row>
    <row r="64" spans="2:8" x14ac:dyDescent="0.25">
      <c r="B64" s="140">
        <v>42886</v>
      </c>
      <c r="C64">
        <v>8.5000000000000006E-3</v>
      </c>
      <c r="D64">
        <v>1.3397114316844301E-2</v>
      </c>
      <c r="E64">
        <v>2.5388816734019298E-2</v>
      </c>
      <c r="F64">
        <v>-5.2961497013788699E-3</v>
      </c>
      <c r="G64">
        <v>1.10130989260575E-2</v>
      </c>
      <c r="H64">
        <v>-3.5908935934252E-3</v>
      </c>
    </row>
    <row r="65" spans="2:8" x14ac:dyDescent="0.25">
      <c r="B65" s="140">
        <v>42916</v>
      </c>
      <c r="C65">
        <v>1E-4</v>
      </c>
      <c r="D65">
        <v>2.3306288343428599E-3</v>
      </c>
      <c r="E65">
        <v>3.9150726232972303E-4</v>
      </c>
      <c r="F65">
        <v>-4.2827813414230099E-3</v>
      </c>
      <c r="G65">
        <v>7.2302256009583402E-3</v>
      </c>
      <c r="H65">
        <v>1.7507421775324401E-2</v>
      </c>
    </row>
    <row r="66" spans="2:8" x14ac:dyDescent="0.25">
      <c r="B66" s="140">
        <v>42947</v>
      </c>
      <c r="C66">
        <v>1.6E-2</v>
      </c>
      <c r="D66">
        <v>1.68615643764626E-2</v>
      </c>
      <c r="E66">
        <v>2.6068832125133501E-2</v>
      </c>
      <c r="F66">
        <v>3.3047773014075999E-3</v>
      </c>
      <c r="G66">
        <v>1.34177069834689E-2</v>
      </c>
      <c r="H66">
        <v>6.6859418161582598E-3</v>
      </c>
    </row>
    <row r="67" spans="2:8" x14ac:dyDescent="0.25">
      <c r="B67" s="140">
        <v>42978</v>
      </c>
      <c r="C67">
        <v>7.4000000000000003E-3</v>
      </c>
      <c r="D67">
        <v>1.0171057182921901E-2</v>
      </c>
      <c r="E67">
        <v>1.02061380129536E-2</v>
      </c>
      <c r="F67">
        <v>1.27027855294657E-2</v>
      </c>
      <c r="G67">
        <v>3.5034820641784699E-3</v>
      </c>
      <c r="H67">
        <v>2.3891724161520401E-2</v>
      </c>
    </row>
    <row r="68" spans="2:8" x14ac:dyDescent="0.25">
      <c r="B68" s="140">
        <v>43008</v>
      </c>
      <c r="C68">
        <v>6.6E-3</v>
      </c>
      <c r="D68">
        <v>7.1457015636192797E-3</v>
      </c>
      <c r="E68">
        <v>7.39567018772571E-3</v>
      </c>
      <c r="F68">
        <v>7.2100673063707904E-3</v>
      </c>
      <c r="G68">
        <v>7.6406371999964799E-3</v>
      </c>
      <c r="H68">
        <v>3.8283970947493198E-3</v>
      </c>
    </row>
    <row r="69" spans="2:8" x14ac:dyDescent="0.25">
      <c r="B69" s="140">
        <v>43039</v>
      </c>
      <c r="C69">
        <v>1.03E-2</v>
      </c>
      <c r="D69">
        <v>1.4189704580251599E-2</v>
      </c>
      <c r="E69">
        <v>1.51136273091613E-2</v>
      </c>
      <c r="F69">
        <v>2.18513315692286E-2</v>
      </c>
      <c r="G69">
        <v>1.11047557978971E-2</v>
      </c>
      <c r="H69">
        <v>-3.1371673250378701E-3</v>
      </c>
    </row>
    <row r="70" spans="2:8" x14ac:dyDescent="0.25">
      <c r="B70" s="140">
        <v>43069</v>
      </c>
      <c r="C70">
        <v>-8.9999999999999998E-4</v>
      </c>
      <c r="D70">
        <v>7.23101984128832E-4</v>
      </c>
      <c r="E70" s="106">
        <v>-8.9022846107214595E-5</v>
      </c>
      <c r="F70">
        <v>-3.0391630166936401E-3</v>
      </c>
      <c r="G70">
        <v>2.60628892532304E-3</v>
      </c>
      <c r="H70">
        <v>1.0349132977235E-2</v>
      </c>
    </row>
    <row r="71" spans="2:8" x14ac:dyDescent="0.25">
      <c r="B71" s="140">
        <v>43100</v>
      </c>
      <c r="C71">
        <v>5.7000000000000002E-3</v>
      </c>
      <c r="D71">
        <v>6.1754931821335702E-3</v>
      </c>
      <c r="E71">
        <v>-4.8632371444294002E-3</v>
      </c>
      <c r="F71">
        <v>8.6340126472425408E-3</v>
      </c>
      <c r="G71">
        <v>1.6417014147066099E-2</v>
      </c>
      <c r="H71">
        <v>3.7266811516458602E-2</v>
      </c>
    </row>
    <row r="72" spans="2:8" x14ac:dyDescent="0.25">
      <c r="B72" s="140">
        <v>43131</v>
      </c>
      <c r="C72">
        <v>2.9000000000000001E-2</v>
      </c>
      <c r="D72">
        <v>3.1611510706326403E-2</v>
      </c>
      <c r="E72">
        <v>4.0558233296624301E-2</v>
      </c>
      <c r="F72">
        <v>2.2301205979699101E-2</v>
      </c>
      <c r="G72">
        <v>2.98288258247946E-2</v>
      </c>
      <c r="H72">
        <v>6.1510712495091002E-3</v>
      </c>
    </row>
    <row r="73" spans="2:8" x14ac:dyDescent="0.25">
      <c r="B73" s="140">
        <v>43159</v>
      </c>
      <c r="C73">
        <v>-1.46E-2</v>
      </c>
      <c r="D73">
        <v>-1.1026990035338E-2</v>
      </c>
      <c r="E73">
        <v>-8.1928102719920296E-3</v>
      </c>
      <c r="F73">
        <v>-2.5946905832743899E-3</v>
      </c>
      <c r="G73">
        <v>-2.1618434969796398E-2</v>
      </c>
      <c r="H73">
        <v>-1.90342374973861E-2</v>
      </c>
    </row>
    <row r="74" spans="2:8" x14ac:dyDescent="0.25">
      <c r="B74" s="140">
        <v>43190</v>
      </c>
      <c r="C74">
        <v>-1.0999999999999999E-2</v>
      </c>
      <c r="D74">
        <v>-1.03554905006996E-2</v>
      </c>
      <c r="E74">
        <v>-8.3952786622141506E-3</v>
      </c>
      <c r="F74">
        <v>-7.46730622410814E-3</v>
      </c>
      <c r="G74">
        <v>-1.86901557693725E-2</v>
      </c>
      <c r="H74">
        <v>-4.5983336357690004E-3</v>
      </c>
    </row>
    <row r="75" spans="2:8" x14ac:dyDescent="0.25">
      <c r="B75" s="140">
        <v>43220</v>
      </c>
      <c r="C75">
        <v>3.0000000000000001E-3</v>
      </c>
      <c r="D75">
        <v>1.02273593000172E-2</v>
      </c>
      <c r="E75">
        <v>1.08885299560692E-2</v>
      </c>
      <c r="F75">
        <v>8.2840544693029601E-3</v>
      </c>
      <c r="G75">
        <v>8.9228315213449501E-4</v>
      </c>
      <c r="H75">
        <v>4.0703999708545602E-2</v>
      </c>
    </row>
    <row r="76" spans="2:8" x14ac:dyDescent="0.25">
      <c r="B76" s="140">
        <v>43251</v>
      </c>
      <c r="C76">
        <v>1.66E-2</v>
      </c>
      <c r="D76">
        <v>5.2224724529552199E-3</v>
      </c>
      <c r="E76">
        <v>8.2652251024984795E-3</v>
      </c>
      <c r="F76">
        <v>8.7330566923799098E-4</v>
      </c>
      <c r="G76">
        <v>5.7070498879715197E-3</v>
      </c>
      <c r="H76">
        <v>-3.5961253874611E-3</v>
      </c>
    </row>
    <row r="77" spans="2:8" x14ac:dyDescent="0.25">
      <c r="B77" s="140">
        <v>43281</v>
      </c>
      <c r="C77">
        <v>5.4000000000000003E-3</v>
      </c>
      <c r="D77">
        <v>1.08578968795322E-3</v>
      </c>
      <c r="E77">
        <v>-1.045534006385E-2</v>
      </c>
      <c r="F77">
        <v>-1.0868985789040701E-3</v>
      </c>
      <c r="G77">
        <v>2.6170237407373599E-2</v>
      </c>
      <c r="H77">
        <v>1.55115660208048E-3</v>
      </c>
    </row>
    <row r="78" spans="2:8" x14ac:dyDescent="0.25">
      <c r="B78" s="140">
        <v>43312</v>
      </c>
      <c r="C78">
        <v>1.1999999999999999E-3</v>
      </c>
      <c r="D78">
        <v>2.69936825183998E-3</v>
      </c>
      <c r="E78">
        <v>1.32214349436709E-3</v>
      </c>
      <c r="F78">
        <v>3.0224096729573901E-3</v>
      </c>
      <c r="G78">
        <v>8.1339896309717604E-3</v>
      </c>
      <c r="H78">
        <v>-6.51665821696637E-3</v>
      </c>
    </row>
    <row r="79" spans="2:8" x14ac:dyDescent="0.25">
      <c r="B79" s="140">
        <v>43343</v>
      </c>
      <c r="C79">
        <v>5.5999999999999999E-3</v>
      </c>
      <c r="D79">
        <v>5.8094367950968801E-3</v>
      </c>
      <c r="E79">
        <v>1.0745255293097399E-2</v>
      </c>
      <c r="F79">
        <v>-1.90776603279174E-3</v>
      </c>
      <c r="G79">
        <v>3.1280940828675198E-3</v>
      </c>
      <c r="H79">
        <v>4.2178439971515503E-3</v>
      </c>
    </row>
    <row r="80" spans="2:8" x14ac:dyDescent="0.25">
      <c r="B80" s="140">
        <v>43373</v>
      </c>
      <c r="C80">
        <v>-1E-3</v>
      </c>
      <c r="D80">
        <v>1.6302170956458001E-4</v>
      </c>
      <c r="E80">
        <v>-7.3404295831715803E-3</v>
      </c>
      <c r="F80">
        <v>6.6307451772474402E-3</v>
      </c>
      <c r="G80">
        <v>8.2683181227076307E-3</v>
      </c>
      <c r="H80">
        <v>4.4651352200058099E-3</v>
      </c>
    </row>
    <row r="81" spans="2:8" x14ac:dyDescent="0.25">
      <c r="B81" s="140">
        <v>43404</v>
      </c>
      <c r="C81">
        <v>-4.3099999999999999E-2</v>
      </c>
      <c r="D81">
        <v>-4.13429797160648E-2</v>
      </c>
      <c r="E81">
        <v>-6.17876356415753E-2</v>
      </c>
      <c r="F81">
        <v>1.6088986047005299E-2</v>
      </c>
      <c r="G81">
        <v>-5.0181441951209403E-2</v>
      </c>
      <c r="H81">
        <v>-4.2437297410518403E-2</v>
      </c>
    </row>
    <row r="82" spans="2:8" x14ac:dyDescent="0.25">
      <c r="B82" s="140">
        <v>43434</v>
      </c>
      <c r="C82">
        <v>2.5347080000000001E-3</v>
      </c>
      <c r="D82">
        <v>3.0179756769822298E-3</v>
      </c>
      <c r="E82">
        <v>1.77878136588026E-3</v>
      </c>
      <c r="F82">
        <v>1.9099610722709099E-3</v>
      </c>
      <c r="G82">
        <v>1.15359123349929E-2</v>
      </c>
      <c r="H82">
        <v>-1.28029820559906E-2</v>
      </c>
    </row>
    <row r="83" spans="2:8" x14ac:dyDescent="0.25">
      <c r="B83" s="140">
        <f>EOMONTH(B82,1)</f>
        <v>43465</v>
      </c>
      <c r="C83">
        <v>-2.9136301999999999E-2</v>
      </c>
      <c r="D83">
        <v>-2.2776922337852799E-2</v>
      </c>
      <c r="E83">
        <v>-2.2929401213352799E-2</v>
      </c>
      <c r="F83">
        <v>4.2837584839440397E-3</v>
      </c>
      <c r="G83">
        <v>-4.8159545410980102E-2</v>
      </c>
      <c r="H83">
        <v>-1.6825819051631E-2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W86"/>
  <sheetViews>
    <sheetView topLeftCell="C1" workbookViewId="0">
      <selection activeCell="M20" sqref="M20"/>
    </sheetView>
  </sheetViews>
  <sheetFormatPr defaultRowHeight="15" x14ac:dyDescent="0.25"/>
  <cols>
    <col min="2" max="2" width="12.42578125" customWidth="1"/>
    <col min="3" max="4" width="11.140625" customWidth="1"/>
    <col min="6" max="6" width="11.140625" customWidth="1"/>
    <col min="8" max="8" width="11.140625" customWidth="1"/>
    <col min="10" max="10" width="11.42578125" customWidth="1"/>
    <col min="12" max="12" width="11.140625" customWidth="1"/>
    <col min="14" max="14" width="10.85546875" customWidth="1"/>
    <col min="16" max="16" width="11.140625" customWidth="1"/>
    <col min="18" max="18" width="11.140625" customWidth="1"/>
    <col min="20" max="20" width="11.140625" customWidth="1"/>
    <col min="22" max="22" width="11.42578125" customWidth="1"/>
    <col min="24" max="24" width="11.140625" customWidth="1"/>
    <col min="26" max="26" width="12.5703125" customWidth="1"/>
    <col min="28" max="28" width="11.140625" customWidth="1"/>
    <col min="30" max="30" width="11.28515625" customWidth="1"/>
    <col min="32" max="32" width="11.140625" customWidth="1"/>
    <col min="35" max="35" width="13.28515625" customWidth="1"/>
    <col min="37" max="37" width="11.140625" customWidth="1"/>
    <col min="39" max="39" width="11.85546875" customWidth="1"/>
    <col min="41" max="41" width="11.140625" customWidth="1"/>
    <col min="43" max="43" width="12.28515625" customWidth="1"/>
    <col min="45" max="45" width="11.140625" customWidth="1"/>
    <col min="47" max="47" width="11.28515625" customWidth="1"/>
    <col min="49" max="49" width="11.140625" customWidth="1"/>
  </cols>
  <sheetData>
    <row r="1" spans="2:49" x14ac:dyDescent="0.25">
      <c r="B1" t="s">
        <v>167</v>
      </c>
      <c r="C1" s="120">
        <v>42369</v>
      </c>
      <c r="D1" s="120"/>
      <c r="H1" s="120"/>
      <c r="L1" s="120"/>
      <c r="P1" s="120"/>
      <c r="T1" s="120"/>
      <c r="X1" s="120"/>
      <c r="AB1" s="120"/>
      <c r="AF1" s="120"/>
      <c r="AK1" s="120"/>
      <c r="AO1" s="120"/>
      <c r="AS1" s="120"/>
      <c r="AW1" s="120"/>
    </row>
    <row r="2" spans="2:49" x14ac:dyDescent="0.25">
      <c r="B2" t="s">
        <v>168</v>
      </c>
    </row>
    <row r="3" spans="2:49" x14ac:dyDescent="0.25">
      <c r="B3" t="s">
        <v>155</v>
      </c>
      <c r="C3" t="s">
        <v>171</v>
      </c>
      <c r="G3" t="s">
        <v>24</v>
      </c>
      <c r="K3" t="s">
        <v>39</v>
      </c>
      <c r="O3" t="s">
        <v>172</v>
      </c>
      <c r="R3" t="s">
        <v>156</v>
      </c>
      <c r="S3" t="s">
        <v>94</v>
      </c>
      <c r="W3" t="s">
        <v>92</v>
      </c>
      <c r="AA3" t="s">
        <v>93</v>
      </c>
      <c r="AE3" t="s">
        <v>197</v>
      </c>
      <c r="AI3" t="s">
        <v>161</v>
      </c>
    </row>
    <row r="4" spans="2:49" x14ac:dyDescent="0.25">
      <c r="C4" t="s">
        <v>25</v>
      </c>
      <c r="G4" t="s">
        <v>62</v>
      </c>
      <c r="K4" t="s">
        <v>63</v>
      </c>
      <c r="O4" t="s">
        <v>64</v>
      </c>
      <c r="S4" t="s">
        <v>157</v>
      </c>
      <c r="W4" t="s">
        <v>158</v>
      </c>
      <c r="AA4" t="s">
        <v>159</v>
      </c>
      <c r="AE4" t="s">
        <v>160</v>
      </c>
      <c r="AJ4" t="s">
        <v>162</v>
      </c>
      <c r="AN4" t="s">
        <v>163</v>
      </c>
      <c r="AR4" t="s">
        <v>164</v>
      </c>
      <c r="AV4" t="s">
        <v>61</v>
      </c>
    </row>
    <row r="5" spans="2:49" x14ac:dyDescent="0.25">
      <c r="C5" t="str">
        <f>_xll.BFieldInfo(C$6)</f>
        <v>Last Price</v>
      </c>
      <c r="G5" t="str">
        <f>_xll.BFieldInfo(G$6)</f>
        <v>Last Price</v>
      </c>
      <c r="K5" t="str">
        <f>_xll.BFieldInfo(K$6)</f>
        <v>Last Price</v>
      </c>
      <c r="O5" t="str">
        <f>_xll.BFieldInfo(O$6)</f>
        <v>Last Price</v>
      </c>
      <c r="S5" t="str">
        <f>_xll.BFieldInfo(S$6)</f>
        <v>Last Price</v>
      </c>
      <c r="W5" t="str">
        <f>_xll.BFieldInfo(W$6)</f>
        <v>Last Price</v>
      </c>
      <c r="AA5" t="str">
        <f>_xll.BFieldInfo(AA$6)</f>
        <v>Last Price</v>
      </c>
      <c r="AE5" t="str">
        <f>_xll.BFieldInfo(AE$6)</f>
        <v>Last Price</v>
      </c>
      <c r="AJ5" t="str">
        <f>_xll.BFieldInfo(AJ$6)</f>
        <v>Last Price</v>
      </c>
      <c r="AN5" t="str">
        <f>_xll.BFieldInfo(AN$6)</f>
        <v>Last Price</v>
      </c>
      <c r="AR5" t="str">
        <f>_xll.BFieldInfo(AR$6)</f>
        <v>Last Price</v>
      </c>
      <c r="AV5" t="str">
        <f>_xll.BFieldInfo(AV$6)</f>
        <v>Last Price</v>
      </c>
    </row>
    <row r="6" spans="2:49" x14ac:dyDescent="0.25">
      <c r="B6" t="s">
        <v>165</v>
      </c>
      <c r="C6" t="s">
        <v>166</v>
      </c>
      <c r="F6" t="s">
        <v>165</v>
      </c>
      <c r="G6" t="s">
        <v>166</v>
      </c>
      <c r="J6" t="s">
        <v>165</v>
      </c>
      <c r="K6" t="s">
        <v>166</v>
      </c>
      <c r="N6" t="s">
        <v>165</v>
      </c>
      <c r="O6" t="s">
        <v>166</v>
      </c>
      <c r="R6" t="s">
        <v>165</v>
      </c>
      <c r="S6" t="s">
        <v>166</v>
      </c>
      <c r="V6" t="s">
        <v>165</v>
      </c>
      <c r="W6" t="s">
        <v>166</v>
      </c>
      <c r="Z6" t="s">
        <v>165</v>
      </c>
      <c r="AA6" t="s">
        <v>166</v>
      </c>
      <c r="AD6" t="s">
        <v>165</v>
      </c>
      <c r="AE6" t="s">
        <v>166</v>
      </c>
      <c r="AI6" t="s">
        <v>165</v>
      </c>
      <c r="AJ6" t="s">
        <v>166</v>
      </c>
      <c r="AM6" t="s">
        <v>165</v>
      </c>
      <c r="AN6" t="s">
        <v>166</v>
      </c>
      <c r="AQ6" t="s">
        <v>165</v>
      </c>
      <c r="AR6" t="s">
        <v>166</v>
      </c>
      <c r="AU6" t="s">
        <v>165</v>
      </c>
      <c r="AV6" t="s">
        <v>166</v>
      </c>
    </row>
    <row r="7" spans="2:49" x14ac:dyDescent="0.25">
      <c r="B7" s="120">
        <f>_xll.BDH(C$4,C$6,$C1,$C2,"Dir=V","Per=M","Dts=S","cols=2;rows=43")</f>
        <v>42369</v>
      </c>
      <c r="C7">
        <v>1174.07</v>
      </c>
      <c r="F7" s="120">
        <f>_xll.BDH(G$4,G$6,$C1,$C2,"Dir=V","Per=M","Dts=S","cols=2;rows=43")</f>
        <v>42369</v>
      </c>
      <c r="G7">
        <v>1154.31</v>
      </c>
      <c r="J7" s="120">
        <f>_xll.BDH(K$4,K$6,$C1,$C2,"Dir=V","Per=M","Dts=S","cols=2;rows=43")</f>
        <v>42369</v>
      </c>
      <c r="K7">
        <v>1408.33</v>
      </c>
      <c r="N7" s="120">
        <f>_xll.BDH(O$4,O$6,$C1,$C2,"Dir=V","Per=M","Dts=S","cols=2;rows=43")</f>
        <v>42369</v>
      </c>
      <c r="O7">
        <v>1169.6199999999999</v>
      </c>
      <c r="R7" s="120">
        <f>_xll.BDH(S$4,S$6,$C1,$C2,"Dir=V","Per=M","Dts=S","cols=2;rows=43")</f>
        <v>42369</v>
      </c>
      <c r="S7">
        <v>1466.31</v>
      </c>
      <c r="V7" s="120">
        <f>_xll.BDH(W$4,W$6,$C1,$C2,"Dir=V","Per=M","Dts=S","cols=2;rows=43")</f>
        <v>42369</v>
      </c>
      <c r="W7">
        <v>3044.9</v>
      </c>
      <c r="Z7" s="120">
        <f>_xll.BDH(AA$4,AA$6,$C1,$C2,"Dir=V","Per=M","Dts=S","cols=2;rows=43")</f>
        <v>42369</v>
      </c>
      <c r="AA7">
        <v>2946.31</v>
      </c>
      <c r="AD7" s="120">
        <f>_xll.BDH(AE$4,AE$6,$C1,$C2,"Dir=V","Per=M","Dts=S","cols=2;rows=43")</f>
        <v>42369</v>
      </c>
      <c r="AE7">
        <v>2886.55</v>
      </c>
      <c r="AI7" s="120">
        <f>_xll.BDH(AJ$4,AJ$6,$C1,$C2,"Dir=V","Per=M","Dts=S","cols=2;rows=43")</f>
        <v>42369</v>
      </c>
      <c r="AJ7">
        <v>4505.241</v>
      </c>
      <c r="AM7" s="120">
        <f>_xll.BDH(AN$4,AN$6,$C1,$C2,"Dir=V","Per=M","Dts=S","cols=2;rows=43")</f>
        <v>42369</v>
      </c>
      <c r="AN7">
        <v>132.34360000000001</v>
      </c>
      <c r="AQ7" s="120">
        <f>_xll.BDH(AR$4,AR$6,$C1,$C2,"Dir=V","Per=M","Dts=S","cols=2;rows=43")</f>
        <v>42369</v>
      </c>
      <c r="AR7">
        <v>200.55690000000001</v>
      </c>
      <c r="AU7" s="120">
        <f>_xll.BDH(AV$4,AV$6,$C1,$C2,"Dir=V","Per=M","Dts=S","cols=2;rows=43")</f>
        <v>42369</v>
      </c>
      <c r="AV7">
        <v>1998.89</v>
      </c>
    </row>
    <row r="8" spans="2:49" x14ac:dyDescent="0.25">
      <c r="B8" s="120">
        <v>42398</v>
      </c>
      <c r="C8">
        <v>1141.6099999999999</v>
      </c>
      <c r="D8">
        <f>C8/C7-1</f>
        <v>-2.7647414549388016E-2</v>
      </c>
      <c r="F8" s="120">
        <v>42398</v>
      </c>
      <c r="G8">
        <v>1102.4100000000001</v>
      </c>
      <c r="H8">
        <f>G8/G7-1</f>
        <v>-4.4961925306026829E-2</v>
      </c>
      <c r="J8" s="120">
        <v>42398</v>
      </c>
      <c r="K8">
        <v>1354.66</v>
      </c>
      <c r="L8">
        <f>K8/K7-1</f>
        <v>-3.8108965938380757E-2</v>
      </c>
      <c r="N8" s="120">
        <v>42398</v>
      </c>
      <c r="O8">
        <v>1180.24</v>
      </c>
      <c r="P8">
        <f>O8/O7-1</f>
        <v>9.0798720952105505E-3</v>
      </c>
      <c r="R8" s="120">
        <v>42398</v>
      </c>
      <c r="S8">
        <v>1484.9</v>
      </c>
      <c r="T8">
        <f>S8/S7-1</f>
        <v>1.26780830792943E-2</v>
      </c>
      <c r="V8" s="120">
        <v>42398</v>
      </c>
      <c r="W8">
        <v>3107.94</v>
      </c>
      <c r="X8">
        <f>W8/W7-1</f>
        <v>2.0703471378370475E-2</v>
      </c>
      <c r="Z8" s="120">
        <v>42398</v>
      </c>
      <c r="AA8">
        <v>2971.1</v>
      </c>
      <c r="AB8">
        <f>AA8/AA7-1</f>
        <v>8.413914353886609E-3</v>
      </c>
      <c r="AD8" s="120">
        <v>42398</v>
      </c>
      <c r="AE8">
        <v>3023.82</v>
      </c>
      <c r="AF8">
        <f>AE8/AE7-1</f>
        <v>4.7555039753338857E-2</v>
      </c>
      <c r="AI8" s="120">
        <v>42398</v>
      </c>
      <c r="AJ8">
        <v>4235.7179999999998</v>
      </c>
      <c r="AK8">
        <f>AJ8/AJ7-1</f>
        <v>-5.98243246032788E-2</v>
      </c>
      <c r="AM8" s="120">
        <v>42398</v>
      </c>
      <c r="AN8">
        <v>131.73609999999999</v>
      </c>
      <c r="AO8">
        <f>AN8/AN7-1</f>
        <v>-4.5903239748655844E-3</v>
      </c>
      <c r="AQ8" s="120">
        <v>42398</v>
      </c>
      <c r="AR8">
        <v>202.92410000000001</v>
      </c>
      <c r="AS8">
        <f>AR8/AR7-1</f>
        <v>1.1803134172895469E-2</v>
      </c>
      <c r="AU8" s="120">
        <v>42398</v>
      </c>
      <c r="AV8">
        <v>2024.83</v>
      </c>
      <c r="AW8">
        <f>AV8/AV7-1</f>
        <v>1.2977202347302708E-2</v>
      </c>
    </row>
    <row r="9" spans="2:49" x14ac:dyDescent="0.25">
      <c r="B9" s="120">
        <v>42429</v>
      </c>
      <c r="C9">
        <v>1137.96</v>
      </c>
      <c r="D9">
        <f t="shared" ref="D9:D72" si="0">C9/C8-1</f>
        <v>-3.1972389870444928E-3</v>
      </c>
      <c r="F9" s="120">
        <v>42429</v>
      </c>
      <c r="G9">
        <v>1090.02</v>
      </c>
      <c r="H9">
        <f t="shared" ref="H9:H72" si="1">G9/G8-1</f>
        <v>-1.1239012708520568E-2</v>
      </c>
      <c r="J9" s="120">
        <v>42429</v>
      </c>
      <c r="K9">
        <v>1355.42</v>
      </c>
      <c r="L9">
        <f t="shared" ref="L9:L72" si="2">K9/K8-1</f>
        <v>5.6102638300381535E-4</v>
      </c>
      <c r="N9" s="120">
        <v>42429</v>
      </c>
      <c r="O9">
        <v>1183.75</v>
      </c>
      <c r="P9">
        <f t="shared" ref="P9:P72" si="3">O9/O8-1</f>
        <v>2.9739713956482561E-3</v>
      </c>
      <c r="R9" s="120">
        <v>42429</v>
      </c>
      <c r="S9">
        <v>1484.36</v>
      </c>
      <c r="T9">
        <f t="shared" ref="T9:T72" si="4">S9/S8-1</f>
        <v>-3.6366085258277003E-4</v>
      </c>
      <c r="V9" s="120">
        <v>42429</v>
      </c>
      <c r="W9">
        <v>3202.12</v>
      </c>
      <c r="X9">
        <f t="shared" ref="X9:X72" si="5">W9/W8-1</f>
        <v>3.0303030303030276E-2</v>
      </c>
      <c r="Z9" s="120">
        <v>42429</v>
      </c>
      <c r="AA9">
        <v>2854.05</v>
      </c>
      <c r="AB9">
        <f t="shared" ref="AB9:AB72" si="6">AA9/AA8-1</f>
        <v>-3.9396183231799609E-2</v>
      </c>
      <c r="AD9" s="120">
        <v>42429</v>
      </c>
      <c r="AE9">
        <v>3034.22</v>
      </c>
      <c r="AF9">
        <f t="shared" ref="AF9:AF72" si="7">AE9/AE8-1</f>
        <v>3.4393581628535674E-3</v>
      </c>
      <c r="AI9" s="120">
        <v>42429</v>
      </c>
      <c r="AJ9">
        <v>4204.1940000000004</v>
      </c>
      <c r="AK9">
        <f t="shared" ref="AK9:AK72" si="8">AJ9/AJ8-1</f>
        <v>-7.4424218042843382E-3</v>
      </c>
      <c r="AM9" s="120">
        <v>42429</v>
      </c>
      <c r="AN9">
        <v>131.5215</v>
      </c>
      <c r="AO9">
        <f t="shared" ref="AO9:AO72" si="9">AN9/AN8-1</f>
        <v>-1.629014370396531E-3</v>
      </c>
      <c r="AQ9" s="120">
        <v>42429</v>
      </c>
      <c r="AR9">
        <v>209.5318</v>
      </c>
      <c r="AS9">
        <f t="shared" ref="AS9:AS72" si="10">AR9/AR8-1</f>
        <v>3.2562421121985929E-2</v>
      </c>
      <c r="AU9" s="120">
        <v>42429</v>
      </c>
      <c r="AV9">
        <v>2032.39</v>
      </c>
      <c r="AW9">
        <f t="shared" ref="AW9:AW72" si="11">AV9/AV8-1</f>
        <v>3.7336467752848712E-3</v>
      </c>
    </row>
    <row r="10" spans="2:49" x14ac:dyDescent="0.25">
      <c r="B10" s="120">
        <v>42460</v>
      </c>
      <c r="C10">
        <v>1152.07</v>
      </c>
      <c r="D10">
        <f t="shared" si="0"/>
        <v>1.2399381349080807E-2</v>
      </c>
      <c r="F10" s="120">
        <v>42460</v>
      </c>
      <c r="G10">
        <v>1120.47</v>
      </c>
      <c r="H10">
        <f t="shared" si="1"/>
        <v>2.7935267242802819E-2</v>
      </c>
      <c r="J10" s="120">
        <v>42460</v>
      </c>
      <c r="K10">
        <v>1391.05</v>
      </c>
      <c r="L10">
        <f t="shared" si="2"/>
        <v>2.6287054935001608E-2</v>
      </c>
      <c r="N10" s="120">
        <v>42460</v>
      </c>
      <c r="O10">
        <v>1170.55</v>
      </c>
      <c r="P10">
        <f t="shared" si="3"/>
        <v>-1.1151003167898632E-2</v>
      </c>
      <c r="R10" s="120">
        <v>42460</v>
      </c>
      <c r="S10">
        <v>1493.66</v>
      </c>
      <c r="T10">
        <f t="shared" si="4"/>
        <v>6.265326470667576E-3</v>
      </c>
      <c r="V10" s="120">
        <v>42460</v>
      </c>
      <c r="W10">
        <v>3228.31</v>
      </c>
      <c r="X10">
        <f t="shared" si="5"/>
        <v>8.1789564413576876E-3</v>
      </c>
      <c r="Z10" s="120">
        <v>42460</v>
      </c>
      <c r="AA10">
        <v>2773.18</v>
      </c>
      <c r="AB10">
        <f t="shared" si="6"/>
        <v>-2.8335172824582755E-2</v>
      </c>
      <c r="AD10" s="120">
        <v>42460</v>
      </c>
      <c r="AE10">
        <v>3046.67</v>
      </c>
      <c r="AF10">
        <f t="shared" si="7"/>
        <v>4.1031962085809059E-3</v>
      </c>
      <c r="AI10" s="120">
        <v>42460</v>
      </c>
      <c r="AJ10">
        <v>4489.4859999999999</v>
      </c>
      <c r="AK10">
        <f t="shared" si="8"/>
        <v>6.7858904703255618E-2</v>
      </c>
      <c r="AM10" s="120">
        <v>42460</v>
      </c>
      <c r="AN10">
        <v>132.94409999999999</v>
      </c>
      <c r="AO10">
        <f t="shared" si="9"/>
        <v>1.0816482476249112E-2</v>
      </c>
      <c r="AQ10" s="120">
        <v>42460</v>
      </c>
      <c r="AR10">
        <v>215.16919999999999</v>
      </c>
      <c r="AS10">
        <f t="shared" si="10"/>
        <v>2.6904746678069857E-2</v>
      </c>
      <c r="AU10" s="120">
        <v>42460</v>
      </c>
      <c r="AV10">
        <v>2038.4</v>
      </c>
      <c r="AW10">
        <f t="shared" si="11"/>
        <v>2.9571096098681693E-3</v>
      </c>
    </row>
    <row r="11" spans="2:49" x14ac:dyDescent="0.25">
      <c r="B11" s="120">
        <v>42489</v>
      </c>
      <c r="C11">
        <v>1156.77</v>
      </c>
      <c r="D11">
        <f t="shared" si="0"/>
        <v>4.0796132179468092E-3</v>
      </c>
      <c r="F11" s="120">
        <v>42489</v>
      </c>
      <c r="G11">
        <v>1120.75</v>
      </c>
      <c r="H11">
        <f t="shared" si="1"/>
        <v>2.498951332923216E-4</v>
      </c>
      <c r="J11" s="120">
        <v>42489</v>
      </c>
      <c r="K11">
        <v>1397.06</v>
      </c>
      <c r="L11">
        <f t="shared" si="2"/>
        <v>4.3204773372631511E-3</v>
      </c>
      <c r="N11" s="120">
        <v>42489</v>
      </c>
      <c r="O11">
        <v>1174.4100000000001</v>
      </c>
      <c r="P11">
        <f t="shared" si="3"/>
        <v>3.2975951475802123E-3</v>
      </c>
      <c r="R11" s="120">
        <v>42489</v>
      </c>
      <c r="S11">
        <v>1477.03</v>
      </c>
      <c r="T11">
        <f t="shared" si="4"/>
        <v>-1.1133725211895706E-2</v>
      </c>
      <c r="V11" s="120">
        <v>42489</v>
      </c>
      <c r="W11">
        <v>3174.09</v>
      </c>
      <c r="X11">
        <f t="shared" si="5"/>
        <v>-1.6795165272232127E-2</v>
      </c>
      <c r="Z11" s="120">
        <v>42489</v>
      </c>
      <c r="AA11">
        <v>2821.32</v>
      </c>
      <c r="AB11">
        <f t="shared" si="6"/>
        <v>1.7359132836671343E-2</v>
      </c>
      <c r="AD11" s="120">
        <v>42489</v>
      </c>
      <c r="AE11">
        <v>2961.75</v>
      </c>
      <c r="AF11">
        <f t="shared" si="7"/>
        <v>-2.7873054843484901E-2</v>
      </c>
      <c r="AI11" s="120">
        <v>42489</v>
      </c>
      <c r="AJ11">
        <v>4560.5259999999998</v>
      </c>
      <c r="AK11">
        <f t="shared" si="8"/>
        <v>1.5823637717101713E-2</v>
      </c>
      <c r="AM11" s="120">
        <v>42489</v>
      </c>
      <c r="AN11">
        <v>133.15219999999999</v>
      </c>
      <c r="AO11">
        <f t="shared" si="9"/>
        <v>1.5653195591229796E-3</v>
      </c>
      <c r="AQ11" s="120">
        <v>42489</v>
      </c>
      <c r="AR11">
        <v>218.73179999999999</v>
      </c>
      <c r="AS11">
        <f t="shared" si="10"/>
        <v>1.6557202424882345E-2</v>
      </c>
      <c r="AU11" s="120">
        <v>42489</v>
      </c>
      <c r="AV11">
        <v>2041.7</v>
      </c>
      <c r="AW11">
        <f t="shared" si="11"/>
        <v>1.6189167974882679E-3</v>
      </c>
    </row>
    <row r="12" spans="2:49" x14ac:dyDescent="0.25">
      <c r="B12" s="120">
        <v>42521</v>
      </c>
      <c r="C12">
        <v>1162.08</v>
      </c>
      <c r="D12">
        <f t="shared" si="0"/>
        <v>4.5903680074690367E-3</v>
      </c>
      <c r="F12" s="120">
        <v>42521</v>
      </c>
      <c r="G12">
        <v>1125.6500000000001</v>
      </c>
      <c r="H12">
        <f t="shared" si="1"/>
        <v>4.372072273031602E-3</v>
      </c>
      <c r="J12" s="120">
        <v>42521</v>
      </c>
      <c r="K12">
        <v>1434.42</v>
      </c>
      <c r="L12">
        <f t="shared" si="2"/>
        <v>2.6741872217370899E-2</v>
      </c>
      <c r="N12" s="120">
        <v>42521</v>
      </c>
      <c r="O12">
        <v>1154.26</v>
      </c>
      <c r="P12">
        <f t="shared" si="3"/>
        <v>-1.7157551451367103E-2</v>
      </c>
      <c r="R12" s="120">
        <v>42521</v>
      </c>
      <c r="S12">
        <v>1484.92</v>
      </c>
      <c r="T12">
        <f t="shared" si="4"/>
        <v>5.3418007758814223E-3</v>
      </c>
      <c r="V12" s="120">
        <v>42521</v>
      </c>
      <c r="W12">
        <v>3108.63</v>
      </c>
      <c r="X12">
        <f t="shared" si="5"/>
        <v>-2.0623233745735048E-2</v>
      </c>
      <c r="Z12" s="120">
        <v>42521</v>
      </c>
      <c r="AA12">
        <v>2834.28</v>
      </c>
      <c r="AB12">
        <f t="shared" si="6"/>
        <v>4.593594487686703E-3</v>
      </c>
      <c r="AD12" s="120">
        <v>42521</v>
      </c>
      <c r="AE12">
        <v>3004.6</v>
      </c>
      <c r="AF12">
        <f t="shared" si="7"/>
        <v>1.4467797754705858E-2</v>
      </c>
      <c r="AI12" s="120">
        <v>42521</v>
      </c>
      <c r="AJ12">
        <v>4586.1400000000003</v>
      </c>
      <c r="AK12">
        <f t="shared" si="8"/>
        <v>5.6164573998702672E-3</v>
      </c>
      <c r="AM12" s="120">
        <v>42521</v>
      </c>
      <c r="AN12">
        <v>133.32900000000001</v>
      </c>
      <c r="AO12">
        <f t="shared" si="9"/>
        <v>1.3278038214916688E-3</v>
      </c>
      <c r="AQ12" s="120">
        <v>42521</v>
      </c>
      <c r="AR12">
        <v>214.93369999999999</v>
      </c>
      <c r="AS12">
        <f t="shared" si="10"/>
        <v>-1.736418755754765E-2</v>
      </c>
      <c r="AU12" s="120">
        <v>42521</v>
      </c>
      <c r="AV12">
        <v>2044.34</v>
      </c>
      <c r="AW12">
        <f t="shared" si="11"/>
        <v>1.293040113630628E-3</v>
      </c>
    </row>
    <row r="13" spans="2:49" x14ac:dyDescent="0.25">
      <c r="B13" s="120">
        <v>42551</v>
      </c>
      <c r="C13">
        <v>1164.3699999999999</v>
      </c>
      <c r="D13">
        <f t="shared" si="0"/>
        <v>1.970604433429779E-3</v>
      </c>
      <c r="F13" s="120">
        <v>42551</v>
      </c>
      <c r="G13">
        <v>1109.0999999999999</v>
      </c>
      <c r="H13">
        <f t="shared" si="1"/>
        <v>-1.4702616266157542E-2</v>
      </c>
      <c r="J13" s="120">
        <v>42551</v>
      </c>
      <c r="K13">
        <v>1454.11</v>
      </c>
      <c r="L13">
        <f t="shared" si="2"/>
        <v>1.3726802470684918E-2</v>
      </c>
      <c r="N13" s="120">
        <v>42551</v>
      </c>
      <c r="O13">
        <v>1165.76</v>
      </c>
      <c r="P13">
        <f t="shared" si="3"/>
        <v>9.963093237225662E-3</v>
      </c>
      <c r="R13" s="120">
        <v>42551</v>
      </c>
      <c r="S13">
        <v>1494.13</v>
      </c>
      <c r="T13">
        <f t="shared" si="4"/>
        <v>6.2023543355871347E-3</v>
      </c>
      <c r="V13" s="120">
        <v>42551</v>
      </c>
      <c r="W13">
        <v>3045.93</v>
      </c>
      <c r="X13">
        <f t="shared" si="5"/>
        <v>-2.0169656729813523E-2</v>
      </c>
      <c r="Z13" s="120">
        <v>42551</v>
      </c>
      <c r="AA13">
        <v>2756.67</v>
      </c>
      <c r="AB13">
        <f t="shared" si="6"/>
        <v>-2.7382615690757506E-2</v>
      </c>
      <c r="AD13" s="120">
        <v>42551</v>
      </c>
      <c r="AE13">
        <v>3176.95</v>
      </c>
      <c r="AF13">
        <f t="shared" si="7"/>
        <v>5.7362044864541106E-2</v>
      </c>
      <c r="AI13" s="120">
        <v>42551</v>
      </c>
      <c r="AJ13">
        <v>4534.7510000000002</v>
      </c>
      <c r="AK13">
        <f t="shared" si="8"/>
        <v>-1.1205283746244188E-2</v>
      </c>
      <c r="AM13" s="120">
        <v>42551</v>
      </c>
      <c r="AN13">
        <v>133.4616</v>
      </c>
      <c r="AO13">
        <f t="shared" si="9"/>
        <v>9.9453232230040101E-4</v>
      </c>
      <c r="AQ13" s="120">
        <v>42551</v>
      </c>
      <c r="AR13">
        <v>223.87950000000001</v>
      </c>
      <c r="AS13">
        <f t="shared" si="10"/>
        <v>4.1621206911712783E-2</v>
      </c>
      <c r="AU13" s="120">
        <v>42551</v>
      </c>
      <c r="AV13">
        <v>2060.9499999999998</v>
      </c>
      <c r="AW13">
        <f t="shared" si="11"/>
        <v>8.1248715967010554E-3</v>
      </c>
    </row>
    <row r="14" spans="2:49" x14ac:dyDescent="0.25">
      <c r="B14" s="120">
        <v>42580</v>
      </c>
      <c r="C14">
        <v>1181.29</v>
      </c>
      <c r="D14">
        <f t="shared" si="0"/>
        <v>1.4531463366455721E-2</v>
      </c>
      <c r="F14" s="120">
        <v>42580</v>
      </c>
      <c r="G14">
        <v>1131.19</v>
      </c>
      <c r="H14">
        <f t="shared" si="1"/>
        <v>1.9917049860247227E-2</v>
      </c>
      <c r="J14" s="120">
        <v>42580</v>
      </c>
      <c r="K14">
        <v>1488.55</v>
      </c>
      <c r="L14">
        <f t="shared" si="2"/>
        <v>2.3684590574303277E-2</v>
      </c>
      <c r="N14" s="120">
        <v>42580</v>
      </c>
      <c r="O14">
        <v>1169.28</v>
      </c>
      <c r="P14">
        <f t="shared" si="3"/>
        <v>3.0194894317869814E-3</v>
      </c>
      <c r="R14" s="120">
        <v>42580</v>
      </c>
      <c r="S14">
        <v>1503.64</v>
      </c>
      <c r="T14">
        <f t="shared" si="4"/>
        <v>6.3649080066661146E-3</v>
      </c>
      <c r="V14" s="120">
        <v>42580</v>
      </c>
      <c r="W14">
        <v>3073.76</v>
      </c>
      <c r="X14">
        <f t="shared" si="5"/>
        <v>9.1367825261907676E-3</v>
      </c>
      <c r="Z14" s="120">
        <v>42580</v>
      </c>
      <c r="AA14">
        <v>2748.49</v>
      </c>
      <c r="AB14">
        <f t="shared" si="6"/>
        <v>-2.9673482861569678E-3</v>
      </c>
      <c r="AD14" s="120">
        <v>42580</v>
      </c>
      <c r="AE14">
        <v>3107.29</v>
      </c>
      <c r="AF14">
        <f t="shared" si="7"/>
        <v>-2.1926690693904516E-2</v>
      </c>
      <c r="AI14" s="120">
        <v>42580</v>
      </c>
      <c r="AJ14">
        <v>4726.3370000000004</v>
      </c>
      <c r="AK14">
        <f t="shared" si="8"/>
        <v>4.2248405700776148E-2</v>
      </c>
      <c r="AM14" s="120">
        <v>42580</v>
      </c>
      <c r="AN14">
        <v>133.89840000000001</v>
      </c>
      <c r="AO14">
        <f t="shared" si="9"/>
        <v>3.2728515168407579E-3</v>
      </c>
      <c r="AQ14" s="120">
        <v>42580</v>
      </c>
      <c r="AR14">
        <v>224.95419999999999</v>
      </c>
      <c r="AS14">
        <f t="shared" si="10"/>
        <v>4.8003501883824296E-3</v>
      </c>
      <c r="AU14" s="120">
        <v>42580</v>
      </c>
      <c r="AV14">
        <v>2065.17</v>
      </c>
      <c r="AW14">
        <f t="shared" si="11"/>
        <v>2.0475994080400017E-3</v>
      </c>
    </row>
    <row r="15" spans="2:49" x14ac:dyDescent="0.25">
      <c r="B15" s="120">
        <v>42613</v>
      </c>
      <c r="C15">
        <v>1183.17</v>
      </c>
      <c r="D15">
        <f t="shared" si="0"/>
        <v>1.5914805001313592E-3</v>
      </c>
      <c r="F15" s="120">
        <v>42613</v>
      </c>
      <c r="G15">
        <v>1129.1500000000001</v>
      </c>
      <c r="H15">
        <f t="shared" si="1"/>
        <v>-1.8034105676323353E-3</v>
      </c>
      <c r="J15" s="120">
        <v>42613</v>
      </c>
      <c r="K15">
        <v>1508.52</v>
      </c>
      <c r="L15">
        <f t="shared" si="2"/>
        <v>1.3415740149810285E-2</v>
      </c>
      <c r="N15" s="120">
        <v>42613</v>
      </c>
      <c r="O15">
        <v>1157.81</v>
      </c>
      <c r="P15">
        <f t="shared" si="3"/>
        <v>-9.8094553913519178E-3</v>
      </c>
      <c r="R15" s="120">
        <v>42613</v>
      </c>
      <c r="S15">
        <v>1495.69</v>
      </c>
      <c r="T15">
        <f t="shared" si="4"/>
        <v>-5.2871698012822987E-3</v>
      </c>
      <c r="V15" s="120">
        <v>42613</v>
      </c>
      <c r="W15">
        <v>3139.48</v>
      </c>
      <c r="X15">
        <f t="shared" si="5"/>
        <v>2.1380979647077192E-2</v>
      </c>
      <c r="Z15" s="120">
        <v>42613</v>
      </c>
      <c r="AA15">
        <v>2723.58</v>
      </c>
      <c r="AB15">
        <f t="shared" si="6"/>
        <v>-9.0631583160207807E-3</v>
      </c>
      <c r="AD15" s="120">
        <v>42613</v>
      </c>
      <c r="AE15">
        <v>2951.49</v>
      </c>
      <c r="AF15">
        <f t="shared" si="7"/>
        <v>-5.014015428234897E-2</v>
      </c>
      <c r="AI15" s="120">
        <v>42613</v>
      </c>
      <c r="AJ15">
        <v>4730.2650000000003</v>
      </c>
      <c r="AK15">
        <f t="shared" si="8"/>
        <v>8.3108758431738039E-4</v>
      </c>
      <c r="AM15" s="120">
        <v>42613</v>
      </c>
      <c r="AN15">
        <v>134.00720000000001</v>
      </c>
      <c r="AO15">
        <f t="shared" si="9"/>
        <v>8.1255638603594527E-4</v>
      </c>
      <c r="AQ15" s="120">
        <v>42613</v>
      </c>
      <c r="AR15">
        <v>222.9298</v>
      </c>
      <c r="AS15">
        <f t="shared" si="10"/>
        <v>-8.9991651633976044E-3</v>
      </c>
      <c r="AU15" s="120">
        <v>42613</v>
      </c>
      <c r="AV15">
        <v>2067.5500000000002</v>
      </c>
      <c r="AW15">
        <f t="shared" si="11"/>
        <v>1.152447498268927E-3</v>
      </c>
    </row>
    <row r="16" spans="2:49" x14ac:dyDescent="0.25">
      <c r="B16" s="120">
        <v>42643</v>
      </c>
      <c r="C16">
        <v>1189.72</v>
      </c>
      <c r="D16">
        <f t="shared" si="0"/>
        <v>5.5359753881520923E-3</v>
      </c>
      <c r="F16" s="120">
        <v>42643</v>
      </c>
      <c r="G16">
        <v>1146.3800000000001</v>
      </c>
      <c r="H16">
        <f t="shared" si="1"/>
        <v>1.5259265819421719E-2</v>
      </c>
      <c r="J16" s="120">
        <v>42643</v>
      </c>
      <c r="K16">
        <v>1509.28</v>
      </c>
      <c r="L16">
        <f t="shared" si="2"/>
        <v>5.0380505396008246E-4</v>
      </c>
      <c r="N16" s="120">
        <v>42643</v>
      </c>
      <c r="O16">
        <v>1156.1199999999999</v>
      </c>
      <c r="P16">
        <f t="shared" si="3"/>
        <v>-1.4596522745529139E-3</v>
      </c>
      <c r="R16" s="120">
        <v>42643</v>
      </c>
      <c r="S16">
        <v>1496.23</v>
      </c>
      <c r="T16">
        <f t="shared" si="4"/>
        <v>3.6103738074055869E-4</v>
      </c>
      <c r="V16" s="120">
        <v>42643</v>
      </c>
      <c r="W16">
        <v>3120.74</v>
      </c>
      <c r="X16">
        <f t="shared" si="5"/>
        <v>-5.9691413864717546E-3</v>
      </c>
      <c r="Z16" s="120">
        <v>42643</v>
      </c>
      <c r="AA16">
        <v>2765.79</v>
      </c>
      <c r="AB16">
        <f t="shared" si="6"/>
        <v>1.5497984270702592E-2</v>
      </c>
      <c r="AD16" s="120">
        <v>42643</v>
      </c>
      <c r="AE16">
        <v>2944.24</v>
      </c>
      <c r="AF16">
        <f t="shared" si="7"/>
        <v>-2.4563864353258635E-3</v>
      </c>
      <c r="AI16" s="120">
        <v>42643</v>
      </c>
      <c r="AJ16">
        <v>4755.3919999999998</v>
      </c>
      <c r="AK16">
        <f t="shared" si="8"/>
        <v>5.3119645516688241E-3</v>
      </c>
      <c r="AM16" s="120">
        <v>42643</v>
      </c>
      <c r="AN16">
        <v>134.44999999999999</v>
      </c>
      <c r="AO16">
        <f t="shared" si="9"/>
        <v>3.3043000674588541E-3</v>
      </c>
      <c r="AQ16" s="120">
        <v>42643</v>
      </c>
      <c r="AR16">
        <v>224.7003</v>
      </c>
      <c r="AS16">
        <f t="shared" si="10"/>
        <v>7.941961998799707E-3</v>
      </c>
      <c r="AU16" s="120">
        <v>42643</v>
      </c>
      <c r="AV16">
        <v>2073.2399999999998</v>
      </c>
      <c r="AW16">
        <f t="shared" si="11"/>
        <v>2.7520495272179701E-3</v>
      </c>
    </row>
    <row r="17" spans="2:49" x14ac:dyDescent="0.25">
      <c r="B17" s="120">
        <v>42674</v>
      </c>
      <c r="C17">
        <v>1182.92</v>
      </c>
      <c r="D17">
        <f t="shared" si="0"/>
        <v>-5.7156305685370778E-3</v>
      </c>
      <c r="F17" s="120">
        <v>42674</v>
      </c>
      <c r="G17">
        <v>1136.72</v>
      </c>
      <c r="H17">
        <f t="shared" si="1"/>
        <v>-8.4265252359602139E-3</v>
      </c>
      <c r="J17" s="120">
        <v>42674</v>
      </c>
      <c r="K17">
        <v>1507.38</v>
      </c>
      <c r="L17">
        <f t="shared" si="2"/>
        <v>-1.2588784055972413E-3</v>
      </c>
      <c r="N17" s="120">
        <v>42674</v>
      </c>
      <c r="O17">
        <v>1137.8</v>
      </c>
      <c r="P17">
        <f t="shared" si="3"/>
        <v>-1.5846105940559796E-2</v>
      </c>
      <c r="R17" s="120">
        <v>42674</v>
      </c>
      <c r="S17">
        <v>1498.65</v>
      </c>
      <c r="T17">
        <f t="shared" si="4"/>
        <v>1.6173983946319304E-3</v>
      </c>
      <c r="V17" s="120">
        <v>42674</v>
      </c>
      <c r="W17">
        <v>3218.54</v>
      </c>
      <c r="X17">
        <f t="shared" si="5"/>
        <v>3.1338720944391385E-2</v>
      </c>
      <c r="Z17" s="120">
        <v>42674</v>
      </c>
      <c r="AA17">
        <v>2650.12</v>
      </c>
      <c r="AB17">
        <f t="shared" si="6"/>
        <v>-4.1821685666663111E-2</v>
      </c>
      <c r="AD17" s="120">
        <v>42674</v>
      </c>
      <c r="AE17">
        <v>2869.25</v>
      </c>
      <c r="AF17">
        <f t="shared" si="7"/>
        <v>-2.5470070374697618E-2</v>
      </c>
      <c r="AI17" s="120">
        <v>42674</v>
      </c>
      <c r="AJ17">
        <v>4663.3609999999999</v>
      </c>
      <c r="AK17">
        <f t="shared" si="8"/>
        <v>-1.9352978681883681E-2</v>
      </c>
      <c r="AM17" s="120">
        <v>42674</v>
      </c>
      <c r="AN17">
        <v>134.3152</v>
      </c>
      <c r="AO17">
        <f t="shared" si="9"/>
        <v>-1.0026031982148798E-3</v>
      </c>
      <c r="AQ17" s="120">
        <v>42674</v>
      </c>
      <c r="AR17">
        <v>216.50120000000001</v>
      </c>
      <c r="AS17">
        <f t="shared" si="10"/>
        <v>-3.6489047856188783E-2</v>
      </c>
      <c r="AU17" s="120">
        <v>42674</v>
      </c>
      <c r="AV17">
        <v>2067.79</v>
      </c>
      <c r="AW17">
        <f t="shared" si="11"/>
        <v>-2.628735698713025E-3</v>
      </c>
    </row>
    <row r="18" spans="2:49" x14ac:dyDescent="0.25">
      <c r="B18" s="120">
        <v>42704</v>
      </c>
      <c r="C18">
        <v>1193.24</v>
      </c>
      <c r="D18">
        <f t="shared" si="0"/>
        <v>8.7241740777059817E-3</v>
      </c>
      <c r="F18" s="120">
        <v>42704</v>
      </c>
      <c r="G18">
        <v>1153.3900000000001</v>
      </c>
      <c r="H18">
        <f t="shared" si="1"/>
        <v>1.4665001055669036E-2</v>
      </c>
      <c r="J18" s="120">
        <v>42704</v>
      </c>
      <c r="K18">
        <v>1534.87</v>
      </c>
      <c r="L18">
        <f t="shared" si="2"/>
        <v>1.8236940917353062E-2</v>
      </c>
      <c r="N18" s="120">
        <v>42704</v>
      </c>
      <c r="O18">
        <v>1129.95</v>
      </c>
      <c r="P18">
        <f t="shared" si="3"/>
        <v>-6.8992793109509121E-3</v>
      </c>
      <c r="R18" s="120">
        <v>42704</v>
      </c>
      <c r="S18">
        <v>1487.33</v>
      </c>
      <c r="T18">
        <f t="shared" si="4"/>
        <v>-7.5534647849732073E-3</v>
      </c>
      <c r="V18" s="120">
        <v>42704</v>
      </c>
      <c r="W18">
        <v>3311.68</v>
      </c>
      <c r="X18">
        <f t="shared" si="5"/>
        <v>2.8938587061213994E-2</v>
      </c>
      <c r="Z18" s="120">
        <v>42704</v>
      </c>
      <c r="AA18">
        <v>2572.9299999999998</v>
      </c>
      <c r="AB18">
        <f t="shared" si="6"/>
        <v>-2.9126982929074896E-2</v>
      </c>
      <c r="AD18" s="120">
        <v>42704</v>
      </c>
      <c r="AE18">
        <v>2712.68</v>
      </c>
      <c r="AF18">
        <f t="shared" si="7"/>
        <v>-5.4568266968720081E-2</v>
      </c>
      <c r="AI18" s="120">
        <v>42704</v>
      </c>
      <c r="AJ18">
        <v>4730.4160000000002</v>
      </c>
      <c r="AK18">
        <f t="shared" si="8"/>
        <v>1.4379114119623226E-2</v>
      </c>
      <c r="AM18" s="120">
        <v>42704</v>
      </c>
      <c r="AN18">
        <v>134.84010000000001</v>
      </c>
      <c r="AO18">
        <f t="shared" si="9"/>
        <v>3.9079716964274258E-3</v>
      </c>
      <c r="AQ18" s="120">
        <v>42704</v>
      </c>
      <c r="AR18">
        <v>205.7465</v>
      </c>
      <c r="AS18">
        <f t="shared" si="10"/>
        <v>-4.9675013348655872E-2</v>
      </c>
      <c r="AU18" s="120">
        <v>42704</v>
      </c>
      <c r="AV18">
        <v>2032.37</v>
      </c>
      <c r="AW18">
        <f t="shared" si="11"/>
        <v>-1.7129399020210045E-2</v>
      </c>
    </row>
    <row r="19" spans="2:49" x14ac:dyDescent="0.25">
      <c r="B19" s="120">
        <v>42734</v>
      </c>
      <c r="C19">
        <v>1203.46</v>
      </c>
      <c r="D19">
        <f t="shared" si="0"/>
        <v>8.5649156917300129E-3</v>
      </c>
      <c r="F19" s="120">
        <v>42734</v>
      </c>
      <c r="G19">
        <v>1155.46</v>
      </c>
      <c r="H19">
        <f t="shared" si="1"/>
        <v>1.7947095084922537E-3</v>
      </c>
      <c r="J19" s="120">
        <v>42734</v>
      </c>
      <c r="K19">
        <v>1564.41</v>
      </c>
      <c r="L19">
        <f t="shared" si="2"/>
        <v>1.9245929622704327E-2</v>
      </c>
      <c r="N19" s="120">
        <v>42734</v>
      </c>
      <c r="O19">
        <v>1135.3599999999999</v>
      </c>
      <c r="P19">
        <f t="shared" si="3"/>
        <v>4.7878224700206307E-3</v>
      </c>
      <c r="R19" s="120">
        <v>42734</v>
      </c>
      <c r="S19">
        <v>1479.81</v>
      </c>
      <c r="T19">
        <f t="shared" si="4"/>
        <v>-5.0560400180188481E-3</v>
      </c>
      <c r="V19" s="120">
        <v>42734</v>
      </c>
      <c r="W19">
        <v>3381.27</v>
      </c>
      <c r="X19">
        <f t="shared" si="5"/>
        <v>2.1013503720166193E-2</v>
      </c>
      <c r="Z19" s="120">
        <v>42734</v>
      </c>
      <c r="AA19">
        <v>2509.39</v>
      </c>
      <c r="AB19">
        <f t="shared" si="6"/>
        <v>-2.4695580524926819E-2</v>
      </c>
      <c r="AD19" s="120">
        <v>42734</v>
      </c>
      <c r="AE19">
        <v>2766.46</v>
      </c>
      <c r="AF19">
        <f t="shared" si="7"/>
        <v>1.9825412507188611E-2</v>
      </c>
      <c r="AI19" s="120">
        <v>42734</v>
      </c>
      <c r="AJ19">
        <v>4843.607</v>
      </c>
      <c r="AK19">
        <f t="shared" si="8"/>
        <v>2.3928339494877271E-2</v>
      </c>
      <c r="AM19" s="120">
        <v>42734</v>
      </c>
      <c r="AN19">
        <v>135.31899999999999</v>
      </c>
      <c r="AO19">
        <f t="shared" si="9"/>
        <v>3.5516140969933385E-3</v>
      </c>
      <c r="AQ19" s="120">
        <v>42734</v>
      </c>
      <c r="AR19">
        <v>203.8733</v>
      </c>
      <c r="AS19">
        <f t="shared" si="10"/>
        <v>-9.104407608391818E-3</v>
      </c>
      <c r="AU19" s="120">
        <v>42734</v>
      </c>
      <c r="AV19">
        <v>2032.34</v>
      </c>
      <c r="AW19">
        <f t="shared" si="11"/>
        <v>-1.476109173037532E-5</v>
      </c>
    </row>
    <row r="20" spans="2:49" x14ac:dyDescent="0.25">
      <c r="B20" s="120">
        <v>42766</v>
      </c>
      <c r="C20">
        <v>1209.5</v>
      </c>
      <c r="D20">
        <f t="shared" si="0"/>
        <v>5.0188622804248073E-3</v>
      </c>
      <c r="F20" s="120">
        <v>42766</v>
      </c>
      <c r="G20">
        <v>1165.24</v>
      </c>
      <c r="H20">
        <f t="shared" si="1"/>
        <v>8.4641614595053483E-3</v>
      </c>
      <c r="J20" s="120">
        <v>42766</v>
      </c>
      <c r="K20">
        <v>1580.85</v>
      </c>
      <c r="L20">
        <f t="shared" si="2"/>
        <v>1.0508754098989215E-2</v>
      </c>
      <c r="N20" s="120">
        <v>42766</v>
      </c>
      <c r="O20">
        <v>1124.55</v>
      </c>
      <c r="P20">
        <f t="shared" si="3"/>
        <v>-9.5212091319052394E-3</v>
      </c>
      <c r="R20" s="120">
        <v>42766</v>
      </c>
      <c r="S20">
        <v>1487.8</v>
      </c>
      <c r="T20">
        <f t="shared" si="4"/>
        <v>5.399341807394098E-3</v>
      </c>
      <c r="V20" s="120">
        <v>42766</v>
      </c>
      <c r="W20">
        <v>3326.33</v>
      </c>
      <c r="X20">
        <f t="shared" si="5"/>
        <v>-1.6248332727052284E-2</v>
      </c>
      <c r="Z20" s="120">
        <v>42766</v>
      </c>
      <c r="AA20">
        <v>2547.62</v>
      </c>
      <c r="AB20">
        <f t="shared" si="6"/>
        <v>1.523477817318164E-2</v>
      </c>
      <c r="AD20" s="120">
        <v>42766</v>
      </c>
      <c r="AE20">
        <v>2752.85</v>
      </c>
      <c r="AF20">
        <f t="shared" si="7"/>
        <v>-4.919644599958084E-3</v>
      </c>
      <c r="AI20" s="120">
        <v>42766</v>
      </c>
      <c r="AJ20">
        <v>4960.5079999999998</v>
      </c>
      <c r="AK20">
        <f t="shared" si="8"/>
        <v>2.4135112530806024E-2</v>
      </c>
      <c r="AM20" s="120">
        <v>42766</v>
      </c>
      <c r="AN20">
        <v>135.56710000000001</v>
      </c>
      <c r="AO20">
        <f t="shared" si="9"/>
        <v>1.8334454141697432E-3</v>
      </c>
      <c r="AQ20" s="120">
        <v>42766</v>
      </c>
      <c r="AR20">
        <v>206.5531</v>
      </c>
      <c r="AS20">
        <f t="shared" si="10"/>
        <v>1.314443823688527E-2</v>
      </c>
      <c r="AU20" s="120">
        <v>42766</v>
      </c>
      <c r="AV20">
        <v>2031.65</v>
      </c>
      <c r="AW20">
        <f t="shared" si="11"/>
        <v>-3.3951012133792702E-4</v>
      </c>
    </row>
    <row r="21" spans="2:49" x14ac:dyDescent="0.25">
      <c r="B21" s="120">
        <v>42794</v>
      </c>
      <c r="C21">
        <v>1223.08</v>
      </c>
      <c r="D21">
        <f t="shared" si="0"/>
        <v>1.1227780074410942E-2</v>
      </c>
      <c r="F21" s="120">
        <v>42794</v>
      </c>
      <c r="G21">
        <v>1178.8699999999999</v>
      </c>
      <c r="H21">
        <f t="shared" si="1"/>
        <v>1.1697161099859077E-2</v>
      </c>
      <c r="J21" s="120">
        <v>42794</v>
      </c>
      <c r="K21">
        <v>1605.42</v>
      </c>
      <c r="L21">
        <f t="shared" si="2"/>
        <v>1.5542271562766885E-2</v>
      </c>
      <c r="N21" s="120">
        <v>42794</v>
      </c>
      <c r="O21">
        <v>1137.81</v>
      </c>
      <c r="P21">
        <f t="shared" si="3"/>
        <v>1.1791383219954543E-2</v>
      </c>
      <c r="R21" s="120">
        <v>42794</v>
      </c>
      <c r="S21">
        <v>1504.65</v>
      </c>
      <c r="T21">
        <f t="shared" si="4"/>
        <v>1.1325446968678765E-2</v>
      </c>
      <c r="V21" s="120">
        <v>42794</v>
      </c>
      <c r="W21">
        <v>3377.2</v>
      </c>
      <c r="X21">
        <f t="shared" si="5"/>
        <v>1.5293130867953586E-2</v>
      </c>
      <c r="Z21" s="120">
        <v>42794</v>
      </c>
      <c r="AA21">
        <v>2588.65</v>
      </c>
      <c r="AB21">
        <f t="shared" si="6"/>
        <v>1.6105227624213958E-2</v>
      </c>
      <c r="AD21" s="120">
        <v>42794</v>
      </c>
      <c r="AE21">
        <v>2827.16</v>
      </c>
      <c r="AF21">
        <f t="shared" si="7"/>
        <v>2.6993842744791774E-2</v>
      </c>
      <c r="AI21" s="120">
        <v>42794</v>
      </c>
      <c r="AJ21">
        <v>5098.13</v>
      </c>
      <c r="AK21">
        <f t="shared" si="8"/>
        <v>2.774352949335035E-2</v>
      </c>
      <c r="AM21" s="120">
        <v>42794</v>
      </c>
      <c r="AN21">
        <v>135.98169999999999</v>
      </c>
      <c r="AO21">
        <f t="shared" si="9"/>
        <v>3.0582641363574581E-3</v>
      </c>
      <c r="AQ21" s="120">
        <v>42794</v>
      </c>
      <c r="AR21">
        <v>207.67449999999999</v>
      </c>
      <c r="AS21">
        <f t="shared" si="10"/>
        <v>5.4291124170975369E-3</v>
      </c>
      <c r="AU21" s="120">
        <v>42794</v>
      </c>
      <c r="AV21">
        <v>2041.37</v>
      </c>
      <c r="AW21">
        <f t="shared" si="11"/>
        <v>4.7842886323923306E-3</v>
      </c>
    </row>
    <row r="22" spans="2:49" x14ac:dyDescent="0.25">
      <c r="B22" s="120">
        <v>42825</v>
      </c>
      <c r="C22">
        <v>1223.42</v>
      </c>
      <c r="D22">
        <f t="shared" si="0"/>
        <v>2.7798672204615293E-4</v>
      </c>
      <c r="F22" s="120">
        <v>42825</v>
      </c>
      <c r="G22">
        <v>1186.6300000000001</v>
      </c>
      <c r="H22">
        <f t="shared" si="1"/>
        <v>6.5825748386167948E-3</v>
      </c>
      <c r="J22" s="120">
        <v>42825</v>
      </c>
      <c r="K22">
        <v>1610.68</v>
      </c>
      <c r="L22">
        <f t="shared" si="2"/>
        <v>3.2764011909656165E-3</v>
      </c>
      <c r="N22" s="120">
        <v>42825</v>
      </c>
      <c r="O22">
        <v>1126.77</v>
      </c>
      <c r="P22">
        <f t="shared" si="3"/>
        <v>-9.7028502122498139E-3</v>
      </c>
      <c r="R22" s="120">
        <v>42825</v>
      </c>
      <c r="S22">
        <v>1519.09</v>
      </c>
      <c r="T22">
        <f t="shared" si="4"/>
        <v>9.5969162263647156E-3</v>
      </c>
      <c r="V22" s="120">
        <v>42825</v>
      </c>
      <c r="W22">
        <v>3336.59</v>
      </c>
      <c r="X22">
        <f t="shared" si="5"/>
        <v>-1.2024754234276847E-2</v>
      </c>
      <c r="Z22" s="120">
        <v>42825</v>
      </c>
      <c r="AA22">
        <v>2590.09</v>
      </c>
      <c r="AB22">
        <f t="shared" si="6"/>
        <v>5.5627450601658524E-4</v>
      </c>
      <c r="AD22" s="120">
        <v>42825</v>
      </c>
      <c r="AE22">
        <v>2830.47</v>
      </c>
      <c r="AF22">
        <f t="shared" si="7"/>
        <v>1.1707862307051009E-3</v>
      </c>
      <c r="AI22" s="120">
        <v>42825</v>
      </c>
      <c r="AJ22">
        <v>5152.4350000000004</v>
      </c>
      <c r="AK22">
        <f t="shared" si="8"/>
        <v>1.0651944928826929E-2</v>
      </c>
      <c r="AM22" s="120">
        <v>42825</v>
      </c>
      <c r="AN22">
        <v>136.3467</v>
      </c>
      <c r="AO22">
        <f t="shared" si="9"/>
        <v>2.6841847101486405E-3</v>
      </c>
      <c r="AQ22" s="120">
        <v>42825</v>
      </c>
      <c r="AR22">
        <v>208.12899999999999</v>
      </c>
      <c r="AS22">
        <f t="shared" si="10"/>
        <v>2.1885209787431137E-3</v>
      </c>
      <c r="AU22" s="120">
        <v>42825</v>
      </c>
      <c r="AV22">
        <v>2041.95</v>
      </c>
      <c r="AW22">
        <f t="shared" si="11"/>
        <v>2.8412291745261165E-4</v>
      </c>
    </row>
    <row r="23" spans="2:49" x14ac:dyDescent="0.25">
      <c r="B23" s="120">
        <v>42853</v>
      </c>
      <c r="C23">
        <v>1228.6199999999999</v>
      </c>
      <c r="D23">
        <f t="shared" si="0"/>
        <v>4.2503800820647974E-3</v>
      </c>
      <c r="F23" s="120">
        <v>42853</v>
      </c>
      <c r="G23">
        <v>1195.1500000000001</v>
      </c>
      <c r="H23">
        <f t="shared" si="1"/>
        <v>7.1799971347428215E-3</v>
      </c>
      <c r="J23" s="120">
        <v>42853</v>
      </c>
      <c r="K23">
        <v>1621.89</v>
      </c>
      <c r="L23">
        <f t="shared" si="2"/>
        <v>6.9597933791938349E-3</v>
      </c>
      <c r="N23" s="120">
        <v>42853</v>
      </c>
      <c r="O23">
        <v>1126.01</v>
      </c>
      <c r="P23">
        <f t="shared" si="3"/>
        <v>-6.7449435110977785E-4</v>
      </c>
      <c r="R23" s="120">
        <v>42853</v>
      </c>
      <c r="S23">
        <v>1524.6</v>
      </c>
      <c r="T23">
        <f t="shared" si="4"/>
        <v>3.6271715303239915E-3</v>
      </c>
      <c r="V23" s="120">
        <v>42853</v>
      </c>
      <c r="W23">
        <v>3312.24</v>
      </c>
      <c r="X23">
        <f t="shared" si="5"/>
        <v>-7.2978699810286596E-3</v>
      </c>
      <c r="Z23" s="120">
        <v>42853</v>
      </c>
      <c r="AA23">
        <v>2613.61</v>
      </c>
      <c r="AB23">
        <f t="shared" si="6"/>
        <v>9.0807655332441062E-3</v>
      </c>
      <c r="AD23" s="120">
        <v>42853</v>
      </c>
      <c r="AE23">
        <v>2871.31</v>
      </c>
      <c r="AF23">
        <f t="shared" si="7"/>
        <v>1.442869912064082E-2</v>
      </c>
      <c r="AI23" s="120">
        <v>42853</v>
      </c>
      <c r="AJ23">
        <v>5228.7259999999997</v>
      </c>
      <c r="AK23">
        <f t="shared" si="8"/>
        <v>1.4806785529560162E-2</v>
      </c>
      <c r="AM23" s="120">
        <v>42853</v>
      </c>
      <c r="AN23">
        <v>136.68010000000001</v>
      </c>
      <c r="AO23">
        <f t="shared" si="9"/>
        <v>2.4452370317726846E-3</v>
      </c>
      <c r="AQ23" s="120">
        <v>42853</v>
      </c>
      <c r="AR23">
        <v>210.5317</v>
      </c>
      <c r="AS23">
        <f t="shared" si="10"/>
        <v>1.1544282632405922E-2</v>
      </c>
      <c r="AU23" s="120">
        <v>42853</v>
      </c>
      <c r="AV23">
        <v>2055.27</v>
      </c>
      <c r="AW23">
        <f t="shared" si="11"/>
        <v>6.5231763755233541E-3</v>
      </c>
    </row>
    <row r="24" spans="2:49" x14ac:dyDescent="0.25">
      <c r="B24" s="120">
        <v>42886</v>
      </c>
      <c r="C24">
        <v>1231.6199999999999</v>
      </c>
      <c r="D24">
        <f t="shared" si="0"/>
        <v>2.4417639302631855E-3</v>
      </c>
      <c r="F24" s="120">
        <v>42886</v>
      </c>
      <c r="G24">
        <v>1188.3599999999999</v>
      </c>
      <c r="H24">
        <f t="shared" si="1"/>
        <v>-5.6812952349079016E-3</v>
      </c>
      <c r="J24" s="120">
        <v>42886</v>
      </c>
      <c r="K24">
        <v>1636.98</v>
      </c>
      <c r="L24">
        <f t="shared" si="2"/>
        <v>9.3039601945876793E-3</v>
      </c>
      <c r="N24" s="120">
        <v>42886</v>
      </c>
      <c r="O24">
        <v>1131.48</v>
      </c>
      <c r="P24">
        <f t="shared" si="3"/>
        <v>4.8578609426204178E-3</v>
      </c>
      <c r="R24" s="120">
        <v>42886</v>
      </c>
      <c r="S24">
        <v>1521.93</v>
      </c>
      <c r="T24">
        <f t="shared" si="4"/>
        <v>-1.7512790240061804E-3</v>
      </c>
      <c r="V24" s="120">
        <v>42886</v>
      </c>
      <c r="W24">
        <v>3193.8</v>
      </c>
      <c r="X24">
        <f t="shared" si="5"/>
        <v>-3.5758278385624065E-2</v>
      </c>
      <c r="Z24" s="120">
        <v>42886</v>
      </c>
      <c r="AA24">
        <v>2697.99</v>
      </c>
      <c r="AB24">
        <f t="shared" si="6"/>
        <v>3.2284847394982386E-2</v>
      </c>
      <c r="AD24" s="120">
        <v>42886</v>
      </c>
      <c r="AE24">
        <v>2972.46</v>
      </c>
      <c r="AF24">
        <f t="shared" si="7"/>
        <v>3.5227822840445677E-2</v>
      </c>
      <c r="AI24" s="120">
        <v>42886</v>
      </c>
      <c r="AJ24">
        <v>5339.3370000000004</v>
      </c>
      <c r="AK24">
        <f t="shared" si="8"/>
        <v>2.1154483902962262E-2</v>
      </c>
      <c r="AM24" s="120">
        <v>42886</v>
      </c>
      <c r="AN24">
        <v>137.03540000000001</v>
      </c>
      <c r="AO24">
        <f t="shared" si="9"/>
        <v>2.5995005856740416E-3</v>
      </c>
      <c r="AQ24" s="120">
        <v>42886</v>
      </c>
      <c r="AR24">
        <v>213.85679999999999</v>
      </c>
      <c r="AS24">
        <f t="shared" si="10"/>
        <v>1.579382107302596E-2</v>
      </c>
      <c r="AU24" s="120">
        <v>42886</v>
      </c>
      <c r="AV24">
        <v>2068.0300000000002</v>
      </c>
      <c r="AW24">
        <f t="shared" si="11"/>
        <v>6.2084300359563915E-3</v>
      </c>
    </row>
    <row r="25" spans="2:49" x14ac:dyDescent="0.25">
      <c r="B25" s="120">
        <v>42916</v>
      </c>
      <c r="C25">
        <v>1234.25</v>
      </c>
      <c r="D25">
        <f t="shared" si="0"/>
        <v>2.1353989055066247E-3</v>
      </c>
      <c r="F25" s="120">
        <v>42916</v>
      </c>
      <c r="G25">
        <v>1198.5999999999999</v>
      </c>
      <c r="H25">
        <f t="shared" si="1"/>
        <v>8.616917432427984E-3</v>
      </c>
      <c r="J25" s="120">
        <v>42916</v>
      </c>
      <c r="K25">
        <v>1636.56</v>
      </c>
      <c r="L25">
        <f t="shared" si="2"/>
        <v>-2.5657002529055895E-4</v>
      </c>
      <c r="N25" s="120">
        <v>42916</v>
      </c>
      <c r="O25">
        <v>1126.83</v>
      </c>
      <c r="P25">
        <f t="shared" si="3"/>
        <v>-4.1096616820448517E-3</v>
      </c>
      <c r="R25" s="120">
        <v>42916</v>
      </c>
      <c r="S25">
        <v>1515.64</v>
      </c>
      <c r="T25">
        <f t="shared" si="4"/>
        <v>-4.1329101864080453E-3</v>
      </c>
      <c r="V25" s="120">
        <v>42916</v>
      </c>
      <c r="W25">
        <v>3240.46</v>
      </c>
      <c r="X25">
        <f t="shared" si="5"/>
        <v>1.4609556014778535E-2</v>
      </c>
      <c r="Z25" s="120">
        <v>42916</v>
      </c>
      <c r="AA25">
        <v>2631.8</v>
      </c>
      <c r="AB25">
        <f t="shared" si="6"/>
        <v>-2.4533078328681568E-2</v>
      </c>
      <c r="AD25" s="120">
        <v>42916</v>
      </c>
      <c r="AE25">
        <v>2909.82</v>
      </c>
      <c r="AF25">
        <f t="shared" si="7"/>
        <v>-2.1073454310570949E-2</v>
      </c>
      <c r="AI25" s="120">
        <v>42916</v>
      </c>
      <c r="AJ25">
        <v>5359.88</v>
      </c>
      <c r="AK25">
        <f t="shared" si="8"/>
        <v>3.8474814382383205E-3</v>
      </c>
      <c r="AM25" s="120">
        <v>42916</v>
      </c>
      <c r="AN25">
        <v>137.3022</v>
      </c>
      <c r="AO25">
        <f t="shared" si="9"/>
        <v>1.9469421769848783E-3</v>
      </c>
      <c r="AQ25" s="120">
        <v>42916</v>
      </c>
      <c r="AR25">
        <v>213.02189999999999</v>
      </c>
      <c r="AS25">
        <f t="shared" si="10"/>
        <v>-3.904014274972778E-3</v>
      </c>
      <c r="AU25" s="120">
        <v>42916</v>
      </c>
      <c r="AV25">
        <v>2059.7199999999998</v>
      </c>
      <c r="AW25">
        <f t="shared" si="11"/>
        <v>-4.0183169489805826E-3</v>
      </c>
    </row>
    <row r="26" spans="2:49" x14ac:dyDescent="0.25">
      <c r="B26" s="120">
        <v>42947</v>
      </c>
      <c r="C26">
        <v>1245.69</v>
      </c>
      <c r="D26">
        <f t="shared" si="0"/>
        <v>9.2687867125784695E-3</v>
      </c>
      <c r="F26" s="120">
        <v>42947</v>
      </c>
      <c r="G26">
        <v>1209.02</v>
      </c>
      <c r="H26">
        <f t="shared" si="1"/>
        <v>8.6934757216754477E-3</v>
      </c>
      <c r="J26" s="120">
        <v>42947</v>
      </c>
      <c r="K26">
        <v>1652.94</v>
      </c>
      <c r="L26">
        <f t="shared" si="2"/>
        <v>1.0008798944126873E-2</v>
      </c>
      <c r="N26" s="120">
        <v>42947</v>
      </c>
      <c r="O26">
        <v>1137.44</v>
      </c>
      <c r="P26">
        <f t="shared" si="3"/>
        <v>9.415794751648443E-3</v>
      </c>
      <c r="R26" s="120">
        <v>42947</v>
      </c>
      <c r="S26">
        <v>1526.94</v>
      </c>
      <c r="T26">
        <f t="shared" si="4"/>
        <v>7.4555963157478811E-3</v>
      </c>
      <c r="V26" s="120">
        <v>42947</v>
      </c>
      <c r="W26">
        <v>3237.47</v>
      </c>
      <c r="X26">
        <f t="shared" si="5"/>
        <v>-9.2270850434816865E-4</v>
      </c>
      <c r="Z26" s="120">
        <v>42947</v>
      </c>
      <c r="AA26">
        <v>2621.15</v>
      </c>
      <c r="AB26">
        <f t="shared" si="6"/>
        <v>-4.0466600805533215E-3</v>
      </c>
      <c r="AD26" s="120">
        <v>42947</v>
      </c>
      <c r="AE26">
        <v>2893.41</v>
      </c>
      <c r="AF26">
        <f t="shared" si="7"/>
        <v>-5.6395240942739289E-3</v>
      </c>
      <c r="AI26" s="120">
        <v>42947</v>
      </c>
      <c r="AJ26">
        <v>5488.1549999999997</v>
      </c>
      <c r="AK26">
        <f t="shared" si="8"/>
        <v>2.3932438785942978E-2</v>
      </c>
      <c r="AM26" s="120">
        <v>42947</v>
      </c>
      <c r="AN26">
        <v>137.73220000000001</v>
      </c>
      <c r="AO26">
        <f t="shared" si="9"/>
        <v>3.1317779321817785E-3</v>
      </c>
      <c r="AQ26" s="120">
        <v>42947</v>
      </c>
      <c r="AR26">
        <v>216.94659999999999</v>
      </c>
      <c r="AS26">
        <f t="shared" si="10"/>
        <v>1.8423927305126764E-2</v>
      </c>
      <c r="AU26" s="120">
        <v>42947</v>
      </c>
      <c r="AV26">
        <v>2069.0300000000002</v>
      </c>
      <c r="AW26">
        <f t="shared" si="11"/>
        <v>4.5200318489893032E-3</v>
      </c>
    </row>
    <row r="27" spans="2:49" x14ac:dyDescent="0.25">
      <c r="B27" s="120">
        <v>42978</v>
      </c>
      <c r="C27">
        <v>1249.3399999999999</v>
      </c>
      <c r="D27">
        <f t="shared" si="0"/>
        <v>2.9301029951271929E-3</v>
      </c>
      <c r="F27" s="120">
        <v>42978</v>
      </c>
      <c r="G27">
        <v>1215.01</v>
      </c>
      <c r="H27">
        <f t="shared" si="1"/>
        <v>4.9544258986617962E-3</v>
      </c>
      <c r="J27" s="120">
        <v>42978</v>
      </c>
      <c r="K27">
        <v>1654.32</v>
      </c>
      <c r="L27">
        <f t="shared" si="2"/>
        <v>8.3487603905751939E-4</v>
      </c>
      <c r="N27" s="120">
        <v>42978</v>
      </c>
      <c r="O27">
        <v>1146.1300000000001</v>
      </c>
      <c r="P27">
        <f t="shared" si="3"/>
        <v>7.6399634266424155E-3</v>
      </c>
      <c r="R27" s="120">
        <v>42978</v>
      </c>
      <c r="S27">
        <v>1538.77</v>
      </c>
      <c r="T27">
        <f t="shared" si="4"/>
        <v>7.7475211861630644E-3</v>
      </c>
      <c r="V27" s="120">
        <v>42978</v>
      </c>
      <c r="W27">
        <v>3184.7</v>
      </c>
      <c r="X27">
        <f t="shared" si="5"/>
        <v>-1.6299764939906813E-2</v>
      </c>
      <c r="Z27" s="120">
        <v>42978</v>
      </c>
      <c r="AA27">
        <v>2702.45</v>
      </c>
      <c r="AB27">
        <f t="shared" si="6"/>
        <v>3.1016920054174557E-2</v>
      </c>
      <c r="AD27" s="120">
        <v>42978</v>
      </c>
      <c r="AE27">
        <v>2950.81</v>
      </c>
      <c r="AF27">
        <f t="shared" si="7"/>
        <v>1.9838184011253146E-2</v>
      </c>
      <c r="AI27" s="120">
        <v>42978</v>
      </c>
      <c r="AJ27">
        <v>5495.8829999999998</v>
      </c>
      <c r="AK27">
        <f t="shared" si="8"/>
        <v>1.4081234950542587E-3</v>
      </c>
      <c r="AM27" s="120">
        <v>42978</v>
      </c>
      <c r="AN27">
        <v>137.91290000000001</v>
      </c>
      <c r="AO27">
        <f t="shared" si="9"/>
        <v>1.311966264969211E-3</v>
      </c>
      <c r="AQ27" s="120">
        <v>42978</v>
      </c>
      <c r="AR27">
        <v>219.2423</v>
      </c>
      <c r="AS27">
        <f t="shared" si="10"/>
        <v>1.0581866689775232E-2</v>
      </c>
      <c r="AU27" s="120">
        <v>42978</v>
      </c>
      <c r="AV27">
        <v>2084.15</v>
      </c>
      <c r="AW27">
        <f t="shared" si="11"/>
        <v>7.3077722410983537E-3</v>
      </c>
    </row>
    <row r="28" spans="2:49" x14ac:dyDescent="0.25">
      <c r="B28" s="120">
        <v>43007</v>
      </c>
      <c r="C28">
        <v>1256.79</v>
      </c>
      <c r="D28">
        <f t="shared" si="0"/>
        <v>5.9631485424305186E-3</v>
      </c>
      <c r="F28" s="120">
        <v>43007</v>
      </c>
      <c r="G28">
        <v>1237.0999999999999</v>
      </c>
      <c r="H28">
        <f t="shared" si="1"/>
        <v>1.8180920321643423E-2</v>
      </c>
      <c r="J28" s="120">
        <v>43007</v>
      </c>
      <c r="K28">
        <v>1667.36</v>
      </c>
      <c r="L28">
        <f t="shared" si="2"/>
        <v>7.8823927656075377E-3</v>
      </c>
      <c r="N28" s="120">
        <v>43007</v>
      </c>
      <c r="O28">
        <v>1134.28</v>
      </c>
      <c r="P28">
        <f t="shared" si="3"/>
        <v>-1.033914128414759E-2</v>
      </c>
      <c r="R28" s="120">
        <v>43007</v>
      </c>
      <c r="S28">
        <v>1533.89</v>
      </c>
      <c r="T28">
        <f t="shared" si="4"/>
        <v>-3.1713641414895521E-3</v>
      </c>
      <c r="V28" s="120">
        <v>43007</v>
      </c>
      <c r="W28">
        <v>3227.23</v>
      </c>
      <c r="X28">
        <f t="shared" si="5"/>
        <v>1.3354476088799583E-2</v>
      </c>
      <c r="Z28" s="120">
        <v>43007</v>
      </c>
      <c r="AA28">
        <v>2630.45</v>
      </c>
      <c r="AB28">
        <f t="shared" si="6"/>
        <v>-2.6642491072915275E-2</v>
      </c>
      <c r="AD28" s="120">
        <v>43007</v>
      </c>
      <c r="AE28">
        <v>2876.96</v>
      </c>
      <c r="AF28">
        <f t="shared" si="7"/>
        <v>-2.5027026477475678E-2</v>
      </c>
      <c r="AI28" s="120">
        <v>43007</v>
      </c>
      <c r="AJ28">
        <v>5619.2340000000004</v>
      </c>
      <c r="AK28">
        <f t="shared" si="8"/>
        <v>2.2444255090583454E-2</v>
      </c>
      <c r="AM28" s="120">
        <v>43007</v>
      </c>
      <c r="AN28">
        <v>138.4419</v>
      </c>
      <c r="AO28">
        <f t="shared" si="9"/>
        <v>3.8357543057974119E-3</v>
      </c>
      <c r="AQ28" s="120">
        <v>43007</v>
      </c>
      <c r="AR28">
        <v>216.38990000000001</v>
      </c>
      <c r="AS28">
        <f t="shared" si="10"/>
        <v>-1.3010263074233364E-2</v>
      </c>
      <c r="AU28" s="120">
        <v>43007</v>
      </c>
      <c r="AV28">
        <v>2079.48</v>
      </c>
      <c r="AW28">
        <f t="shared" si="11"/>
        <v>-2.2407216371183036E-3</v>
      </c>
    </row>
    <row r="29" spans="2:49" x14ac:dyDescent="0.25">
      <c r="B29" s="120">
        <v>43039</v>
      </c>
      <c r="C29">
        <v>1265.46</v>
      </c>
      <c r="D29">
        <f t="shared" si="0"/>
        <v>6.8985272002484166E-3</v>
      </c>
      <c r="F29" s="120">
        <v>43039</v>
      </c>
      <c r="G29">
        <v>1246.8399999999999</v>
      </c>
      <c r="H29">
        <f t="shared" si="1"/>
        <v>7.8732519602295881E-3</v>
      </c>
      <c r="J29" s="120">
        <v>43039</v>
      </c>
      <c r="K29">
        <v>1665.11</v>
      </c>
      <c r="L29">
        <f t="shared" si="2"/>
        <v>-1.3494386335284325E-3</v>
      </c>
      <c r="N29" s="120">
        <v>43039</v>
      </c>
      <c r="O29">
        <v>1156.0899999999999</v>
      </c>
      <c r="P29">
        <f t="shared" si="3"/>
        <v>1.9228056564516649E-2</v>
      </c>
      <c r="R29" s="120">
        <v>43039</v>
      </c>
      <c r="S29">
        <v>1543.13</v>
      </c>
      <c r="T29">
        <f t="shared" si="4"/>
        <v>6.0239000189061809E-3</v>
      </c>
      <c r="V29" s="120">
        <v>43039</v>
      </c>
      <c r="W29">
        <v>3175.85</v>
      </c>
      <c r="X29">
        <f t="shared" si="5"/>
        <v>-1.592077416236215E-2</v>
      </c>
      <c r="Z29" s="120">
        <v>43039</v>
      </c>
      <c r="AA29">
        <v>2696.34</v>
      </c>
      <c r="AB29">
        <f t="shared" si="6"/>
        <v>2.5048945997833139E-2</v>
      </c>
      <c r="AD29" s="120">
        <v>43039</v>
      </c>
      <c r="AE29">
        <v>2910.79</v>
      </c>
      <c r="AF29">
        <f t="shared" si="7"/>
        <v>1.1758939992214001E-2</v>
      </c>
      <c r="AI29" s="120">
        <v>43039</v>
      </c>
      <c r="AJ29">
        <v>5725.4290000000001</v>
      </c>
      <c r="AK29">
        <f t="shared" si="8"/>
        <v>1.8898483316409198E-2</v>
      </c>
      <c r="AM29" s="120">
        <v>43039</v>
      </c>
      <c r="AN29">
        <v>138.8835</v>
      </c>
      <c r="AO29">
        <f t="shared" si="9"/>
        <v>3.1897857512790395E-3</v>
      </c>
      <c r="AQ29" s="120">
        <v>43039</v>
      </c>
      <c r="AR29">
        <v>215.19290000000001</v>
      </c>
      <c r="AS29">
        <f t="shared" si="10"/>
        <v>-5.5316814694216232E-3</v>
      </c>
      <c r="AU29" s="120">
        <v>43039</v>
      </c>
      <c r="AV29">
        <v>2078.83</v>
      </c>
      <c r="AW29">
        <f t="shared" si="11"/>
        <v>-3.1257814453622412E-4</v>
      </c>
    </row>
    <row r="30" spans="2:49" x14ac:dyDescent="0.25">
      <c r="B30" s="120">
        <v>43069</v>
      </c>
      <c r="C30">
        <v>1266.3</v>
      </c>
      <c r="D30">
        <f t="shared" si="0"/>
        <v>6.637902422834685E-4</v>
      </c>
      <c r="F30" s="120">
        <v>43069</v>
      </c>
      <c r="G30">
        <v>1257.75</v>
      </c>
      <c r="H30">
        <f t="shared" si="1"/>
        <v>8.7501203041289166E-3</v>
      </c>
      <c r="J30" s="120">
        <v>43069</v>
      </c>
      <c r="K30">
        <v>1659.21</v>
      </c>
      <c r="L30">
        <f t="shared" si="2"/>
        <v>-3.5433094510272101E-3</v>
      </c>
      <c r="N30" s="120">
        <v>43069</v>
      </c>
      <c r="O30">
        <v>1154.3499999999999</v>
      </c>
      <c r="P30">
        <f t="shared" si="3"/>
        <v>-1.50507313444459E-3</v>
      </c>
      <c r="R30" s="120">
        <v>43069</v>
      </c>
      <c r="S30">
        <v>1558.92</v>
      </c>
      <c r="T30">
        <f t="shared" si="4"/>
        <v>1.0232449631592866E-2</v>
      </c>
      <c r="V30" s="120">
        <v>43069</v>
      </c>
      <c r="W30">
        <v>3186.11</v>
      </c>
      <c r="X30">
        <f t="shared" si="5"/>
        <v>3.2306311696082002E-3</v>
      </c>
      <c r="Z30" s="120">
        <v>43069</v>
      </c>
      <c r="AA30">
        <v>2734.17</v>
      </c>
      <c r="AB30">
        <f t="shared" si="6"/>
        <v>1.4030129731413599E-2</v>
      </c>
      <c r="AD30" s="120">
        <v>43069</v>
      </c>
      <c r="AE30">
        <v>2960.51</v>
      </c>
      <c r="AF30">
        <f t="shared" si="7"/>
        <v>1.7081273468714686E-2</v>
      </c>
      <c r="AI30" s="120">
        <v>43069</v>
      </c>
      <c r="AJ30">
        <v>5849.4849999999997</v>
      </c>
      <c r="AK30">
        <f t="shared" si="8"/>
        <v>2.1667546658948877E-2</v>
      </c>
      <c r="AM30" s="120">
        <v>43069</v>
      </c>
      <c r="AN30">
        <v>139.0881</v>
      </c>
      <c r="AO30">
        <f t="shared" si="9"/>
        <v>1.473177159273753E-3</v>
      </c>
      <c r="AQ30" s="120">
        <v>43069</v>
      </c>
      <c r="AR30">
        <v>218.50360000000001</v>
      </c>
      <c r="AS30">
        <f t="shared" si="10"/>
        <v>1.5384801264354042E-2</v>
      </c>
      <c r="AU30" s="120">
        <v>43069</v>
      </c>
      <c r="AV30">
        <v>2075.83</v>
      </c>
      <c r="AW30">
        <f t="shared" si="11"/>
        <v>-1.4431194469965991E-3</v>
      </c>
    </row>
    <row r="31" spans="2:49" x14ac:dyDescent="0.25">
      <c r="B31" s="120">
        <v>43098</v>
      </c>
      <c r="C31">
        <v>1275.5999999999999</v>
      </c>
      <c r="D31">
        <f t="shared" si="0"/>
        <v>7.3442312248281905E-3</v>
      </c>
      <c r="F31" s="120">
        <v>43098</v>
      </c>
      <c r="G31">
        <v>1270.76</v>
      </c>
      <c r="H31">
        <f t="shared" si="1"/>
        <v>1.0343868018286573E-2</v>
      </c>
      <c r="J31" s="120">
        <v>43098</v>
      </c>
      <c r="K31">
        <v>1665.75</v>
      </c>
      <c r="L31">
        <f t="shared" si="2"/>
        <v>3.9416348744281127E-3</v>
      </c>
      <c r="N31" s="120">
        <v>43098</v>
      </c>
      <c r="O31">
        <v>1163.8699999999999</v>
      </c>
      <c r="P31">
        <f t="shared" si="3"/>
        <v>8.2470654480877315E-3</v>
      </c>
      <c r="R31" s="120">
        <v>43098</v>
      </c>
      <c r="S31">
        <v>1559.22</v>
      </c>
      <c r="T31">
        <f t="shared" si="4"/>
        <v>1.9244092063730456E-4</v>
      </c>
      <c r="V31" s="120">
        <v>43098</v>
      </c>
      <c r="W31">
        <v>3239.72</v>
      </c>
      <c r="X31">
        <f t="shared" si="5"/>
        <v>1.6826161055330635E-2</v>
      </c>
      <c r="Z31" s="120">
        <v>43098</v>
      </c>
      <c r="AA31">
        <v>2655.81</v>
      </c>
      <c r="AB31">
        <f t="shared" si="6"/>
        <v>-2.8659520073733624E-2</v>
      </c>
      <c r="AD31" s="120">
        <v>43098</v>
      </c>
      <c r="AE31">
        <v>2905.4</v>
      </c>
      <c r="AF31">
        <f t="shared" si="7"/>
        <v>-1.8615035922864731E-2</v>
      </c>
      <c r="AI31" s="120">
        <v>43098</v>
      </c>
      <c r="AJ31">
        <v>5928.5910000000003</v>
      </c>
      <c r="AK31">
        <f t="shared" si="8"/>
        <v>1.3523583700103536E-2</v>
      </c>
      <c r="AM31" s="120">
        <v>43098</v>
      </c>
      <c r="AN31">
        <v>139.52690000000001</v>
      </c>
      <c r="AO31">
        <f t="shared" si="9"/>
        <v>3.1548349571244305E-3</v>
      </c>
      <c r="AQ31" s="120">
        <v>43098</v>
      </c>
      <c r="AR31">
        <v>218.7396</v>
      </c>
      <c r="AS31">
        <f t="shared" si="10"/>
        <v>1.0800737379155212E-3</v>
      </c>
      <c r="AU31" s="120">
        <v>43098</v>
      </c>
      <c r="AV31">
        <v>2082.61</v>
      </c>
      <c r="AW31">
        <f t="shared" si="11"/>
        <v>3.2661634141524232E-3</v>
      </c>
    </row>
    <row r="32" spans="2:49" x14ac:dyDescent="0.25">
      <c r="B32" s="120">
        <v>43131</v>
      </c>
      <c r="C32">
        <v>1306.79</v>
      </c>
      <c r="D32">
        <f t="shared" si="0"/>
        <v>2.4451238632800187E-2</v>
      </c>
      <c r="F32" s="120">
        <v>43131</v>
      </c>
      <c r="G32">
        <v>1314.1</v>
      </c>
      <c r="H32">
        <f t="shared" si="1"/>
        <v>3.4105574616764667E-2</v>
      </c>
      <c r="J32" s="120">
        <v>43131</v>
      </c>
      <c r="K32">
        <v>1695.03</v>
      </c>
      <c r="L32">
        <f t="shared" si="2"/>
        <v>1.7577667717244561E-2</v>
      </c>
      <c r="N32" s="120">
        <v>43131</v>
      </c>
      <c r="O32">
        <v>1208.0999999999999</v>
      </c>
      <c r="P32">
        <f t="shared" si="3"/>
        <v>3.80025260553154E-2</v>
      </c>
      <c r="R32" s="120">
        <v>43131</v>
      </c>
      <c r="S32">
        <v>1551.33</v>
      </c>
      <c r="T32">
        <f t="shared" si="4"/>
        <v>-5.0602224189018052E-3</v>
      </c>
      <c r="V32" s="120">
        <v>43131</v>
      </c>
      <c r="W32">
        <v>3229.09</v>
      </c>
      <c r="X32">
        <f t="shared" si="5"/>
        <v>-3.2811477535094058E-3</v>
      </c>
      <c r="Z32" s="120">
        <v>43131</v>
      </c>
      <c r="AA32">
        <v>2671.72</v>
      </c>
      <c r="AB32">
        <f t="shared" si="6"/>
        <v>5.9906393906190569E-3</v>
      </c>
      <c r="AD32" s="120">
        <v>43131</v>
      </c>
      <c r="AE32">
        <v>2831.57</v>
      </c>
      <c r="AF32">
        <f t="shared" si="7"/>
        <v>-2.5411303090796422E-2</v>
      </c>
      <c r="AI32" s="120">
        <v>43131</v>
      </c>
      <c r="AJ32">
        <v>6241.6210000000001</v>
      </c>
      <c r="AK32">
        <f t="shared" si="8"/>
        <v>5.2800066660020795E-2</v>
      </c>
      <c r="AM32" s="120">
        <v>43131</v>
      </c>
      <c r="AN32">
        <v>139.85910000000001</v>
      </c>
      <c r="AO32">
        <f t="shared" si="9"/>
        <v>2.3809028939938415E-3</v>
      </c>
      <c r="AQ32" s="120">
        <v>43131</v>
      </c>
      <c r="AR32">
        <v>222.68639999999999</v>
      </c>
      <c r="AS32">
        <f t="shared" si="10"/>
        <v>1.8043372119177281E-2</v>
      </c>
      <c r="AU32" s="120">
        <v>43131</v>
      </c>
      <c r="AV32">
        <v>2058.1999999999998</v>
      </c>
      <c r="AW32">
        <f t="shared" si="11"/>
        <v>-1.1720869485885688E-2</v>
      </c>
    </row>
    <row r="33" spans="2:49" x14ac:dyDescent="0.25">
      <c r="B33" s="120">
        <v>43159</v>
      </c>
      <c r="C33">
        <v>1275.1400000000001</v>
      </c>
      <c r="D33">
        <f t="shared" si="0"/>
        <v>-2.4219652736858888E-2</v>
      </c>
      <c r="F33" s="120">
        <v>43159</v>
      </c>
      <c r="G33">
        <v>1294.57</v>
      </c>
      <c r="H33">
        <f t="shared" si="1"/>
        <v>-1.4861882657332015E-2</v>
      </c>
      <c r="J33" s="120">
        <v>43159</v>
      </c>
      <c r="K33">
        <v>1620.74</v>
      </c>
      <c r="L33">
        <f t="shared" si="2"/>
        <v>-4.3828132835406985E-2</v>
      </c>
      <c r="N33" s="120">
        <v>43159</v>
      </c>
      <c r="O33">
        <v>1149.3900000000001</v>
      </c>
      <c r="P33">
        <f t="shared" si="3"/>
        <v>-4.8596970449465982E-2</v>
      </c>
      <c r="R33" s="120">
        <v>43159</v>
      </c>
      <c r="S33">
        <v>1561.55</v>
      </c>
      <c r="T33">
        <f t="shared" si="4"/>
        <v>6.587895547691458E-3</v>
      </c>
      <c r="V33" s="120">
        <v>43159</v>
      </c>
      <c r="W33">
        <v>3206.71</v>
      </c>
      <c r="X33">
        <f t="shared" si="5"/>
        <v>-6.9307451944665699E-3</v>
      </c>
      <c r="Z33" s="120">
        <v>43159</v>
      </c>
      <c r="AA33">
        <v>2637.55</v>
      </c>
      <c r="AB33">
        <f t="shared" si="6"/>
        <v>-1.2789513871213853E-2</v>
      </c>
      <c r="AD33" s="120">
        <v>43159</v>
      </c>
      <c r="AE33">
        <v>2779.06</v>
      </c>
      <c r="AF33">
        <f t="shared" si="7"/>
        <v>-1.8544482389628469E-2</v>
      </c>
      <c r="AI33" s="120">
        <v>43159</v>
      </c>
      <c r="AJ33">
        <v>5983.0469999999996</v>
      </c>
      <c r="AK33">
        <f t="shared" si="8"/>
        <v>-4.1427379201652959E-2</v>
      </c>
      <c r="AM33" s="120">
        <v>43159</v>
      </c>
      <c r="AN33">
        <v>139.51480000000001</v>
      </c>
      <c r="AO33">
        <f t="shared" si="9"/>
        <v>-2.4617633032102404E-3</v>
      </c>
      <c r="AQ33" s="120">
        <v>43159</v>
      </c>
      <c r="AR33">
        <v>221.84030000000001</v>
      </c>
      <c r="AS33">
        <f t="shared" si="10"/>
        <v>-3.799513576042246E-3</v>
      </c>
      <c r="AU33" s="120">
        <v>43159</v>
      </c>
      <c r="AV33">
        <v>2044.7</v>
      </c>
      <c r="AW33">
        <f t="shared" si="11"/>
        <v>-6.5591293363131964E-3</v>
      </c>
    </row>
    <row r="34" spans="2:49" x14ac:dyDescent="0.25">
      <c r="B34" s="120">
        <v>43189</v>
      </c>
      <c r="C34">
        <v>1262.6300000000001</v>
      </c>
      <c r="D34">
        <f t="shared" si="0"/>
        <v>-9.8106874539266586E-3</v>
      </c>
      <c r="F34" s="120">
        <v>43189</v>
      </c>
      <c r="G34">
        <v>1285.69</v>
      </c>
      <c r="H34">
        <f t="shared" si="1"/>
        <v>-6.8594205025606092E-3</v>
      </c>
      <c r="J34" s="120">
        <v>43189</v>
      </c>
      <c r="K34">
        <v>1585.75</v>
      </c>
      <c r="L34">
        <f t="shared" si="2"/>
        <v>-2.1588903834051099E-2</v>
      </c>
      <c r="N34" s="120">
        <v>43189</v>
      </c>
      <c r="O34">
        <v>1140.28</v>
      </c>
      <c r="P34">
        <f t="shared" si="3"/>
        <v>-7.9259433264602386E-3</v>
      </c>
      <c r="R34" s="120">
        <v>43189</v>
      </c>
      <c r="S34">
        <v>1568.8</v>
      </c>
      <c r="T34">
        <f t="shared" si="4"/>
        <v>4.642822836284477E-3</v>
      </c>
      <c r="V34" s="120">
        <v>43189</v>
      </c>
      <c r="W34">
        <v>3155.31</v>
      </c>
      <c r="X34">
        <f t="shared" si="5"/>
        <v>-1.6028889422492254E-2</v>
      </c>
      <c r="Z34" s="120">
        <v>43189</v>
      </c>
      <c r="AA34">
        <v>2658.45</v>
      </c>
      <c r="AB34">
        <f t="shared" si="6"/>
        <v>7.9240203977173351E-3</v>
      </c>
      <c r="AD34" s="120">
        <v>43189</v>
      </c>
      <c r="AE34">
        <v>2839.09</v>
      </c>
      <c r="AF34">
        <f t="shared" si="7"/>
        <v>2.1600829057307314E-2</v>
      </c>
      <c r="AI34" s="120">
        <v>43189</v>
      </c>
      <c r="AJ34">
        <v>5852.6379999999999</v>
      </c>
      <c r="AK34">
        <f t="shared" si="8"/>
        <v>-2.1796419115544197E-2</v>
      </c>
      <c r="AM34" s="120">
        <v>43189</v>
      </c>
      <c r="AN34">
        <v>139.7039</v>
      </c>
      <c r="AO34">
        <f t="shared" si="9"/>
        <v>1.3554117555987233E-3</v>
      </c>
      <c r="AQ34" s="120">
        <v>43189</v>
      </c>
      <c r="AR34">
        <v>225.0615</v>
      </c>
      <c r="AS34">
        <f t="shared" si="10"/>
        <v>1.4520355408823349E-2</v>
      </c>
      <c r="AU34" s="120">
        <v>43189</v>
      </c>
      <c r="AV34">
        <v>2057.7600000000002</v>
      </c>
      <c r="AW34">
        <f t="shared" si="11"/>
        <v>6.3872450726267793E-3</v>
      </c>
    </row>
    <row r="35" spans="2:49" x14ac:dyDescent="0.25">
      <c r="B35" s="120">
        <v>43220</v>
      </c>
      <c r="C35">
        <v>1263.8</v>
      </c>
      <c r="D35">
        <f t="shared" si="0"/>
        <v>9.2663725715369516E-4</v>
      </c>
      <c r="F35" s="120">
        <v>43220</v>
      </c>
      <c r="G35">
        <v>1278.57</v>
      </c>
      <c r="H35">
        <f t="shared" si="1"/>
        <v>-5.5378823822228584E-3</v>
      </c>
      <c r="J35" s="120">
        <v>43220</v>
      </c>
      <c r="K35">
        <v>1592.5</v>
      </c>
      <c r="L35">
        <f t="shared" si="2"/>
        <v>4.2566608860161725E-3</v>
      </c>
      <c r="N35" s="120">
        <v>43220</v>
      </c>
      <c r="O35">
        <v>1145.54</v>
      </c>
      <c r="P35">
        <f t="shared" si="3"/>
        <v>4.612902094222493E-3</v>
      </c>
      <c r="R35" s="120">
        <v>43220</v>
      </c>
      <c r="S35">
        <v>1577.66</v>
      </c>
      <c r="T35">
        <f t="shared" si="4"/>
        <v>5.647628760836465E-3</v>
      </c>
      <c r="V35" s="120">
        <v>43220</v>
      </c>
      <c r="W35">
        <v>3158.63</v>
      </c>
      <c r="X35">
        <f t="shared" si="5"/>
        <v>1.0521945545762801E-3</v>
      </c>
      <c r="Z35" s="120">
        <v>43220</v>
      </c>
      <c r="AA35">
        <v>2649.06</v>
      </c>
      <c r="AB35">
        <f t="shared" si="6"/>
        <v>-3.5321333859955617E-3</v>
      </c>
      <c r="AD35" s="120">
        <v>43220</v>
      </c>
      <c r="AE35">
        <v>2845.93</v>
      </c>
      <c r="AF35">
        <f t="shared" si="7"/>
        <v>2.4092226734622191E-3</v>
      </c>
      <c r="AI35" s="120">
        <v>43220</v>
      </c>
      <c r="AJ35">
        <v>5919.8909999999996</v>
      </c>
      <c r="AK35">
        <f t="shared" si="8"/>
        <v>1.1491057536789251E-2</v>
      </c>
      <c r="AM35" s="120">
        <v>43220</v>
      </c>
      <c r="AN35">
        <v>140.31030000000001</v>
      </c>
      <c r="AO35">
        <f t="shared" si="9"/>
        <v>4.3406089593776009E-3</v>
      </c>
      <c r="AQ35" s="120">
        <v>43220</v>
      </c>
      <c r="AR35">
        <v>220.54429999999999</v>
      </c>
      <c r="AS35">
        <f t="shared" si="10"/>
        <v>-2.0070958382486626E-2</v>
      </c>
      <c r="AU35" s="120">
        <v>43220</v>
      </c>
      <c r="AV35">
        <v>2047.42</v>
      </c>
      <c r="AW35">
        <f t="shared" si="11"/>
        <v>-5.0248814244616691E-3</v>
      </c>
    </row>
    <row r="36" spans="2:49" x14ac:dyDescent="0.25">
      <c r="B36" s="120">
        <v>43251</v>
      </c>
      <c r="C36">
        <v>1267.1300000000001</v>
      </c>
      <c r="D36">
        <f t="shared" si="0"/>
        <v>2.6349105871183998E-3</v>
      </c>
      <c r="F36" s="120">
        <v>43251</v>
      </c>
      <c r="G36">
        <v>1282.3900000000001</v>
      </c>
      <c r="H36">
        <f t="shared" si="1"/>
        <v>2.9877128354334204E-3</v>
      </c>
      <c r="J36" s="120">
        <v>43251</v>
      </c>
      <c r="K36">
        <v>1598.23</v>
      </c>
      <c r="L36">
        <f t="shared" si="2"/>
        <v>3.5981161695448627E-3</v>
      </c>
      <c r="N36" s="120">
        <v>43251</v>
      </c>
      <c r="O36">
        <v>1141.3699999999999</v>
      </c>
      <c r="P36">
        <f t="shared" si="3"/>
        <v>-3.6402046196554183E-3</v>
      </c>
      <c r="R36" s="120">
        <v>43251</v>
      </c>
      <c r="S36">
        <v>1623.59</v>
      </c>
      <c r="T36">
        <f t="shared" si="4"/>
        <v>2.9112736584561816E-2</v>
      </c>
      <c r="V36" s="120">
        <v>43251</v>
      </c>
      <c r="W36">
        <v>3102.52</v>
      </c>
      <c r="X36">
        <f t="shared" si="5"/>
        <v>-1.7764030608206749E-2</v>
      </c>
      <c r="Z36" s="120">
        <v>43251</v>
      </c>
      <c r="AA36">
        <v>2722.99</v>
      </c>
      <c r="AB36">
        <f t="shared" si="6"/>
        <v>2.7908012653544922E-2</v>
      </c>
      <c r="AD36" s="120">
        <v>43251</v>
      </c>
      <c r="AE36">
        <v>2846.68</v>
      </c>
      <c r="AF36">
        <f t="shared" si="7"/>
        <v>2.6353424012537374E-4</v>
      </c>
      <c r="AI36" s="120">
        <v>43251</v>
      </c>
      <c r="AJ36">
        <v>5956.9880000000003</v>
      </c>
      <c r="AK36">
        <f t="shared" si="8"/>
        <v>6.266500514958917E-3</v>
      </c>
      <c r="AM36" s="120">
        <v>43251</v>
      </c>
      <c r="AN36">
        <v>140.23009999999999</v>
      </c>
      <c r="AO36">
        <f t="shared" si="9"/>
        <v>-5.715902538874218E-4</v>
      </c>
      <c r="AQ36" s="120">
        <v>43251</v>
      </c>
      <c r="AR36">
        <v>218.43600000000001</v>
      </c>
      <c r="AS36">
        <f t="shared" si="10"/>
        <v>-9.5595306702552785E-3</v>
      </c>
      <c r="AU36" s="120">
        <v>43251</v>
      </c>
      <c r="AV36">
        <v>2061.73</v>
      </c>
      <c r="AW36">
        <f t="shared" si="11"/>
        <v>6.9892840745913176E-3</v>
      </c>
    </row>
    <row r="37" spans="2:49" x14ac:dyDescent="0.25">
      <c r="B37" s="120">
        <v>43280</v>
      </c>
      <c r="C37">
        <v>1264.78</v>
      </c>
      <c r="D37">
        <f t="shared" si="0"/>
        <v>-1.8545847703078655E-3</v>
      </c>
      <c r="F37" s="120">
        <v>43280</v>
      </c>
      <c r="G37">
        <v>1273.8699999999999</v>
      </c>
      <c r="H37">
        <f t="shared" si="1"/>
        <v>-6.6438446962314712E-3</v>
      </c>
      <c r="J37" s="120">
        <v>43280</v>
      </c>
      <c r="K37">
        <v>1590.91</v>
      </c>
      <c r="L37">
        <f t="shared" si="2"/>
        <v>-4.5800666987855232E-3</v>
      </c>
      <c r="N37" s="120">
        <v>43280</v>
      </c>
      <c r="O37">
        <v>1142.77</v>
      </c>
      <c r="P37">
        <f t="shared" si="3"/>
        <v>1.2265961081858734E-3</v>
      </c>
      <c r="R37" s="120">
        <v>43280</v>
      </c>
      <c r="S37">
        <v>1602.95</v>
      </c>
      <c r="T37">
        <f t="shared" si="4"/>
        <v>-1.2712569059922685E-2</v>
      </c>
      <c r="V37" s="120">
        <v>43280</v>
      </c>
      <c r="W37">
        <v>3046.36</v>
      </c>
      <c r="X37">
        <f t="shared" si="5"/>
        <v>-1.8101414334154131E-2</v>
      </c>
      <c r="Z37" s="120">
        <v>43280</v>
      </c>
      <c r="AA37">
        <v>2761.28</v>
      </c>
      <c r="AB37">
        <f t="shared" si="6"/>
        <v>1.4061748298745291E-2</v>
      </c>
      <c r="AD37" s="120">
        <v>43280</v>
      </c>
      <c r="AE37">
        <v>2937.41</v>
      </c>
      <c r="AF37">
        <f t="shared" si="7"/>
        <v>3.187221605519408E-2</v>
      </c>
      <c r="AI37" s="120">
        <v>43280</v>
      </c>
      <c r="AJ37">
        <v>5954.1459999999997</v>
      </c>
      <c r="AK37">
        <f t="shared" si="8"/>
        <v>-4.7708674249480332E-4</v>
      </c>
      <c r="AM37" s="120">
        <v>43280</v>
      </c>
      <c r="AN37">
        <v>140.49690000000001</v>
      </c>
      <c r="AO37">
        <f t="shared" si="9"/>
        <v>1.9025872476736705E-3</v>
      </c>
      <c r="AQ37" s="120">
        <v>43280</v>
      </c>
      <c r="AR37">
        <v>217.13900000000001</v>
      </c>
      <c r="AS37">
        <f t="shared" si="10"/>
        <v>-5.9376659524986719E-3</v>
      </c>
      <c r="AU37" s="120">
        <v>43280</v>
      </c>
      <c r="AV37">
        <v>2062.73</v>
      </c>
      <c r="AW37">
        <f t="shared" si="11"/>
        <v>4.8502956255180862E-4</v>
      </c>
    </row>
    <row r="38" spans="2:49" x14ac:dyDescent="0.25">
      <c r="B38" s="120">
        <v>43312</v>
      </c>
      <c r="C38">
        <v>1262.9000000000001</v>
      </c>
      <c r="D38">
        <f t="shared" si="0"/>
        <v>-1.4864245165165935E-3</v>
      </c>
      <c r="F38" s="120">
        <v>43312</v>
      </c>
      <c r="G38">
        <v>1283.05</v>
      </c>
      <c r="H38">
        <f t="shared" si="1"/>
        <v>7.2063868369613981E-3</v>
      </c>
      <c r="J38" s="120">
        <v>43312</v>
      </c>
      <c r="K38">
        <v>1582.35</v>
      </c>
      <c r="L38">
        <f t="shared" si="2"/>
        <v>-5.3805683539610571E-3</v>
      </c>
      <c r="N38" s="120">
        <v>43312</v>
      </c>
      <c r="O38">
        <v>1130.1600000000001</v>
      </c>
      <c r="P38">
        <f t="shared" si="3"/>
        <v>-1.1034591387593218E-2</v>
      </c>
      <c r="R38" s="120">
        <v>43312</v>
      </c>
      <c r="S38">
        <v>1603.03</v>
      </c>
      <c r="T38">
        <f t="shared" si="4"/>
        <v>4.9907982157870734E-5</v>
      </c>
      <c r="V38" s="120">
        <v>43312</v>
      </c>
      <c r="W38">
        <v>3056.2</v>
      </c>
      <c r="X38">
        <f t="shared" si="5"/>
        <v>3.2300844286294872E-3</v>
      </c>
      <c r="Z38" s="120">
        <v>43312</v>
      </c>
      <c r="AA38">
        <v>2723.07</v>
      </c>
      <c r="AB38">
        <f t="shared" si="6"/>
        <v>-1.3837785374898659E-2</v>
      </c>
      <c r="AD38" s="120">
        <v>43312</v>
      </c>
      <c r="AE38">
        <v>2949.47</v>
      </c>
      <c r="AF38">
        <f t="shared" si="7"/>
        <v>4.1056577052573928E-3</v>
      </c>
      <c r="AI38" s="120">
        <v>43312</v>
      </c>
      <c r="AJ38">
        <v>6140.1149999999998</v>
      </c>
      <c r="AK38">
        <f t="shared" si="8"/>
        <v>3.1233530383702357E-2</v>
      </c>
      <c r="AM38" s="120">
        <v>43312</v>
      </c>
      <c r="AN38">
        <v>141.4325</v>
      </c>
      <c r="AO38">
        <f t="shared" si="9"/>
        <v>6.6592216625420697E-3</v>
      </c>
      <c r="AQ38" s="120">
        <v>43312</v>
      </c>
      <c r="AR38">
        <v>216.01329999999999</v>
      </c>
      <c r="AS38">
        <f t="shared" si="10"/>
        <v>-5.1842368252594806E-3</v>
      </c>
      <c r="AU38" s="120">
        <v>43312</v>
      </c>
      <c r="AV38">
        <v>2060.5500000000002</v>
      </c>
      <c r="AW38">
        <f t="shared" si="11"/>
        <v>-1.0568518419763473E-3</v>
      </c>
    </row>
    <row r="39" spans="2:49" x14ac:dyDescent="0.25">
      <c r="B39" s="120">
        <v>43343</v>
      </c>
      <c r="C39">
        <v>1268.6099999999999</v>
      </c>
      <c r="D39">
        <f t="shared" si="0"/>
        <v>4.5213397735368588E-3</v>
      </c>
      <c r="F39" s="120">
        <v>43343</v>
      </c>
      <c r="G39">
        <v>1280.1199999999999</v>
      </c>
      <c r="H39">
        <f t="shared" si="1"/>
        <v>-2.2836210591948847E-3</v>
      </c>
      <c r="J39" s="120">
        <v>43343</v>
      </c>
      <c r="K39">
        <v>1581.82</v>
      </c>
      <c r="L39">
        <f t="shared" si="2"/>
        <v>-3.3494486049223671E-4</v>
      </c>
      <c r="N39" s="120">
        <v>43343</v>
      </c>
      <c r="O39">
        <v>1157.3699999999999</v>
      </c>
      <c r="P39">
        <f t="shared" si="3"/>
        <v>2.4076236992991884E-2</v>
      </c>
      <c r="R39" s="120">
        <v>43343</v>
      </c>
      <c r="S39">
        <v>1596.84</v>
      </c>
      <c r="T39">
        <f t="shared" si="4"/>
        <v>-3.8614374029182219E-3</v>
      </c>
      <c r="V39" s="120">
        <v>43343</v>
      </c>
      <c r="W39">
        <v>2974</v>
      </c>
      <c r="X39">
        <f t="shared" si="5"/>
        <v>-2.6896145540213245E-2</v>
      </c>
      <c r="Z39" s="120">
        <v>43343</v>
      </c>
      <c r="AA39">
        <v>2822.67</v>
      </c>
      <c r="AB39">
        <f t="shared" si="6"/>
        <v>3.6576364177197007E-2</v>
      </c>
      <c r="AD39" s="120">
        <v>43343</v>
      </c>
      <c r="AE39">
        <v>2964.16</v>
      </c>
      <c r="AF39">
        <f t="shared" si="7"/>
        <v>4.9805558286744045E-3</v>
      </c>
      <c r="AI39" s="120">
        <v>43343</v>
      </c>
      <c r="AJ39">
        <v>6216.0860000000002</v>
      </c>
      <c r="AK39">
        <f t="shared" si="8"/>
        <v>1.2372895295934994E-2</v>
      </c>
      <c r="AM39" s="120">
        <v>43343</v>
      </c>
      <c r="AN39">
        <v>141.64019999999999</v>
      </c>
      <c r="AO39">
        <f t="shared" si="9"/>
        <v>1.4685450656672927E-3</v>
      </c>
      <c r="AQ39" s="120">
        <v>43343</v>
      </c>
      <c r="AR39">
        <v>215.9332</v>
      </c>
      <c r="AS39">
        <f t="shared" si="10"/>
        <v>-3.7081050102005797E-4</v>
      </c>
      <c r="AU39" s="120">
        <v>43343</v>
      </c>
      <c r="AV39">
        <v>2073.0300000000002</v>
      </c>
      <c r="AW39">
        <f t="shared" si="11"/>
        <v>6.0566353643445314E-3</v>
      </c>
    </row>
    <row r="40" spans="2:49" x14ac:dyDescent="0.25">
      <c r="B40" s="120">
        <v>43371</v>
      </c>
      <c r="C40">
        <v>1259.8800000000001</v>
      </c>
      <c r="D40">
        <f t="shared" si="0"/>
        <v>-6.8815475205143972E-3</v>
      </c>
      <c r="F40" s="120">
        <v>43371</v>
      </c>
      <c r="G40">
        <v>1259.3</v>
      </c>
      <c r="H40">
        <f t="shared" si="1"/>
        <v>-1.626410024060243E-2</v>
      </c>
      <c r="J40" s="120">
        <v>43371</v>
      </c>
      <c r="K40">
        <v>1573.83</v>
      </c>
      <c r="L40">
        <f t="shared" si="2"/>
        <v>-5.051143619375198E-3</v>
      </c>
      <c r="N40" s="120">
        <v>43371</v>
      </c>
      <c r="O40">
        <v>1150.1099999999999</v>
      </c>
      <c r="P40">
        <f t="shared" si="3"/>
        <v>-6.2728427382773289E-3</v>
      </c>
      <c r="R40" s="120">
        <v>43371</v>
      </c>
      <c r="S40">
        <v>1594.25</v>
      </c>
      <c r="T40">
        <f t="shared" si="4"/>
        <v>-1.6219533578817336E-3</v>
      </c>
      <c r="V40" s="120">
        <v>43371</v>
      </c>
      <c r="W40">
        <v>2973.07</v>
      </c>
      <c r="X40">
        <f t="shared" si="5"/>
        <v>-3.1271015467382313E-4</v>
      </c>
      <c r="Z40" s="120">
        <v>43371</v>
      </c>
      <c r="AA40">
        <v>2803.18</v>
      </c>
      <c r="AB40">
        <f t="shared" si="6"/>
        <v>-6.9048099848725286E-3</v>
      </c>
      <c r="AD40" s="120">
        <v>43371</v>
      </c>
      <c r="AE40">
        <v>2958.31</v>
      </c>
      <c r="AF40">
        <f t="shared" si="7"/>
        <v>-1.9735776746194755E-3</v>
      </c>
      <c r="AI40" s="120">
        <v>43371</v>
      </c>
      <c r="AJ40">
        <v>6250.6980000000003</v>
      </c>
      <c r="AK40">
        <f t="shared" si="8"/>
        <v>5.5681340316076078E-3</v>
      </c>
      <c r="AM40" s="120">
        <v>43371</v>
      </c>
      <c r="AN40">
        <v>142.33779999999999</v>
      </c>
      <c r="AO40">
        <f t="shared" si="9"/>
        <v>4.9251554290377086E-3</v>
      </c>
      <c r="AQ40" s="120">
        <v>43371</v>
      </c>
      <c r="AR40">
        <v>213.39330000000001</v>
      </c>
      <c r="AS40">
        <f t="shared" si="10"/>
        <v>-1.1762433937902994E-2</v>
      </c>
      <c r="AU40" s="120">
        <v>43371</v>
      </c>
      <c r="AV40">
        <v>2060.3000000000002</v>
      </c>
      <c r="AW40">
        <f t="shared" si="11"/>
        <v>-6.1407697910788039E-3</v>
      </c>
    </row>
    <row r="41" spans="2:49" x14ac:dyDescent="0.25">
      <c r="B41" s="120">
        <v>43404</v>
      </c>
      <c r="C41">
        <v>1220.75</v>
      </c>
      <c r="D41">
        <f t="shared" si="0"/>
        <v>-3.1058513509223173E-2</v>
      </c>
      <c r="F41" s="120">
        <v>43404</v>
      </c>
      <c r="G41">
        <v>1209.58</v>
      </c>
      <c r="H41">
        <f t="shared" si="1"/>
        <v>-3.9482252044786836E-2</v>
      </c>
      <c r="J41" s="120">
        <v>43404</v>
      </c>
      <c r="K41">
        <v>1501.96</v>
      </c>
      <c r="L41">
        <f t="shared" si="2"/>
        <v>-4.5665669100220407E-2</v>
      </c>
      <c r="N41" s="120">
        <v>43404</v>
      </c>
      <c r="O41">
        <v>1119.6300000000001</v>
      </c>
      <c r="P41">
        <f t="shared" si="3"/>
        <v>-2.6501812870073138E-2</v>
      </c>
      <c r="R41" s="120">
        <v>43404</v>
      </c>
      <c r="S41">
        <v>1590.48</v>
      </c>
      <c r="T41">
        <f t="shared" si="4"/>
        <v>-2.3647483142543724E-3</v>
      </c>
      <c r="V41" s="120">
        <v>43404</v>
      </c>
      <c r="W41">
        <v>3034.75</v>
      </c>
      <c r="X41">
        <f t="shared" si="5"/>
        <v>2.0746232009337007E-2</v>
      </c>
      <c r="Z41" s="120">
        <v>43404</v>
      </c>
      <c r="AA41">
        <v>2765.87</v>
      </c>
      <c r="AB41">
        <f t="shared" si="6"/>
        <v>-1.3309883774855646E-2</v>
      </c>
      <c r="AD41" s="120">
        <v>43404</v>
      </c>
      <c r="AE41">
        <v>3023.91</v>
      </c>
      <c r="AF41">
        <f t="shared" si="7"/>
        <v>2.2174822787334625E-2</v>
      </c>
      <c r="AI41" s="120">
        <v>43404</v>
      </c>
      <c r="AJ41">
        <v>5791.723</v>
      </c>
      <c r="AK41">
        <f t="shared" si="8"/>
        <v>-7.3427799583342557E-2</v>
      </c>
      <c r="AM41" s="120">
        <v>43404</v>
      </c>
      <c r="AN41">
        <v>142.05289999999999</v>
      </c>
      <c r="AO41">
        <f t="shared" si="9"/>
        <v>-2.0015765313219358E-3</v>
      </c>
      <c r="AQ41" s="120">
        <v>43404</v>
      </c>
      <c r="AR41">
        <v>211.4854</v>
      </c>
      <c r="AS41">
        <f t="shared" si="10"/>
        <v>-8.9407680559793201E-3</v>
      </c>
      <c r="AU41" s="120">
        <v>43404</v>
      </c>
      <c r="AV41">
        <v>2047.31</v>
      </c>
      <c r="AW41">
        <f t="shared" si="11"/>
        <v>-6.3049070523710782E-3</v>
      </c>
    </row>
    <row r="42" spans="2:49" x14ac:dyDescent="0.25">
      <c r="B42" s="120">
        <v>43434</v>
      </c>
      <c r="C42">
        <v>1213.22</v>
      </c>
      <c r="D42">
        <f t="shared" si="0"/>
        <v>-6.16833913577719E-3</v>
      </c>
      <c r="F42" s="120">
        <v>43434</v>
      </c>
      <c r="G42">
        <v>1201.98</v>
      </c>
      <c r="H42">
        <f t="shared" si="1"/>
        <v>-6.2831726715056879E-3</v>
      </c>
      <c r="J42" s="120">
        <v>43434</v>
      </c>
      <c r="K42">
        <v>1488.81</v>
      </c>
      <c r="L42">
        <f t="shared" si="2"/>
        <v>-8.7552265040348187E-3</v>
      </c>
      <c r="N42" s="120">
        <v>43434</v>
      </c>
      <c r="O42">
        <v>1117.54</v>
      </c>
      <c r="P42">
        <f t="shared" si="3"/>
        <v>-1.8666881023196025E-3</v>
      </c>
      <c r="R42" s="120">
        <v>43434</v>
      </c>
      <c r="S42">
        <v>1592.53</v>
      </c>
      <c r="T42">
        <f t="shared" si="4"/>
        <v>1.2889190684572949E-3</v>
      </c>
      <c r="V42" s="120">
        <v>43434</v>
      </c>
      <c r="W42">
        <v>2992.35</v>
      </c>
      <c r="X42">
        <f t="shared" si="5"/>
        <v>-1.3971496828404373E-2</v>
      </c>
      <c r="Z42" s="120">
        <v>43434</v>
      </c>
      <c r="AA42">
        <v>2737.23</v>
      </c>
      <c r="AB42">
        <f t="shared" si="6"/>
        <v>-1.0354788909095469E-2</v>
      </c>
      <c r="AD42" s="120">
        <v>43434</v>
      </c>
      <c r="AE42">
        <v>3104.14</v>
      </c>
      <c r="AF42">
        <f t="shared" si="7"/>
        <v>2.6531874295200542E-2</v>
      </c>
      <c r="AI42" s="120">
        <v>43434</v>
      </c>
      <c r="AJ42">
        <v>5857.5159999999996</v>
      </c>
      <c r="AK42">
        <f t="shared" si="8"/>
        <v>1.1359831953289046E-2</v>
      </c>
      <c r="AM42" s="120">
        <v>43434</v>
      </c>
      <c r="AN42">
        <v>142.01070000000001</v>
      </c>
      <c r="AO42">
        <f t="shared" si="9"/>
        <v>-2.9707242865140149E-4</v>
      </c>
      <c r="AQ42" s="120">
        <v>43434</v>
      </c>
      <c r="AR42">
        <v>212.4117</v>
      </c>
      <c r="AS42">
        <f t="shared" si="10"/>
        <v>4.3799713833674314E-3</v>
      </c>
      <c r="AU42" s="120">
        <v>43434</v>
      </c>
      <c r="AV42">
        <v>2065.7600000000002</v>
      </c>
      <c r="AW42">
        <f t="shared" si="11"/>
        <v>9.0118252731634652E-3</v>
      </c>
    </row>
    <row r="43" spans="2:49" x14ac:dyDescent="0.25">
      <c r="B43" s="120">
        <v>43465</v>
      </c>
      <c r="C43">
        <v>1189.8599999999999</v>
      </c>
      <c r="D43">
        <f t="shared" si="0"/>
        <v>-1.9254545754273877E-2</v>
      </c>
      <c r="F43" s="120">
        <v>43465</v>
      </c>
      <c r="G43">
        <v>1151.0999999999999</v>
      </c>
      <c r="H43">
        <f t="shared" si="1"/>
        <v>-4.2330155243847756E-2</v>
      </c>
      <c r="J43" s="120">
        <v>43465</v>
      </c>
      <c r="K43">
        <v>1471.26</v>
      </c>
      <c r="L43">
        <f t="shared" si="2"/>
        <v>-1.1787938017611355E-2</v>
      </c>
      <c r="N43" s="120">
        <v>43465</v>
      </c>
      <c r="O43">
        <v>1126.0899999999999</v>
      </c>
      <c r="P43">
        <f t="shared" si="3"/>
        <v>7.6507328596739921E-3</v>
      </c>
      <c r="R43" s="120">
        <v>43465</v>
      </c>
      <c r="S43">
        <v>1627.25</v>
      </c>
      <c r="T43">
        <f t="shared" si="4"/>
        <v>2.1801787093492786E-2</v>
      </c>
      <c r="V43" s="120">
        <v>43465</v>
      </c>
      <c r="W43">
        <v>2983.59</v>
      </c>
      <c r="X43">
        <f t="shared" si="5"/>
        <v>-2.9274650358412924E-3</v>
      </c>
      <c r="Z43" s="120">
        <v>43465</v>
      </c>
      <c r="AA43">
        <v>2711.91</v>
      </c>
      <c r="AB43">
        <f t="shared" si="6"/>
        <v>-9.2502274196907264E-3</v>
      </c>
      <c r="AD43" s="120">
        <v>43465</v>
      </c>
      <c r="AE43">
        <v>3099.1</v>
      </c>
      <c r="AF43">
        <f t="shared" si="7"/>
        <v>-1.6236381091059293E-3</v>
      </c>
      <c r="AI43" s="120">
        <v>43465</v>
      </c>
      <c r="AJ43">
        <v>5412.1220000000003</v>
      </c>
      <c r="AK43">
        <f t="shared" si="8"/>
        <v>-7.6038033869647026E-2</v>
      </c>
      <c r="AM43" s="120">
        <v>43465</v>
      </c>
      <c r="AN43">
        <v>141.59379999999999</v>
      </c>
      <c r="AO43">
        <f t="shared" si="9"/>
        <v>-2.9356942821916476E-3</v>
      </c>
      <c r="AQ43" s="120">
        <v>43465</v>
      </c>
      <c r="AR43">
        <v>217.91409999999999</v>
      </c>
      <c r="AS43">
        <f t="shared" si="10"/>
        <v>2.5904411103531366E-2</v>
      </c>
      <c r="AU43" s="120">
        <v>43465</v>
      </c>
      <c r="AV43">
        <v>2103.2199999999998</v>
      </c>
      <c r="AW43">
        <f t="shared" si="11"/>
        <v>1.8133761908450063E-2</v>
      </c>
    </row>
    <row r="44" spans="2:49" x14ac:dyDescent="0.25">
      <c r="B44" s="120">
        <v>43496</v>
      </c>
      <c r="C44">
        <v>1215.1500000000001</v>
      </c>
      <c r="D44">
        <f t="shared" si="0"/>
        <v>2.1254601381675231E-2</v>
      </c>
      <c r="F44" s="120">
        <v>43496</v>
      </c>
      <c r="G44">
        <v>1196.22</v>
      </c>
      <c r="H44">
        <f t="shared" si="1"/>
        <v>3.9197289549127046E-2</v>
      </c>
      <c r="J44" s="120">
        <v>43496</v>
      </c>
      <c r="K44">
        <v>1508.55</v>
      </c>
      <c r="L44">
        <f t="shared" si="2"/>
        <v>2.5345622119815614E-2</v>
      </c>
      <c r="N44" s="120">
        <v>43496</v>
      </c>
      <c r="O44">
        <v>1104.58</v>
      </c>
      <c r="P44">
        <f t="shared" si="3"/>
        <v>-1.910149277588824E-2</v>
      </c>
      <c r="R44" s="120">
        <v>43496</v>
      </c>
      <c r="S44">
        <v>1608.53</v>
      </c>
      <c r="T44">
        <f t="shared" si="4"/>
        <v>-1.1504071285911799E-2</v>
      </c>
      <c r="V44" s="120">
        <v>43496</v>
      </c>
      <c r="W44">
        <v>3007.59</v>
      </c>
      <c r="X44">
        <f t="shared" si="5"/>
        <v>8.0440006837401157E-3</v>
      </c>
      <c r="Z44" s="120">
        <v>43496</v>
      </c>
      <c r="AA44">
        <v>2710.04</v>
      </c>
      <c r="AB44">
        <f t="shared" si="6"/>
        <v>-6.8955090692535137E-4</v>
      </c>
      <c r="AD44" s="120">
        <v>43496</v>
      </c>
      <c r="AE44">
        <v>3076.91</v>
      </c>
      <c r="AF44">
        <f t="shared" si="7"/>
        <v>-7.1601432674002208E-3</v>
      </c>
      <c r="AI44" s="120">
        <v>43496</v>
      </c>
      <c r="AJ44">
        <v>5833.2169999999996</v>
      </c>
      <c r="AK44">
        <f t="shared" si="8"/>
        <v>7.7805895728144892E-2</v>
      </c>
      <c r="AM44" s="120">
        <v>43496</v>
      </c>
      <c r="AN44">
        <v>143.36519999999999</v>
      </c>
      <c r="AO44">
        <f t="shared" si="9"/>
        <v>1.2510434778923996E-2</v>
      </c>
      <c r="AQ44" s="120">
        <v>43496</v>
      </c>
      <c r="AR44">
        <v>220.97479999999999</v>
      </c>
      <c r="AS44">
        <f t="shared" si="10"/>
        <v>1.4045442676724473E-2</v>
      </c>
      <c r="AU44" s="120">
        <v>43496</v>
      </c>
      <c r="AV44">
        <v>2119.89</v>
      </c>
      <c r="AW44">
        <f t="shared" si="11"/>
        <v>7.9259421268340624E-3</v>
      </c>
    </row>
    <row r="45" spans="2:49" x14ac:dyDescent="0.25">
      <c r="B45" s="120">
        <v>43524</v>
      </c>
      <c r="C45">
        <v>1222.8399999999999</v>
      </c>
      <c r="D45">
        <f t="shared" si="0"/>
        <v>6.3284368184997053E-3</v>
      </c>
      <c r="F45" s="120">
        <v>43524</v>
      </c>
      <c r="G45">
        <v>1210.1400000000001</v>
      </c>
      <c r="H45">
        <f t="shared" si="1"/>
        <v>1.1636655464713819E-2</v>
      </c>
      <c r="J45" s="120">
        <v>43524</v>
      </c>
      <c r="K45">
        <v>1505.86</v>
      </c>
      <c r="L45">
        <f t="shared" si="2"/>
        <v>-1.7831692685028599E-3</v>
      </c>
      <c r="N45" s="120">
        <v>43524</v>
      </c>
      <c r="O45">
        <v>1112.99</v>
      </c>
      <c r="P45">
        <f t="shared" si="3"/>
        <v>7.6137536439191411E-3</v>
      </c>
      <c r="R45" s="120">
        <v>43524</v>
      </c>
      <c r="S45">
        <v>1624.03</v>
      </c>
      <c r="T45">
        <f t="shared" si="4"/>
        <v>9.6361273958209814E-3</v>
      </c>
      <c r="V45" s="120">
        <v>43524</v>
      </c>
      <c r="W45">
        <v>2913.69</v>
      </c>
      <c r="X45">
        <f t="shared" si="5"/>
        <v>-3.1221010842568342E-2</v>
      </c>
      <c r="Z45" s="120">
        <v>43524</v>
      </c>
      <c r="AA45">
        <v>2708.11</v>
      </c>
      <c r="AB45">
        <f t="shared" si="6"/>
        <v>-7.1216661008688398E-4</v>
      </c>
      <c r="AD45" s="120">
        <v>43524</v>
      </c>
      <c r="AE45">
        <v>3092.29</v>
      </c>
      <c r="AF45">
        <f t="shared" si="7"/>
        <v>4.9985212437153592E-3</v>
      </c>
      <c r="AI45" s="120">
        <v>43524</v>
      </c>
      <c r="AJ45">
        <v>6008.6210000000001</v>
      </c>
      <c r="AK45">
        <f t="shared" si="8"/>
        <v>3.0069856821716145E-2</v>
      </c>
      <c r="AM45" s="120">
        <v>43524</v>
      </c>
      <c r="AN45">
        <v>144.12639999999999</v>
      </c>
      <c r="AO45">
        <f t="shared" si="9"/>
        <v>5.3095172329129525E-3</v>
      </c>
      <c r="AQ45" s="120">
        <v>43524</v>
      </c>
      <c r="AR45">
        <v>218.76240000000001</v>
      </c>
      <c r="AS45">
        <f t="shared" si="10"/>
        <v>-1.0012001368481682E-2</v>
      </c>
      <c r="AU45" s="120">
        <v>43524</v>
      </c>
      <c r="AV45">
        <v>2117.9699999999998</v>
      </c>
      <c r="AW45">
        <f t="shared" si="11"/>
        <v>-9.0570737160888815E-4</v>
      </c>
    </row>
    <row r="46" spans="2:49" x14ac:dyDescent="0.25">
      <c r="B46" s="120">
        <v>43553</v>
      </c>
      <c r="C46">
        <v>1220.76</v>
      </c>
      <c r="D46">
        <f t="shared" si="0"/>
        <v>-1.7009584246507892E-3</v>
      </c>
      <c r="F46" s="120">
        <v>43553</v>
      </c>
      <c r="G46">
        <v>1219.6400000000001</v>
      </c>
      <c r="H46">
        <f t="shared" si="1"/>
        <v>7.8503313666187235E-3</v>
      </c>
      <c r="J46" s="120">
        <v>43553</v>
      </c>
      <c r="K46">
        <v>1482.96</v>
      </c>
      <c r="L46">
        <f t="shared" si="2"/>
        <v>-1.520725698272074E-2</v>
      </c>
      <c r="N46" s="120">
        <v>43553</v>
      </c>
      <c r="O46">
        <v>1116.33</v>
      </c>
      <c r="P46">
        <f t="shared" si="3"/>
        <v>3.000925435089119E-3</v>
      </c>
      <c r="R46" s="120">
        <v>43553</v>
      </c>
      <c r="S46">
        <v>1627.83</v>
      </c>
      <c r="T46">
        <f t="shared" si="4"/>
        <v>2.339858253849858E-3</v>
      </c>
      <c r="V46" s="120">
        <v>43553</v>
      </c>
      <c r="W46">
        <v>2814.15</v>
      </c>
      <c r="X46">
        <f t="shared" si="5"/>
        <v>-3.4162865644595031E-2</v>
      </c>
      <c r="Z46" s="120">
        <v>43553</v>
      </c>
      <c r="AA46">
        <v>2752.1</v>
      </c>
      <c r="AB46">
        <f t="shared" si="6"/>
        <v>1.6243801027284732E-2</v>
      </c>
      <c r="AD46" s="120">
        <v>43553</v>
      </c>
      <c r="AE46">
        <v>3198.64</v>
      </c>
      <c r="AF46">
        <f t="shared" si="7"/>
        <v>3.4391987814855529E-2</v>
      </c>
      <c r="AI46" s="120">
        <v>43553</v>
      </c>
      <c r="AJ46">
        <v>6087.5410000000002</v>
      </c>
      <c r="AK46">
        <f t="shared" si="8"/>
        <v>1.3134461301519851E-2</v>
      </c>
      <c r="AM46" s="120">
        <v>43553</v>
      </c>
      <c r="AN46">
        <v>144.8056</v>
      </c>
      <c r="AO46">
        <f t="shared" si="9"/>
        <v>4.7125301124568697E-3</v>
      </c>
      <c r="AQ46" s="120">
        <v>43553</v>
      </c>
      <c r="AR46">
        <v>221.40479999999999</v>
      </c>
      <c r="AS46">
        <f t="shared" si="10"/>
        <v>1.2078858158440342E-2</v>
      </c>
      <c r="AU46" s="120">
        <v>43553</v>
      </c>
      <c r="AV46">
        <v>2148.8000000000002</v>
      </c>
      <c r="AW46">
        <f t="shared" si="11"/>
        <v>1.4556391261443924E-2</v>
      </c>
    </row>
    <row r="47" spans="2:49" x14ac:dyDescent="0.25">
      <c r="B47" s="120">
        <v>43585</v>
      </c>
      <c r="C47">
        <v>1228.8399999999999</v>
      </c>
      <c r="D47">
        <f t="shared" si="0"/>
        <v>6.6188276155836334E-3</v>
      </c>
      <c r="F47" s="120">
        <v>43585</v>
      </c>
      <c r="G47">
        <v>1227.8699999999999</v>
      </c>
      <c r="H47">
        <f t="shared" si="1"/>
        <v>6.7478928208322131E-3</v>
      </c>
      <c r="J47" s="120">
        <v>43585</v>
      </c>
      <c r="K47">
        <v>1489.89</v>
      </c>
      <c r="L47">
        <f t="shared" si="2"/>
        <v>4.6730862599126954E-3</v>
      </c>
      <c r="N47" s="120">
        <v>43585</v>
      </c>
      <c r="O47">
        <v>1129.1300000000001</v>
      </c>
      <c r="P47">
        <f t="shared" si="3"/>
        <v>1.1466143523868544E-2</v>
      </c>
      <c r="R47" s="120">
        <v>43585</v>
      </c>
      <c r="S47">
        <v>1597.04</v>
      </c>
      <c r="T47">
        <f t="shared" si="4"/>
        <v>-1.8914751540394237E-2</v>
      </c>
      <c r="V47" s="120">
        <v>43585</v>
      </c>
      <c r="W47">
        <v>2785.61</v>
      </c>
      <c r="X47">
        <f t="shared" si="5"/>
        <v>-1.0141605813478338E-2</v>
      </c>
      <c r="Z47" s="120">
        <v>43585</v>
      </c>
      <c r="AA47">
        <v>2677.72</v>
      </c>
      <c r="AB47">
        <f t="shared" si="6"/>
        <v>-2.7026634206605893E-2</v>
      </c>
      <c r="AD47" s="120">
        <v>43585</v>
      </c>
      <c r="AE47">
        <v>3118.91</v>
      </c>
      <c r="AF47">
        <f t="shared" si="7"/>
        <v>-2.4926218642923215E-2</v>
      </c>
      <c r="AI47" s="120">
        <v>43585</v>
      </c>
      <c r="AJ47">
        <v>6303.4009999999998</v>
      </c>
      <c r="AK47">
        <f t="shared" si="8"/>
        <v>3.5459309432166464E-2</v>
      </c>
      <c r="AM47" s="120">
        <v>43585</v>
      </c>
      <c r="AN47">
        <v>145.55850000000001</v>
      </c>
      <c r="AO47">
        <f t="shared" si="9"/>
        <v>5.1993845541886685E-3</v>
      </c>
      <c r="AQ47" s="120">
        <v>43585</v>
      </c>
      <c r="AR47">
        <v>220.00470000000001</v>
      </c>
      <c r="AS47">
        <f t="shared" si="10"/>
        <v>-6.3237111390538336E-3</v>
      </c>
      <c r="AU47" s="120">
        <v>43585</v>
      </c>
      <c r="AV47">
        <v>2147.5300000000002</v>
      </c>
      <c r="AW47">
        <f t="shared" si="11"/>
        <v>-5.9102755026063658E-4</v>
      </c>
    </row>
    <row r="48" spans="2:49" x14ac:dyDescent="0.25">
      <c r="B48" s="120">
        <v>43616</v>
      </c>
      <c r="C48">
        <v>1220.43</v>
      </c>
      <c r="D48">
        <f t="shared" si="0"/>
        <v>-6.8438527391685433E-3</v>
      </c>
      <c r="F48" s="120">
        <v>43616</v>
      </c>
      <c r="G48">
        <v>1203.17</v>
      </c>
      <c r="H48">
        <f t="shared" si="1"/>
        <v>-2.0116136073036861E-2</v>
      </c>
      <c r="J48" s="120">
        <v>43616</v>
      </c>
      <c r="K48">
        <v>1483.39</v>
      </c>
      <c r="L48">
        <f t="shared" si="2"/>
        <v>-4.3627381887253458E-3</v>
      </c>
      <c r="N48" s="120">
        <v>43616</v>
      </c>
      <c r="O48">
        <v>1126.0899999999999</v>
      </c>
      <c r="P48">
        <f t="shared" si="3"/>
        <v>-2.6923383489945163E-3</v>
      </c>
      <c r="R48" s="120">
        <v>43616</v>
      </c>
      <c r="S48">
        <v>1572.68</v>
      </c>
      <c r="T48">
        <f t="shared" si="4"/>
        <v>-1.5253218454140072E-2</v>
      </c>
      <c r="V48" s="120">
        <v>43616</v>
      </c>
      <c r="W48">
        <v>2667.14</v>
      </c>
      <c r="X48">
        <f t="shared" si="5"/>
        <v>-4.2529284429622338E-2</v>
      </c>
      <c r="Z48" s="120">
        <v>43616</v>
      </c>
      <c r="AA48">
        <v>2825.65</v>
      </c>
      <c r="AB48">
        <f t="shared" si="6"/>
        <v>5.5244760467860754E-2</v>
      </c>
      <c r="AD48" s="120">
        <v>43616</v>
      </c>
      <c r="AE48">
        <v>3272.84</v>
      </c>
      <c r="AF48">
        <f t="shared" si="7"/>
        <v>4.9353780647726442E-2</v>
      </c>
      <c r="AI48" s="120">
        <v>43616</v>
      </c>
      <c r="AJ48">
        <v>5939.6890000000003</v>
      </c>
      <c r="AK48">
        <f t="shared" si="8"/>
        <v>-5.7700914157293726E-2</v>
      </c>
      <c r="AM48" s="120">
        <v>43616</v>
      </c>
      <c r="AN48">
        <v>145.08709999999999</v>
      </c>
      <c r="AO48">
        <f t="shared" si="9"/>
        <v>-3.238560441334748E-3</v>
      </c>
      <c r="AQ48" s="120">
        <v>43616</v>
      </c>
      <c r="AR48">
        <v>223.85050000000001</v>
      </c>
      <c r="AS48">
        <f t="shared" si="10"/>
        <v>1.7480535643102257E-2</v>
      </c>
      <c r="AU48" s="120">
        <v>43616</v>
      </c>
      <c r="AV48">
        <v>2175.29</v>
      </c>
      <c r="AW48">
        <f t="shared" si="11"/>
        <v>1.2926478326263036E-2</v>
      </c>
    </row>
    <row r="49" spans="2:49" x14ac:dyDescent="0.25">
      <c r="B49" s="120">
        <v>43644</v>
      </c>
      <c r="C49">
        <v>1240.0999999999999</v>
      </c>
      <c r="D49">
        <f t="shared" si="0"/>
        <v>1.6117270142490536E-2</v>
      </c>
      <c r="F49" s="120">
        <v>43644</v>
      </c>
      <c r="G49">
        <v>1219.8699999999999</v>
      </c>
      <c r="H49">
        <f t="shared" si="1"/>
        <v>1.3880000332454845E-2</v>
      </c>
      <c r="J49" s="120">
        <v>43644</v>
      </c>
      <c r="K49">
        <v>1507.99</v>
      </c>
      <c r="L49">
        <f t="shared" si="2"/>
        <v>1.6583636130754531E-2</v>
      </c>
      <c r="N49" s="120">
        <v>43644</v>
      </c>
      <c r="O49">
        <v>1155.1099999999999</v>
      </c>
      <c r="P49">
        <f t="shared" si="3"/>
        <v>2.5770586720421873E-2</v>
      </c>
      <c r="R49" s="120">
        <v>43644</v>
      </c>
      <c r="S49">
        <v>1559.52</v>
      </c>
      <c r="T49">
        <f t="shared" si="4"/>
        <v>-8.3678815779434368E-3</v>
      </c>
      <c r="V49" s="120">
        <v>43644</v>
      </c>
      <c r="W49">
        <v>2671.78</v>
      </c>
      <c r="X49">
        <f t="shared" si="5"/>
        <v>1.7396912048113222E-3</v>
      </c>
      <c r="Z49" s="120">
        <v>43644</v>
      </c>
      <c r="AA49">
        <v>2835.13</v>
      </c>
      <c r="AB49">
        <f t="shared" si="6"/>
        <v>3.354980270026342E-3</v>
      </c>
      <c r="AD49" s="120">
        <v>43644</v>
      </c>
      <c r="AE49">
        <v>3233.55</v>
      </c>
      <c r="AF49">
        <f t="shared" si="7"/>
        <v>-1.2004864276897065E-2</v>
      </c>
      <c r="AI49" s="120">
        <v>43644</v>
      </c>
      <c r="AJ49">
        <v>6331.0839999999998</v>
      </c>
      <c r="AK49">
        <f t="shared" si="8"/>
        <v>6.5894864192384439E-2</v>
      </c>
      <c r="AM49" s="120">
        <v>43644</v>
      </c>
      <c r="AN49">
        <v>146.55609999999999</v>
      </c>
      <c r="AO49">
        <f t="shared" si="9"/>
        <v>1.0124952528515641E-2</v>
      </c>
      <c r="AQ49" s="120">
        <v>43644</v>
      </c>
      <c r="AR49">
        <v>228.91849999999999</v>
      </c>
      <c r="AS49">
        <f t="shared" si="10"/>
        <v>2.2640110252154733E-2</v>
      </c>
      <c r="AU49" s="120">
        <v>43644</v>
      </c>
      <c r="AV49">
        <v>2190.94</v>
      </c>
      <c r="AW49">
        <f t="shared" si="11"/>
        <v>7.1944430397785641E-3</v>
      </c>
    </row>
    <row r="50" spans="2:49" x14ac:dyDescent="0.25">
      <c r="B50" s="120"/>
      <c r="D50">
        <f t="shared" si="0"/>
        <v>-1</v>
      </c>
      <c r="F50" s="120"/>
      <c r="H50">
        <f t="shared" si="1"/>
        <v>-1</v>
      </c>
      <c r="J50" s="120"/>
      <c r="L50">
        <f t="shared" si="2"/>
        <v>-1</v>
      </c>
      <c r="N50" s="120"/>
      <c r="P50">
        <f t="shared" si="3"/>
        <v>-1</v>
      </c>
      <c r="R50" s="120"/>
      <c r="T50">
        <f t="shared" si="4"/>
        <v>-1</v>
      </c>
      <c r="V50" s="120"/>
      <c r="X50">
        <f t="shared" si="5"/>
        <v>-1</v>
      </c>
      <c r="Z50" s="120"/>
      <c r="AB50">
        <f t="shared" si="6"/>
        <v>-1</v>
      </c>
      <c r="AD50" s="120"/>
      <c r="AF50">
        <f t="shared" si="7"/>
        <v>-1</v>
      </c>
      <c r="AI50" s="120"/>
      <c r="AK50">
        <f t="shared" si="8"/>
        <v>-1</v>
      </c>
      <c r="AM50" s="120"/>
      <c r="AO50">
        <f t="shared" si="9"/>
        <v>-1</v>
      </c>
      <c r="AQ50" s="120"/>
      <c r="AS50">
        <f t="shared" si="10"/>
        <v>-1</v>
      </c>
      <c r="AU50" s="120"/>
      <c r="AW50">
        <f t="shared" si="11"/>
        <v>-1</v>
      </c>
    </row>
    <row r="51" spans="2:49" x14ac:dyDescent="0.25">
      <c r="B51" s="120"/>
      <c r="D51" t="e">
        <f t="shared" si="0"/>
        <v>#DIV/0!</v>
      </c>
      <c r="F51" s="120"/>
      <c r="H51" t="e">
        <f t="shared" si="1"/>
        <v>#DIV/0!</v>
      </c>
      <c r="J51" s="120"/>
      <c r="L51" t="e">
        <f t="shared" si="2"/>
        <v>#DIV/0!</v>
      </c>
      <c r="N51" s="120"/>
      <c r="P51" t="e">
        <f t="shared" si="3"/>
        <v>#DIV/0!</v>
      </c>
      <c r="R51" s="120"/>
      <c r="T51" t="e">
        <f t="shared" si="4"/>
        <v>#DIV/0!</v>
      </c>
      <c r="V51" s="120"/>
      <c r="X51" t="e">
        <f t="shared" si="5"/>
        <v>#DIV/0!</v>
      </c>
      <c r="Z51" s="120"/>
      <c r="AB51" t="e">
        <f t="shared" si="6"/>
        <v>#DIV/0!</v>
      </c>
      <c r="AD51" s="120"/>
      <c r="AF51" t="e">
        <f t="shared" si="7"/>
        <v>#DIV/0!</v>
      </c>
      <c r="AI51" s="120"/>
      <c r="AK51" t="e">
        <f t="shared" si="8"/>
        <v>#DIV/0!</v>
      </c>
      <c r="AM51" s="120"/>
      <c r="AO51" t="e">
        <f t="shared" si="9"/>
        <v>#DIV/0!</v>
      </c>
      <c r="AQ51" s="120"/>
      <c r="AS51" t="e">
        <f t="shared" si="10"/>
        <v>#DIV/0!</v>
      </c>
      <c r="AU51" s="120"/>
      <c r="AW51" t="e">
        <f t="shared" si="11"/>
        <v>#DIV/0!</v>
      </c>
    </row>
    <row r="52" spans="2:49" x14ac:dyDescent="0.25">
      <c r="B52" s="120"/>
      <c r="D52" t="e">
        <f t="shared" si="0"/>
        <v>#DIV/0!</v>
      </c>
      <c r="F52" s="120"/>
      <c r="H52" t="e">
        <f t="shared" si="1"/>
        <v>#DIV/0!</v>
      </c>
      <c r="J52" s="120"/>
      <c r="L52" t="e">
        <f t="shared" si="2"/>
        <v>#DIV/0!</v>
      </c>
      <c r="N52" s="120"/>
      <c r="P52" t="e">
        <f t="shared" si="3"/>
        <v>#DIV/0!</v>
      </c>
      <c r="R52" s="120"/>
      <c r="T52" t="e">
        <f t="shared" si="4"/>
        <v>#DIV/0!</v>
      </c>
      <c r="V52" s="120"/>
      <c r="X52" t="e">
        <f t="shared" si="5"/>
        <v>#DIV/0!</v>
      </c>
      <c r="Z52" s="120"/>
      <c r="AB52" t="e">
        <f t="shared" si="6"/>
        <v>#DIV/0!</v>
      </c>
      <c r="AD52" s="120"/>
      <c r="AF52" t="e">
        <f t="shared" si="7"/>
        <v>#DIV/0!</v>
      </c>
      <c r="AI52" s="120"/>
      <c r="AK52" t="e">
        <f t="shared" si="8"/>
        <v>#DIV/0!</v>
      </c>
      <c r="AM52" s="120"/>
      <c r="AO52" t="e">
        <f t="shared" si="9"/>
        <v>#DIV/0!</v>
      </c>
      <c r="AQ52" s="120"/>
      <c r="AS52" t="e">
        <f t="shared" si="10"/>
        <v>#DIV/0!</v>
      </c>
      <c r="AU52" s="120"/>
      <c r="AW52" t="e">
        <f t="shared" si="11"/>
        <v>#DIV/0!</v>
      </c>
    </row>
    <row r="53" spans="2:49" x14ac:dyDescent="0.25">
      <c r="B53" s="120"/>
      <c r="D53" t="e">
        <f t="shared" si="0"/>
        <v>#DIV/0!</v>
      </c>
      <c r="F53" s="120"/>
      <c r="H53" t="e">
        <f t="shared" si="1"/>
        <v>#DIV/0!</v>
      </c>
      <c r="J53" s="120"/>
      <c r="L53" t="e">
        <f t="shared" si="2"/>
        <v>#DIV/0!</v>
      </c>
      <c r="N53" s="120"/>
      <c r="P53" t="e">
        <f t="shared" si="3"/>
        <v>#DIV/0!</v>
      </c>
      <c r="R53" s="120"/>
      <c r="T53" t="e">
        <f t="shared" si="4"/>
        <v>#DIV/0!</v>
      </c>
      <c r="V53" s="120"/>
      <c r="X53" t="e">
        <f t="shared" si="5"/>
        <v>#DIV/0!</v>
      </c>
      <c r="Z53" s="120"/>
      <c r="AB53" t="e">
        <f t="shared" si="6"/>
        <v>#DIV/0!</v>
      </c>
      <c r="AD53" s="120"/>
      <c r="AF53" t="e">
        <f t="shared" si="7"/>
        <v>#DIV/0!</v>
      </c>
      <c r="AI53" s="120"/>
      <c r="AK53" t="e">
        <f t="shared" si="8"/>
        <v>#DIV/0!</v>
      </c>
      <c r="AM53" s="120"/>
      <c r="AO53" t="e">
        <f t="shared" si="9"/>
        <v>#DIV/0!</v>
      </c>
      <c r="AQ53" s="120"/>
      <c r="AS53" t="e">
        <f t="shared" si="10"/>
        <v>#DIV/0!</v>
      </c>
      <c r="AU53" s="120"/>
      <c r="AW53" t="e">
        <f t="shared" si="11"/>
        <v>#DIV/0!</v>
      </c>
    </row>
    <row r="54" spans="2:49" x14ac:dyDescent="0.25">
      <c r="B54" s="120"/>
      <c r="D54" t="e">
        <f t="shared" si="0"/>
        <v>#DIV/0!</v>
      </c>
      <c r="F54" s="120"/>
      <c r="H54" t="e">
        <f t="shared" si="1"/>
        <v>#DIV/0!</v>
      </c>
      <c r="J54" s="120"/>
      <c r="L54" t="e">
        <f t="shared" si="2"/>
        <v>#DIV/0!</v>
      </c>
      <c r="N54" s="120"/>
      <c r="P54" t="e">
        <f t="shared" si="3"/>
        <v>#DIV/0!</v>
      </c>
      <c r="R54" s="120"/>
      <c r="T54" t="e">
        <f t="shared" si="4"/>
        <v>#DIV/0!</v>
      </c>
      <c r="V54" s="120"/>
      <c r="X54" t="e">
        <f t="shared" si="5"/>
        <v>#DIV/0!</v>
      </c>
      <c r="Z54" s="120"/>
      <c r="AB54" t="e">
        <f t="shared" si="6"/>
        <v>#DIV/0!</v>
      </c>
      <c r="AD54" s="120"/>
      <c r="AF54" t="e">
        <f t="shared" si="7"/>
        <v>#DIV/0!</v>
      </c>
      <c r="AI54" s="120"/>
      <c r="AK54" t="e">
        <f t="shared" si="8"/>
        <v>#DIV/0!</v>
      </c>
      <c r="AM54" s="120"/>
      <c r="AO54" t="e">
        <f t="shared" si="9"/>
        <v>#DIV/0!</v>
      </c>
      <c r="AQ54" s="120"/>
      <c r="AS54" t="e">
        <f t="shared" si="10"/>
        <v>#DIV/0!</v>
      </c>
      <c r="AU54" s="120"/>
      <c r="AW54" t="e">
        <f t="shared" si="11"/>
        <v>#DIV/0!</v>
      </c>
    </row>
    <row r="55" spans="2:49" x14ac:dyDescent="0.25">
      <c r="B55" s="120"/>
      <c r="D55" t="e">
        <f t="shared" si="0"/>
        <v>#DIV/0!</v>
      </c>
      <c r="F55" s="120"/>
      <c r="H55" t="e">
        <f t="shared" si="1"/>
        <v>#DIV/0!</v>
      </c>
      <c r="J55" s="120"/>
      <c r="L55" t="e">
        <f t="shared" si="2"/>
        <v>#DIV/0!</v>
      </c>
      <c r="N55" s="120"/>
      <c r="P55" t="e">
        <f t="shared" si="3"/>
        <v>#DIV/0!</v>
      </c>
      <c r="R55" s="120"/>
      <c r="T55" t="e">
        <f t="shared" si="4"/>
        <v>#DIV/0!</v>
      </c>
      <c r="V55" s="120"/>
      <c r="X55" t="e">
        <f t="shared" si="5"/>
        <v>#DIV/0!</v>
      </c>
      <c r="Z55" s="120"/>
      <c r="AB55" t="e">
        <f t="shared" si="6"/>
        <v>#DIV/0!</v>
      </c>
      <c r="AD55" s="120"/>
      <c r="AF55" t="e">
        <f t="shared" si="7"/>
        <v>#DIV/0!</v>
      </c>
      <c r="AI55" s="120"/>
      <c r="AK55" t="e">
        <f t="shared" si="8"/>
        <v>#DIV/0!</v>
      </c>
      <c r="AM55" s="120"/>
      <c r="AO55" t="e">
        <f t="shared" si="9"/>
        <v>#DIV/0!</v>
      </c>
      <c r="AQ55" s="120"/>
      <c r="AS55" t="e">
        <f t="shared" si="10"/>
        <v>#DIV/0!</v>
      </c>
      <c r="AU55" s="120"/>
      <c r="AW55" t="e">
        <f t="shared" si="11"/>
        <v>#DIV/0!</v>
      </c>
    </row>
    <row r="56" spans="2:49" x14ac:dyDescent="0.25">
      <c r="B56" s="120"/>
      <c r="D56" t="e">
        <f t="shared" si="0"/>
        <v>#DIV/0!</v>
      </c>
      <c r="F56" s="120"/>
      <c r="H56" t="e">
        <f t="shared" si="1"/>
        <v>#DIV/0!</v>
      </c>
      <c r="J56" s="120"/>
      <c r="L56" t="e">
        <f t="shared" si="2"/>
        <v>#DIV/0!</v>
      </c>
      <c r="N56" s="120"/>
      <c r="P56" t="e">
        <f t="shared" si="3"/>
        <v>#DIV/0!</v>
      </c>
      <c r="R56" s="120"/>
      <c r="T56" t="e">
        <f t="shared" si="4"/>
        <v>#DIV/0!</v>
      </c>
      <c r="V56" s="120"/>
      <c r="X56" t="e">
        <f t="shared" si="5"/>
        <v>#DIV/0!</v>
      </c>
      <c r="Z56" s="120"/>
      <c r="AB56" t="e">
        <f t="shared" si="6"/>
        <v>#DIV/0!</v>
      </c>
      <c r="AD56" s="120"/>
      <c r="AF56" t="e">
        <f t="shared" si="7"/>
        <v>#DIV/0!</v>
      </c>
      <c r="AI56" s="120"/>
      <c r="AK56" t="e">
        <f t="shared" si="8"/>
        <v>#DIV/0!</v>
      </c>
      <c r="AM56" s="120"/>
      <c r="AO56" t="e">
        <f t="shared" si="9"/>
        <v>#DIV/0!</v>
      </c>
      <c r="AQ56" s="120"/>
      <c r="AS56" t="e">
        <f t="shared" si="10"/>
        <v>#DIV/0!</v>
      </c>
      <c r="AU56" s="120"/>
      <c r="AW56" t="e">
        <f t="shared" si="11"/>
        <v>#DIV/0!</v>
      </c>
    </row>
    <row r="57" spans="2:49" x14ac:dyDescent="0.25">
      <c r="B57" s="120"/>
      <c r="D57" t="e">
        <f t="shared" si="0"/>
        <v>#DIV/0!</v>
      </c>
      <c r="F57" s="120"/>
      <c r="H57" t="e">
        <f t="shared" si="1"/>
        <v>#DIV/0!</v>
      </c>
      <c r="J57" s="120"/>
      <c r="L57" t="e">
        <f t="shared" si="2"/>
        <v>#DIV/0!</v>
      </c>
      <c r="N57" s="120"/>
      <c r="P57" t="e">
        <f t="shared" si="3"/>
        <v>#DIV/0!</v>
      </c>
      <c r="R57" s="120"/>
      <c r="T57" t="e">
        <f t="shared" si="4"/>
        <v>#DIV/0!</v>
      </c>
      <c r="V57" s="120"/>
      <c r="X57" t="e">
        <f t="shared" si="5"/>
        <v>#DIV/0!</v>
      </c>
      <c r="Z57" s="120"/>
      <c r="AB57" t="e">
        <f t="shared" si="6"/>
        <v>#DIV/0!</v>
      </c>
      <c r="AD57" s="120"/>
      <c r="AF57" t="e">
        <f t="shared" si="7"/>
        <v>#DIV/0!</v>
      </c>
      <c r="AI57" s="120"/>
      <c r="AK57" t="e">
        <f t="shared" si="8"/>
        <v>#DIV/0!</v>
      </c>
      <c r="AM57" s="120"/>
      <c r="AO57" t="e">
        <f t="shared" si="9"/>
        <v>#DIV/0!</v>
      </c>
      <c r="AQ57" s="120"/>
      <c r="AS57" t="e">
        <f t="shared" si="10"/>
        <v>#DIV/0!</v>
      </c>
      <c r="AU57" s="120"/>
      <c r="AW57" t="e">
        <f t="shared" si="11"/>
        <v>#DIV/0!</v>
      </c>
    </row>
    <row r="58" spans="2:49" x14ac:dyDescent="0.25">
      <c r="B58" s="120"/>
      <c r="D58" t="e">
        <f t="shared" si="0"/>
        <v>#DIV/0!</v>
      </c>
      <c r="F58" s="120"/>
      <c r="H58" t="e">
        <f t="shared" si="1"/>
        <v>#DIV/0!</v>
      </c>
      <c r="J58" s="120"/>
      <c r="L58" t="e">
        <f t="shared" si="2"/>
        <v>#DIV/0!</v>
      </c>
      <c r="N58" s="120"/>
      <c r="P58" t="e">
        <f t="shared" si="3"/>
        <v>#DIV/0!</v>
      </c>
      <c r="R58" s="120"/>
      <c r="T58" t="e">
        <f t="shared" si="4"/>
        <v>#DIV/0!</v>
      </c>
      <c r="V58" s="120"/>
      <c r="X58" t="e">
        <f t="shared" si="5"/>
        <v>#DIV/0!</v>
      </c>
      <c r="Z58" s="120"/>
      <c r="AB58" t="e">
        <f t="shared" si="6"/>
        <v>#DIV/0!</v>
      </c>
      <c r="AD58" s="120"/>
      <c r="AF58" t="e">
        <f t="shared" si="7"/>
        <v>#DIV/0!</v>
      </c>
      <c r="AI58" s="120"/>
      <c r="AK58" t="e">
        <f t="shared" si="8"/>
        <v>#DIV/0!</v>
      </c>
      <c r="AM58" s="120"/>
      <c r="AO58" t="e">
        <f t="shared" si="9"/>
        <v>#DIV/0!</v>
      </c>
      <c r="AQ58" s="120"/>
      <c r="AS58" t="e">
        <f t="shared" si="10"/>
        <v>#DIV/0!</v>
      </c>
      <c r="AU58" s="120"/>
      <c r="AW58" t="e">
        <f t="shared" si="11"/>
        <v>#DIV/0!</v>
      </c>
    </row>
    <row r="59" spans="2:49" x14ac:dyDescent="0.25">
      <c r="B59" s="120"/>
      <c r="D59" t="e">
        <f t="shared" si="0"/>
        <v>#DIV/0!</v>
      </c>
      <c r="F59" s="120"/>
      <c r="H59" t="e">
        <f t="shared" si="1"/>
        <v>#DIV/0!</v>
      </c>
      <c r="J59" s="120"/>
      <c r="L59" t="e">
        <f t="shared" si="2"/>
        <v>#DIV/0!</v>
      </c>
      <c r="N59" s="120"/>
      <c r="P59" t="e">
        <f t="shared" si="3"/>
        <v>#DIV/0!</v>
      </c>
      <c r="R59" s="120"/>
      <c r="T59" t="e">
        <f t="shared" si="4"/>
        <v>#DIV/0!</v>
      </c>
      <c r="V59" s="120"/>
      <c r="X59" t="e">
        <f t="shared" si="5"/>
        <v>#DIV/0!</v>
      </c>
      <c r="Z59" s="120"/>
      <c r="AB59" t="e">
        <f t="shared" si="6"/>
        <v>#DIV/0!</v>
      </c>
      <c r="AD59" s="120"/>
      <c r="AF59" t="e">
        <f t="shared" si="7"/>
        <v>#DIV/0!</v>
      </c>
      <c r="AI59" s="120"/>
      <c r="AK59" t="e">
        <f t="shared" si="8"/>
        <v>#DIV/0!</v>
      </c>
      <c r="AM59" s="120"/>
      <c r="AO59" t="e">
        <f t="shared" si="9"/>
        <v>#DIV/0!</v>
      </c>
      <c r="AQ59" s="120"/>
      <c r="AS59" t="e">
        <f t="shared" si="10"/>
        <v>#DIV/0!</v>
      </c>
      <c r="AU59" s="120"/>
      <c r="AW59" t="e">
        <f t="shared" si="11"/>
        <v>#DIV/0!</v>
      </c>
    </row>
    <row r="60" spans="2:49" x14ac:dyDescent="0.25">
      <c r="B60" s="120"/>
      <c r="D60" t="e">
        <f t="shared" si="0"/>
        <v>#DIV/0!</v>
      </c>
      <c r="F60" s="120"/>
      <c r="H60" t="e">
        <f t="shared" si="1"/>
        <v>#DIV/0!</v>
      </c>
      <c r="J60" s="120"/>
      <c r="L60" t="e">
        <f t="shared" si="2"/>
        <v>#DIV/0!</v>
      </c>
      <c r="N60" s="120"/>
      <c r="P60" t="e">
        <f t="shared" si="3"/>
        <v>#DIV/0!</v>
      </c>
      <c r="R60" s="120"/>
      <c r="T60" t="e">
        <f t="shared" si="4"/>
        <v>#DIV/0!</v>
      </c>
      <c r="V60" s="120"/>
      <c r="X60" t="e">
        <f t="shared" si="5"/>
        <v>#DIV/0!</v>
      </c>
      <c r="Z60" s="120"/>
      <c r="AB60" t="e">
        <f t="shared" si="6"/>
        <v>#DIV/0!</v>
      </c>
      <c r="AD60" s="120"/>
      <c r="AF60" t="e">
        <f t="shared" si="7"/>
        <v>#DIV/0!</v>
      </c>
      <c r="AI60" s="120"/>
      <c r="AK60" t="e">
        <f t="shared" si="8"/>
        <v>#DIV/0!</v>
      </c>
      <c r="AM60" s="120"/>
      <c r="AO60" t="e">
        <f t="shared" si="9"/>
        <v>#DIV/0!</v>
      </c>
      <c r="AQ60" s="120"/>
      <c r="AS60" t="e">
        <f t="shared" si="10"/>
        <v>#DIV/0!</v>
      </c>
      <c r="AU60" s="120"/>
      <c r="AW60" t="e">
        <f t="shared" si="11"/>
        <v>#DIV/0!</v>
      </c>
    </row>
    <row r="61" spans="2:49" x14ac:dyDescent="0.25">
      <c r="B61" s="120"/>
      <c r="D61" t="e">
        <f t="shared" si="0"/>
        <v>#DIV/0!</v>
      </c>
      <c r="F61" s="120"/>
      <c r="H61" t="e">
        <f t="shared" si="1"/>
        <v>#DIV/0!</v>
      </c>
      <c r="J61" s="120"/>
      <c r="L61" t="e">
        <f t="shared" si="2"/>
        <v>#DIV/0!</v>
      </c>
      <c r="N61" s="120"/>
      <c r="P61" t="e">
        <f t="shared" si="3"/>
        <v>#DIV/0!</v>
      </c>
      <c r="R61" s="120"/>
      <c r="T61" t="e">
        <f t="shared" si="4"/>
        <v>#DIV/0!</v>
      </c>
      <c r="V61" s="120"/>
      <c r="X61" t="e">
        <f t="shared" si="5"/>
        <v>#DIV/0!</v>
      </c>
      <c r="Z61" s="120"/>
      <c r="AB61" t="e">
        <f t="shared" si="6"/>
        <v>#DIV/0!</v>
      </c>
      <c r="AD61" s="120"/>
      <c r="AF61" t="e">
        <f t="shared" si="7"/>
        <v>#DIV/0!</v>
      </c>
      <c r="AI61" s="120"/>
      <c r="AK61" t="e">
        <f t="shared" si="8"/>
        <v>#DIV/0!</v>
      </c>
      <c r="AM61" s="120"/>
      <c r="AO61" t="e">
        <f t="shared" si="9"/>
        <v>#DIV/0!</v>
      </c>
      <c r="AQ61" s="120"/>
      <c r="AS61" t="e">
        <f t="shared" si="10"/>
        <v>#DIV/0!</v>
      </c>
      <c r="AU61" s="120"/>
      <c r="AW61" t="e">
        <f t="shared" si="11"/>
        <v>#DIV/0!</v>
      </c>
    </row>
    <row r="62" spans="2:49" x14ac:dyDescent="0.25">
      <c r="B62" s="120"/>
      <c r="D62" t="e">
        <f t="shared" si="0"/>
        <v>#DIV/0!</v>
      </c>
      <c r="F62" s="120"/>
      <c r="H62" t="e">
        <f t="shared" si="1"/>
        <v>#DIV/0!</v>
      </c>
      <c r="J62" s="120"/>
      <c r="L62" t="e">
        <f t="shared" si="2"/>
        <v>#DIV/0!</v>
      </c>
      <c r="N62" s="120"/>
      <c r="P62" t="e">
        <f t="shared" si="3"/>
        <v>#DIV/0!</v>
      </c>
      <c r="R62" s="120"/>
      <c r="T62" t="e">
        <f t="shared" si="4"/>
        <v>#DIV/0!</v>
      </c>
      <c r="V62" s="120"/>
      <c r="X62" t="e">
        <f t="shared" si="5"/>
        <v>#DIV/0!</v>
      </c>
      <c r="Z62" s="120"/>
      <c r="AB62" t="e">
        <f t="shared" si="6"/>
        <v>#DIV/0!</v>
      </c>
      <c r="AD62" s="120"/>
      <c r="AF62" t="e">
        <f t="shared" si="7"/>
        <v>#DIV/0!</v>
      </c>
      <c r="AI62" s="120"/>
      <c r="AK62" t="e">
        <f t="shared" si="8"/>
        <v>#DIV/0!</v>
      </c>
      <c r="AM62" s="120"/>
      <c r="AO62" t="e">
        <f t="shared" si="9"/>
        <v>#DIV/0!</v>
      </c>
      <c r="AQ62" s="120"/>
      <c r="AS62" t="e">
        <f t="shared" si="10"/>
        <v>#DIV/0!</v>
      </c>
      <c r="AU62" s="120"/>
      <c r="AW62" t="e">
        <f t="shared" si="11"/>
        <v>#DIV/0!</v>
      </c>
    </row>
    <row r="63" spans="2:49" x14ac:dyDescent="0.25">
      <c r="B63" s="120"/>
      <c r="D63" t="e">
        <f t="shared" si="0"/>
        <v>#DIV/0!</v>
      </c>
      <c r="F63" s="120"/>
      <c r="H63" t="e">
        <f t="shared" si="1"/>
        <v>#DIV/0!</v>
      </c>
      <c r="J63" s="120"/>
      <c r="L63" t="e">
        <f t="shared" si="2"/>
        <v>#DIV/0!</v>
      </c>
      <c r="N63" s="120"/>
      <c r="P63" t="e">
        <f t="shared" si="3"/>
        <v>#DIV/0!</v>
      </c>
      <c r="R63" s="120"/>
      <c r="T63" t="e">
        <f t="shared" si="4"/>
        <v>#DIV/0!</v>
      </c>
      <c r="V63" s="120"/>
      <c r="X63" t="e">
        <f t="shared" si="5"/>
        <v>#DIV/0!</v>
      </c>
      <c r="Z63" s="120"/>
      <c r="AB63" t="e">
        <f t="shared" si="6"/>
        <v>#DIV/0!</v>
      </c>
      <c r="AD63" s="120"/>
      <c r="AF63" t="e">
        <f t="shared" si="7"/>
        <v>#DIV/0!</v>
      </c>
      <c r="AI63" s="120"/>
      <c r="AK63" t="e">
        <f t="shared" si="8"/>
        <v>#DIV/0!</v>
      </c>
      <c r="AM63" s="120"/>
      <c r="AO63" t="e">
        <f t="shared" si="9"/>
        <v>#DIV/0!</v>
      </c>
      <c r="AQ63" s="120"/>
      <c r="AS63" t="e">
        <f t="shared" si="10"/>
        <v>#DIV/0!</v>
      </c>
      <c r="AU63" s="120"/>
      <c r="AW63" t="e">
        <f t="shared" si="11"/>
        <v>#DIV/0!</v>
      </c>
    </row>
    <row r="64" spans="2:49" x14ac:dyDescent="0.25">
      <c r="B64" s="120"/>
      <c r="D64" t="e">
        <f t="shared" si="0"/>
        <v>#DIV/0!</v>
      </c>
      <c r="F64" s="120"/>
      <c r="H64" t="e">
        <f t="shared" si="1"/>
        <v>#DIV/0!</v>
      </c>
      <c r="J64" s="120"/>
      <c r="L64" t="e">
        <f t="shared" si="2"/>
        <v>#DIV/0!</v>
      </c>
      <c r="N64" s="120"/>
      <c r="P64" t="e">
        <f t="shared" si="3"/>
        <v>#DIV/0!</v>
      </c>
      <c r="R64" s="120"/>
      <c r="T64" t="e">
        <f t="shared" si="4"/>
        <v>#DIV/0!</v>
      </c>
      <c r="V64" s="120"/>
      <c r="X64" t="e">
        <f t="shared" si="5"/>
        <v>#DIV/0!</v>
      </c>
      <c r="Z64" s="120"/>
      <c r="AB64" t="e">
        <f t="shared" si="6"/>
        <v>#DIV/0!</v>
      </c>
      <c r="AD64" s="120"/>
      <c r="AF64" t="e">
        <f t="shared" si="7"/>
        <v>#DIV/0!</v>
      </c>
      <c r="AI64" s="120"/>
      <c r="AK64" t="e">
        <f t="shared" si="8"/>
        <v>#DIV/0!</v>
      </c>
      <c r="AM64" s="120"/>
      <c r="AO64" t="e">
        <f t="shared" si="9"/>
        <v>#DIV/0!</v>
      </c>
      <c r="AQ64" s="120"/>
      <c r="AS64" t="e">
        <f t="shared" si="10"/>
        <v>#DIV/0!</v>
      </c>
      <c r="AU64" s="120"/>
      <c r="AW64" t="e">
        <f t="shared" si="11"/>
        <v>#DIV/0!</v>
      </c>
    </row>
    <row r="65" spans="2:49" x14ac:dyDescent="0.25">
      <c r="B65" s="120"/>
      <c r="D65" t="e">
        <f t="shared" si="0"/>
        <v>#DIV/0!</v>
      </c>
      <c r="F65" s="120"/>
      <c r="H65" t="e">
        <f t="shared" si="1"/>
        <v>#DIV/0!</v>
      </c>
      <c r="J65" s="120"/>
      <c r="L65" t="e">
        <f t="shared" si="2"/>
        <v>#DIV/0!</v>
      </c>
      <c r="N65" s="120"/>
      <c r="P65" t="e">
        <f t="shared" si="3"/>
        <v>#DIV/0!</v>
      </c>
      <c r="R65" s="120"/>
      <c r="T65" t="e">
        <f t="shared" si="4"/>
        <v>#DIV/0!</v>
      </c>
      <c r="V65" s="120"/>
      <c r="X65" t="e">
        <f t="shared" si="5"/>
        <v>#DIV/0!</v>
      </c>
      <c r="Z65" s="120"/>
      <c r="AB65" t="e">
        <f t="shared" si="6"/>
        <v>#DIV/0!</v>
      </c>
      <c r="AD65" s="120"/>
      <c r="AF65" t="e">
        <f t="shared" si="7"/>
        <v>#DIV/0!</v>
      </c>
      <c r="AI65" s="120"/>
      <c r="AK65" t="e">
        <f t="shared" si="8"/>
        <v>#DIV/0!</v>
      </c>
      <c r="AM65" s="120"/>
      <c r="AO65" t="e">
        <f t="shared" si="9"/>
        <v>#DIV/0!</v>
      </c>
      <c r="AQ65" s="120"/>
      <c r="AS65" t="e">
        <f t="shared" si="10"/>
        <v>#DIV/0!</v>
      </c>
      <c r="AU65" s="120"/>
      <c r="AW65" t="e">
        <f t="shared" si="11"/>
        <v>#DIV/0!</v>
      </c>
    </row>
    <row r="66" spans="2:49" x14ac:dyDescent="0.25">
      <c r="B66" s="120"/>
      <c r="D66" t="e">
        <f t="shared" si="0"/>
        <v>#DIV/0!</v>
      </c>
      <c r="F66" s="120"/>
      <c r="H66" t="e">
        <f t="shared" si="1"/>
        <v>#DIV/0!</v>
      </c>
      <c r="J66" s="120"/>
      <c r="L66" t="e">
        <f t="shared" si="2"/>
        <v>#DIV/0!</v>
      </c>
      <c r="N66" s="120"/>
      <c r="P66" t="e">
        <f t="shared" si="3"/>
        <v>#DIV/0!</v>
      </c>
      <c r="R66" s="120"/>
      <c r="T66" t="e">
        <f t="shared" si="4"/>
        <v>#DIV/0!</v>
      </c>
      <c r="V66" s="120"/>
      <c r="X66" t="e">
        <f t="shared" si="5"/>
        <v>#DIV/0!</v>
      </c>
      <c r="Z66" s="120"/>
      <c r="AB66" t="e">
        <f t="shared" si="6"/>
        <v>#DIV/0!</v>
      </c>
      <c r="AD66" s="120"/>
      <c r="AF66" t="e">
        <f t="shared" si="7"/>
        <v>#DIV/0!</v>
      </c>
      <c r="AI66" s="120"/>
      <c r="AK66" t="e">
        <f t="shared" si="8"/>
        <v>#DIV/0!</v>
      </c>
      <c r="AM66" s="120"/>
      <c r="AO66" t="e">
        <f t="shared" si="9"/>
        <v>#DIV/0!</v>
      </c>
      <c r="AQ66" s="120"/>
      <c r="AS66" t="e">
        <f t="shared" si="10"/>
        <v>#DIV/0!</v>
      </c>
      <c r="AU66" s="120"/>
      <c r="AW66" t="e">
        <f t="shared" si="11"/>
        <v>#DIV/0!</v>
      </c>
    </row>
    <row r="67" spans="2:49" x14ac:dyDescent="0.25">
      <c r="B67" s="120"/>
      <c r="D67" t="e">
        <f t="shared" si="0"/>
        <v>#DIV/0!</v>
      </c>
      <c r="F67" s="120"/>
      <c r="H67" t="e">
        <f t="shared" si="1"/>
        <v>#DIV/0!</v>
      </c>
      <c r="J67" s="120"/>
      <c r="L67" t="e">
        <f t="shared" si="2"/>
        <v>#DIV/0!</v>
      </c>
      <c r="N67" s="120"/>
      <c r="P67" t="e">
        <f t="shared" si="3"/>
        <v>#DIV/0!</v>
      </c>
      <c r="R67" s="120"/>
      <c r="T67" t="e">
        <f t="shared" si="4"/>
        <v>#DIV/0!</v>
      </c>
      <c r="V67" s="120"/>
      <c r="X67" t="e">
        <f t="shared" si="5"/>
        <v>#DIV/0!</v>
      </c>
      <c r="Z67" s="120"/>
      <c r="AB67" t="e">
        <f t="shared" si="6"/>
        <v>#DIV/0!</v>
      </c>
      <c r="AD67" s="120"/>
      <c r="AF67" t="e">
        <f t="shared" si="7"/>
        <v>#DIV/0!</v>
      </c>
      <c r="AI67" s="120"/>
      <c r="AK67" t="e">
        <f t="shared" si="8"/>
        <v>#DIV/0!</v>
      </c>
      <c r="AM67" s="120"/>
      <c r="AO67" t="e">
        <f t="shared" si="9"/>
        <v>#DIV/0!</v>
      </c>
      <c r="AQ67" s="120"/>
      <c r="AS67" t="e">
        <f t="shared" si="10"/>
        <v>#DIV/0!</v>
      </c>
      <c r="AU67" s="120"/>
      <c r="AW67" t="e">
        <f t="shared" si="11"/>
        <v>#DIV/0!</v>
      </c>
    </row>
    <row r="68" spans="2:49" x14ac:dyDescent="0.25">
      <c r="B68" s="120"/>
      <c r="D68" t="e">
        <f t="shared" si="0"/>
        <v>#DIV/0!</v>
      </c>
      <c r="F68" s="120"/>
      <c r="H68" t="e">
        <f t="shared" si="1"/>
        <v>#DIV/0!</v>
      </c>
      <c r="J68" s="120"/>
      <c r="L68" t="e">
        <f t="shared" si="2"/>
        <v>#DIV/0!</v>
      </c>
      <c r="N68" s="120"/>
      <c r="P68" t="e">
        <f t="shared" si="3"/>
        <v>#DIV/0!</v>
      </c>
      <c r="R68" s="120"/>
      <c r="T68" t="e">
        <f t="shared" si="4"/>
        <v>#DIV/0!</v>
      </c>
      <c r="V68" s="120"/>
      <c r="X68" t="e">
        <f t="shared" si="5"/>
        <v>#DIV/0!</v>
      </c>
      <c r="Z68" s="120"/>
      <c r="AB68" t="e">
        <f t="shared" si="6"/>
        <v>#DIV/0!</v>
      </c>
      <c r="AD68" s="120"/>
      <c r="AF68" t="e">
        <f t="shared" si="7"/>
        <v>#DIV/0!</v>
      </c>
      <c r="AI68" s="120"/>
      <c r="AK68" t="e">
        <f t="shared" si="8"/>
        <v>#DIV/0!</v>
      </c>
      <c r="AM68" s="120"/>
      <c r="AO68" t="e">
        <f t="shared" si="9"/>
        <v>#DIV/0!</v>
      </c>
      <c r="AQ68" s="120"/>
      <c r="AS68" t="e">
        <f t="shared" si="10"/>
        <v>#DIV/0!</v>
      </c>
      <c r="AU68" s="120"/>
      <c r="AW68" t="e">
        <f t="shared" si="11"/>
        <v>#DIV/0!</v>
      </c>
    </row>
    <row r="69" spans="2:49" x14ac:dyDescent="0.25">
      <c r="B69" s="120"/>
      <c r="D69" t="e">
        <f t="shared" si="0"/>
        <v>#DIV/0!</v>
      </c>
      <c r="F69" s="120"/>
      <c r="H69" t="e">
        <f t="shared" si="1"/>
        <v>#DIV/0!</v>
      </c>
      <c r="J69" s="120"/>
      <c r="L69" t="e">
        <f t="shared" si="2"/>
        <v>#DIV/0!</v>
      </c>
      <c r="N69" s="120"/>
      <c r="P69" t="e">
        <f t="shared" si="3"/>
        <v>#DIV/0!</v>
      </c>
      <c r="R69" s="120"/>
      <c r="T69" t="e">
        <f t="shared" si="4"/>
        <v>#DIV/0!</v>
      </c>
      <c r="V69" s="120"/>
      <c r="X69" t="e">
        <f t="shared" si="5"/>
        <v>#DIV/0!</v>
      </c>
      <c r="Z69" s="120"/>
      <c r="AB69" t="e">
        <f t="shared" si="6"/>
        <v>#DIV/0!</v>
      </c>
      <c r="AD69" s="120"/>
      <c r="AF69" t="e">
        <f t="shared" si="7"/>
        <v>#DIV/0!</v>
      </c>
      <c r="AI69" s="120"/>
      <c r="AK69" t="e">
        <f t="shared" si="8"/>
        <v>#DIV/0!</v>
      </c>
      <c r="AM69" s="120"/>
      <c r="AO69" t="e">
        <f t="shared" si="9"/>
        <v>#DIV/0!</v>
      </c>
      <c r="AQ69" s="120"/>
      <c r="AS69" t="e">
        <f t="shared" si="10"/>
        <v>#DIV/0!</v>
      </c>
      <c r="AU69" s="120"/>
      <c r="AW69" t="e">
        <f t="shared" si="11"/>
        <v>#DIV/0!</v>
      </c>
    </row>
    <row r="70" spans="2:49" x14ac:dyDescent="0.25">
      <c r="B70" s="120"/>
      <c r="D70" t="e">
        <f t="shared" si="0"/>
        <v>#DIV/0!</v>
      </c>
      <c r="F70" s="120"/>
      <c r="H70" t="e">
        <f t="shared" si="1"/>
        <v>#DIV/0!</v>
      </c>
      <c r="J70" s="120"/>
      <c r="L70" t="e">
        <f t="shared" si="2"/>
        <v>#DIV/0!</v>
      </c>
      <c r="N70" s="120"/>
      <c r="P70" t="e">
        <f t="shared" si="3"/>
        <v>#DIV/0!</v>
      </c>
      <c r="R70" s="120"/>
      <c r="T70" t="e">
        <f t="shared" si="4"/>
        <v>#DIV/0!</v>
      </c>
      <c r="V70" s="120"/>
      <c r="X70" t="e">
        <f t="shared" si="5"/>
        <v>#DIV/0!</v>
      </c>
      <c r="Z70" s="120"/>
      <c r="AB70" t="e">
        <f t="shared" si="6"/>
        <v>#DIV/0!</v>
      </c>
      <c r="AD70" s="120"/>
      <c r="AF70" t="e">
        <f t="shared" si="7"/>
        <v>#DIV/0!</v>
      </c>
      <c r="AI70" s="120"/>
      <c r="AK70" t="e">
        <f t="shared" si="8"/>
        <v>#DIV/0!</v>
      </c>
      <c r="AM70" s="120"/>
      <c r="AO70" t="e">
        <f t="shared" si="9"/>
        <v>#DIV/0!</v>
      </c>
      <c r="AQ70" s="120"/>
      <c r="AS70" t="e">
        <f t="shared" si="10"/>
        <v>#DIV/0!</v>
      </c>
      <c r="AU70" s="120"/>
      <c r="AW70" t="e">
        <f t="shared" si="11"/>
        <v>#DIV/0!</v>
      </c>
    </row>
    <row r="71" spans="2:49" x14ac:dyDescent="0.25">
      <c r="B71" s="120"/>
      <c r="D71" t="e">
        <f t="shared" si="0"/>
        <v>#DIV/0!</v>
      </c>
      <c r="F71" s="120"/>
      <c r="H71" t="e">
        <f t="shared" si="1"/>
        <v>#DIV/0!</v>
      </c>
      <c r="J71" s="120"/>
      <c r="L71" t="e">
        <f t="shared" si="2"/>
        <v>#DIV/0!</v>
      </c>
      <c r="N71" s="120"/>
      <c r="P71" t="e">
        <f t="shared" si="3"/>
        <v>#DIV/0!</v>
      </c>
      <c r="R71" s="120"/>
      <c r="T71" t="e">
        <f t="shared" si="4"/>
        <v>#DIV/0!</v>
      </c>
      <c r="V71" s="120"/>
      <c r="X71" t="e">
        <f t="shared" si="5"/>
        <v>#DIV/0!</v>
      </c>
      <c r="Z71" s="120"/>
      <c r="AB71" t="e">
        <f t="shared" si="6"/>
        <v>#DIV/0!</v>
      </c>
      <c r="AD71" s="120"/>
      <c r="AF71" t="e">
        <f t="shared" si="7"/>
        <v>#DIV/0!</v>
      </c>
      <c r="AI71" s="120"/>
      <c r="AK71" t="e">
        <f t="shared" si="8"/>
        <v>#DIV/0!</v>
      </c>
      <c r="AM71" s="120"/>
      <c r="AO71" t="e">
        <f t="shared" si="9"/>
        <v>#DIV/0!</v>
      </c>
      <c r="AQ71" s="120"/>
      <c r="AS71" t="e">
        <f t="shared" si="10"/>
        <v>#DIV/0!</v>
      </c>
      <c r="AU71" s="120"/>
      <c r="AW71" t="e">
        <f t="shared" si="11"/>
        <v>#DIV/0!</v>
      </c>
    </row>
    <row r="72" spans="2:49" x14ac:dyDescent="0.25">
      <c r="B72" s="120"/>
      <c r="D72" t="e">
        <f t="shared" si="0"/>
        <v>#DIV/0!</v>
      </c>
      <c r="F72" s="120"/>
      <c r="H72" t="e">
        <f t="shared" si="1"/>
        <v>#DIV/0!</v>
      </c>
      <c r="J72" s="120"/>
      <c r="L72" t="e">
        <f t="shared" si="2"/>
        <v>#DIV/0!</v>
      </c>
      <c r="N72" s="120"/>
      <c r="P72" t="e">
        <f t="shared" si="3"/>
        <v>#DIV/0!</v>
      </c>
      <c r="R72" s="120"/>
      <c r="T72" t="e">
        <f t="shared" si="4"/>
        <v>#DIV/0!</v>
      </c>
      <c r="V72" s="120"/>
      <c r="X72" t="e">
        <f t="shared" si="5"/>
        <v>#DIV/0!</v>
      </c>
      <c r="Z72" s="120"/>
      <c r="AB72" t="e">
        <f t="shared" si="6"/>
        <v>#DIV/0!</v>
      </c>
      <c r="AD72" s="120"/>
      <c r="AF72" t="e">
        <f t="shared" si="7"/>
        <v>#DIV/0!</v>
      </c>
      <c r="AI72" s="120"/>
      <c r="AK72" t="e">
        <f t="shared" si="8"/>
        <v>#DIV/0!</v>
      </c>
      <c r="AM72" s="120"/>
      <c r="AO72" t="e">
        <f t="shared" si="9"/>
        <v>#DIV/0!</v>
      </c>
      <c r="AQ72" s="120"/>
      <c r="AS72" t="e">
        <f t="shared" si="10"/>
        <v>#DIV/0!</v>
      </c>
      <c r="AU72" s="120"/>
      <c r="AW72" t="e">
        <f t="shared" si="11"/>
        <v>#DIV/0!</v>
      </c>
    </row>
    <row r="73" spans="2:49" x14ac:dyDescent="0.25">
      <c r="B73" s="120"/>
      <c r="D73" t="e">
        <f t="shared" ref="D73:D86" si="12">C73/C72-1</f>
        <v>#DIV/0!</v>
      </c>
      <c r="F73" s="120"/>
      <c r="H73" t="e">
        <f t="shared" ref="H73:H86" si="13">G73/G72-1</f>
        <v>#DIV/0!</v>
      </c>
      <c r="J73" s="120"/>
      <c r="L73" t="e">
        <f t="shared" ref="L73:L86" si="14">K73/K72-1</f>
        <v>#DIV/0!</v>
      </c>
      <c r="N73" s="120"/>
      <c r="P73" t="e">
        <f t="shared" ref="P73:P86" si="15">O73/O72-1</f>
        <v>#DIV/0!</v>
      </c>
      <c r="R73" s="120"/>
      <c r="T73" t="e">
        <f t="shared" ref="T73:T86" si="16">S73/S72-1</f>
        <v>#DIV/0!</v>
      </c>
      <c r="V73" s="120"/>
      <c r="X73" t="e">
        <f t="shared" ref="X73:X86" si="17">W73/W72-1</f>
        <v>#DIV/0!</v>
      </c>
      <c r="Z73" s="120"/>
      <c r="AB73" t="e">
        <f t="shared" ref="AB73:AB86" si="18">AA73/AA72-1</f>
        <v>#DIV/0!</v>
      </c>
      <c r="AD73" s="120"/>
      <c r="AF73" t="e">
        <f t="shared" ref="AF73:AF86" si="19">AE73/AE72-1</f>
        <v>#DIV/0!</v>
      </c>
      <c r="AI73" s="120"/>
      <c r="AK73" t="e">
        <f t="shared" ref="AK73:AK86" si="20">AJ73/AJ72-1</f>
        <v>#DIV/0!</v>
      </c>
      <c r="AM73" s="120"/>
      <c r="AO73" t="e">
        <f t="shared" ref="AO73:AO86" si="21">AN73/AN72-1</f>
        <v>#DIV/0!</v>
      </c>
      <c r="AQ73" s="120"/>
      <c r="AS73" t="e">
        <f t="shared" ref="AS73:AS86" si="22">AR73/AR72-1</f>
        <v>#DIV/0!</v>
      </c>
      <c r="AU73" s="120"/>
      <c r="AW73" t="e">
        <f t="shared" ref="AW73:AW86" si="23">AV73/AV72-1</f>
        <v>#DIV/0!</v>
      </c>
    </row>
    <row r="74" spans="2:49" x14ac:dyDescent="0.25">
      <c r="B74" s="120"/>
      <c r="D74" t="e">
        <f t="shared" si="12"/>
        <v>#DIV/0!</v>
      </c>
      <c r="F74" s="120"/>
      <c r="H74" t="e">
        <f t="shared" si="13"/>
        <v>#DIV/0!</v>
      </c>
      <c r="J74" s="120"/>
      <c r="L74" t="e">
        <f t="shared" si="14"/>
        <v>#DIV/0!</v>
      </c>
      <c r="N74" s="120"/>
      <c r="P74" t="e">
        <f t="shared" si="15"/>
        <v>#DIV/0!</v>
      </c>
      <c r="R74" s="120"/>
      <c r="T74" t="e">
        <f t="shared" si="16"/>
        <v>#DIV/0!</v>
      </c>
      <c r="V74" s="120"/>
      <c r="X74" t="e">
        <f t="shared" si="17"/>
        <v>#DIV/0!</v>
      </c>
      <c r="Z74" s="120"/>
      <c r="AB74" t="e">
        <f t="shared" si="18"/>
        <v>#DIV/0!</v>
      </c>
      <c r="AD74" s="120"/>
      <c r="AF74" t="e">
        <f t="shared" si="19"/>
        <v>#DIV/0!</v>
      </c>
      <c r="AI74" s="120"/>
      <c r="AK74" t="e">
        <f t="shared" si="20"/>
        <v>#DIV/0!</v>
      </c>
      <c r="AM74" s="120"/>
      <c r="AO74" t="e">
        <f t="shared" si="21"/>
        <v>#DIV/0!</v>
      </c>
      <c r="AQ74" s="120"/>
      <c r="AS74" t="e">
        <f t="shared" si="22"/>
        <v>#DIV/0!</v>
      </c>
      <c r="AU74" s="120"/>
      <c r="AW74" t="e">
        <f t="shared" si="23"/>
        <v>#DIV/0!</v>
      </c>
    </row>
    <row r="75" spans="2:49" x14ac:dyDescent="0.25">
      <c r="B75" s="120"/>
      <c r="D75" t="e">
        <f t="shared" si="12"/>
        <v>#DIV/0!</v>
      </c>
      <c r="F75" s="120"/>
      <c r="H75" t="e">
        <f t="shared" si="13"/>
        <v>#DIV/0!</v>
      </c>
      <c r="J75" s="120"/>
      <c r="L75" t="e">
        <f t="shared" si="14"/>
        <v>#DIV/0!</v>
      </c>
      <c r="N75" s="120"/>
      <c r="P75" t="e">
        <f t="shared" si="15"/>
        <v>#DIV/0!</v>
      </c>
      <c r="R75" s="120"/>
      <c r="T75" t="e">
        <f t="shared" si="16"/>
        <v>#DIV/0!</v>
      </c>
      <c r="V75" s="120"/>
      <c r="X75" t="e">
        <f t="shared" si="17"/>
        <v>#DIV/0!</v>
      </c>
      <c r="Z75" s="120"/>
      <c r="AB75" t="e">
        <f t="shared" si="18"/>
        <v>#DIV/0!</v>
      </c>
      <c r="AD75" s="120"/>
      <c r="AF75" t="e">
        <f t="shared" si="19"/>
        <v>#DIV/0!</v>
      </c>
      <c r="AI75" s="120"/>
      <c r="AK75" t="e">
        <f t="shared" si="20"/>
        <v>#DIV/0!</v>
      </c>
      <c r="AM75" s="120"/>
      <c r="AO75" t="e">
        <f t="shared" si="21"/>
        <v>#DIV/0!</v>
      </c>
      <c r="AQ75" s="120"/>
      <c r="AS75" t="e">
        <f t="shared" si="22"/>
        <v>#DIV/0!</v>
      </c>
      <c r="AU75" s="120"/>
      <c r="AW75" t="e">
        <f t="shared" si="23"/>
        <v>#DIV/0!</v>
      </c>
    </row>
    <row r="76" spans="2:49" x14ac:dyDescent="0.25">
      <c r="B76" s="120"/>
      <c r="D76" t="e">
        <f t="shared" si="12"/>
        <v>#DIV/0!</v>
      </c>
      <c r="F76" s="120"/>
      <c r="H76" t="e">
        <f t="shared" si="13"/>
        <v>#DIV/0!</v>
      </c>
      <c r="J76" s="120"/>
      <c r="L76" t="e">
        <f t="shared" si="14"/>
        <v>#DIV/0!</v>
      </c>
      <c r="N76" s="120"/>
      <c r="P76" t="e">
        <f t="shared" si="15"/>
        <v>#DIV/0!</v>
      </c>
      <c r="R76" s="120"/>
      <c r="T76" t="e">
        <f t="shared" si="16"/>
        <v>#DIV/0!</v>
      </c>
      <c r="V76" s="120"/>
      <c r="X76" t="e">
        <f t="shared" si="17"/>
        <v>#DIV/0!</v>
      </c>
      <c r="Z76" s="120"/>
      <c r="AB76" t="e">
        <f t="shared" si="18"/>
        <v>#DIV/0!</v>
      </c>
      <c r="AD76" s="120"/>
      <c r="AF76" t="e">
        <f t="shared" si="19"/>
        <v>#DIV/0!</v>
      </c>
      <c r="AI76" s="120"/>
      <c r="AK76" t="e">
        <f t="shared" si="20"/>
        <v>#DIV/0!</v>
      </c>
      <c r="AM76" s="120"/>
      <c r="AO76" t="e">
        <f t="shared" si="21"/>
        <v>#DIV/0!</v>
      </c>
      <c r="AQ76" s="120"/>
      <c r="AS76" t="e">
        <f t="shared" si="22"/>
        <v>#DIV/0!</v>
      </c>
      <c r="AU76" s="120"/>
      <c r="AW76" t="e">
        <f t="shared" si="23"/>
        <v>#DIV/0!</v>
      </c>
    </row>
    <row r="77" spans="2:49" x14ac:dyDescent="0.25">
      <c r="B77" s="120"/>
      <c r="D77" t="e">
        <f t="shared" si="12"/>
        <v>#DIV/0!</v>
      </c>
      <c r="F77" s="120"/>
      <c r="H77" t="e">
        <f t="shared" si="13"/>
        <v>#DIV/0!</v>
      </c>
      <c r="J77" s="120"/>
      <c r="L77" t="e">
        <f t="shared" si="14"/>
        <v>#DIV/0!</v>
      </c>
      <c r="N77" s="120"/>
      <c r="P77" t="e">
        <f t="shared" si="15"/>
        <v>#DIV/0!</v>
      </c>
      <c r="R77" s="120"/>
      <c r="T77" t="e">
        <f t="shared" si="16"/>
        <v>#DIV/0!</v>
      </c>
      <c r="V77" s="120"/>
      <c r="X77" t="e">
        <f t="shared" si="17"/>
        <v>#DIV/0!</v>
      </c>
      <c r="Z77" s="120"/>
      <c r="AB77" t="e">
        <f t="shared" si="18"/>
        <v>#DIV/0!</v>
      </c>
      <c r="AD77" s="120"/>
      <c r="AF77" t="e">
        <f t="shared" si="19"/>
        <v>#DIV/0!</v>
      </c>
      <c r="AI77" s="120"/>
      <c r="AK77" t="e">
        <f t="shared" si="20"/>
        <v>#DIV/0!</v>
      </c>
      <c r="AM77" s="120"/>
      <c r="AO77" t="e">
        <f t="shared" si="21"/>
        <v>#DIV/0!</v>
      </c>
      <c r="AQ77" s="120"/>
      <c r="AS77" t="e">
        <f t="shared" si="22"/>
        <v>#DIV/0!</v>
      </c>
      <c r="AU77" s="120"/>
      <c r="AW77" t="e">
        <f t="shared" si="23"/>
        <v>#DIV/0!</v>
      </c>
    </row>
    <row r="78" spans="2:49" x14ac:dyDescent="0.25">
      <c r="B78" s="120"/>
      <c r="D78" t="e">
        <f t="shared" si="12"/>
        <v>#DIV/0!</v>
      </c>
      <c r="F78" s="120"/>
      <c r="H78" t="e">
        <f t="shared" si="13"/>
        <v>#DIV/0!</v>
      </c>
      <c r="J78" s="120"/>
      <c r="L78" t="e">
        <f t="shared" si="14"/>
        <v>#DIV/0!</v>
      </c>
      <c r="N78" s="120"/>
      <c r="P78" t="e">
        <f t="shared" si="15"/>
        <v>#DIV/0!</v>
      </c>
      <c r="R78" s="120"/>
      <c r="T78" t="e">
        <f t="shared" si="16"/>
        <v>#DIV/0!</v>
      </c>
      <c r="V78" s="120"/>
      <c r="X78" t="e">
        <f t="shared" si="17"/>
        <v>#DIV/0!</v>
      </c>
      <c r="Z78" s="120"/>
      <c r="AB78" t="e">
        <f t="shared" si="18"/>
        <v>#DIV/0!</v>
      </c>
      <c r="AD78" s="120"/>
      <c r="AF78" t="e">
        <f t="shared" si="19"/>
        <v>#DIV/0!</v>
      </c>
      <c r="AI78" s="120"/>
      <c r="AK78" t="e">
        <f t="shared" si="20"/>
        <v>#DIV/0!</v>
      </c>
      <c r="AM78" s="120"/>
      <c r="AO78" t="e">
        <f t="shared" si="21"/>
        <v>#DIV/0!</v>
      </c>
      <c r="AQ78" s="120"/>
      <c r="AS78" t="e">
        <f t="shared" si="22"/>
        <v>#DIV/0!</v>
      </c>
      <c r="AU78" s="120"/>
      <c r="AW78" t="e">
        <f t="shared" si="23"/>
        <v>#DIV/0!</v>
      </c>
    </row>
    <row r="79" spans="2:49" x14ac:dyDescent="0.25">
      <c r="B79" s="120"/>
      <c r="D79" t="e">
        <f t="shared" si="12"/>
        <v>#DIV/0!</v>
      </c>
      <c r="F79" s="120"/>
      <c r="H79" t="e">
        <f t="shared" si="13"/>
        <v>#DIV/0!</v>
      </c>
      <c r="J79" s="120"/>
      <c r="L79" t="e">
        <f t="shared" si="14"/>
        <v>#DIV/0!</v>
      </c>
      <c r="N79" s="120"/>
      <c r="P79" t="e">
        <f t="shared" si="15"/>
        <v>#DIV/0!</v>
      </c>
      <c r="R79" s="120"/>
      <c r="T79" t="e">
        <f t="shared" si="16"/>
        <v>#DIV/0!</v>
      </c>
      <c r="V79" s="120"/>
      <c r="X79" t="e">
        <f t="shared" si="17"/>
        <v>#DIV/0!</v>
      </c>
      <c r="Z79" s="120"/>
      <c r="AB79" t="e">
        <f t="shared" si="18"/>
        <v>#DIV/0!</v>
      </c>
      <c r="AD79" s="120"/>
      <c r="AF79" t="e">
        <f t="shared" si="19"/>
        <v>#DIV/0!</v>
      </c>
      <c r="AI79" s="120"/>
      <c r="AK79" t="e">
        <f t="shared" si="20"/>
        <v>#DIV/0!</v>
      </c>
      <c r="AM79" s="120"/>
      <c r="AO79" t="e">
        <f t="shared" si="21"/>
        <v>#DIV/0!</v>
      </c>
      <c r="AQ79" s="120"/>
      <c r="AS79" t="e">
        <f t="shared" si="22"/>
        <v>#DIV/0!</v>
      </c>
      <c r="AU79" s="120"/>
      <c r="AW79" t="e">
        <f t="shared" si="23"/>
        <v>#DIV/0!</v>
      </c>
    </row>
    <row r="80" spans="2:49" x14ac:dyDescent="0.25">
      <c r="B80" s="120"/>
      <c r="D80" t="e">
        <f t="shared" si="12"/>
        <v>#DIV/0!</v>
      </c>
      <c r="F80" s="120"/>
      <c r="H80" t="e">
        <f t="shared" si="13"/>
        <v>#DIV/0!</v>
      </c>
      <c r="J80" s="120"/>
      <c r="L80" t="e">
        <f t="shared" si="14"/>
        <v>#DIV/0!</v>
      </c>
      <c r="N80" s="120"/>
      <c r="P80" t="e">
        <f t="shared" si="15"/>
        <v>#DIV/0!</v>
      </c>
      <c r="R80" s="120"/>
      <c r="T80" t="e">
        <f t="shared" si="16"/>
        <v>#DIV/0!</v>
      </c>
      <c r="V80" s="120"/>
      <c r="X80" t="e">
        <f t="shared" si="17"/>
        <v>#DIV/0!</v>
      </c>
      <c r="Z80" s="120"/>
      <c r="AB80" t="e">
        <f t="shared" si="18"/>
        <v>#DIV/0!</v>
      </c>
      <c r="AD80" s="120"/>
      <c r="AF80" t="e">
        <f t="shared" si="19"/>
        <v>#DIV/0!</v>
      </c>
      <c r="AI80" s="120"/>
      <c r="AK80" t="e">
        <f t="shared" si="20"/>
        <v>#DIV/0!</v>
      </c>
      <c r="AM80" s="120"/>
      <c r="AO80" t="e">
        <f t="shared" si="21"/>
        <v>#DIV/0!</v>
      </c>
      <c r="AQ80" s="120"/>
      <c r="AS80" t="e">
        <f t="shared" si="22"/>
        <v>#DIV/0!</v>
      </c>
      <c r="AU80" s="120"/>
      <c r="AW80" t="e">
        <f t="shared" si="23"/>
        <v>#DIV/0!</v>
      </c>
    </row>
    <row r="81" spans="2:49" x14ac:dyDescent="0.25">
      <c r="B81" s="120"/>
      <c r="D81" t="e">
        <f t="shared" si="12"/>
        <v>#DIV/0!</v>
      </c>
      <c r="F81" s="120"/>
      <c r="H81" t="e">
        <f t="shared" si="13"/>
        <v>#DIV/0!</v>
      </c>
      <c r="J81" s="120"/>
      <c r="L81" t="e">
        <f t="shared" si="14"/>
        <v>#DIV/0!</v>
      </c>
      <c r="N81" s="120"/>
      <c r="P81" t="e">
        <f t="shared" si="15"/>
        <v>#DIV/0!</v>
      </c>
      <c r="R81" s="120"/>
      <c r="T81" t="e">
        <f t="shared" si="16"/>
        <v>#DIV/0!</v>
      </c>
      <c r="V81" s="120"/>
      <c r="X81" t="e">
        <f t="shared" si="17"/>
        <v>#DIV/0!</v>
      </c>
      <c r="Z81" s="120"/>
      <c r="AB81" t="e">
        <f t="shared" si="18"/>
        <v>#DIV/0!</v>
      </c>
      <c r="AD81" s="120"/>
      <c r="AF81" t="e">
        <f t="shared" si="19"/>
        <v>#DIV/0!</v>
      </c>
      <c r="AI81" s="120"/>
      <c r="AK81" t="e">
        <f t="shared" si="20"/>
        <v>#DIV/0!</v>
      </c>
      <c r="AM81" s="120"/>
      <c r="AO81" t="e">
        <f t="shared" si="21"/>
        <v>#DIV/0!</v>
      </c>
      <c r="AQ81" s="120"/>
      <c r="AS81" t="e">
        <f t="shared" si="22"/>
        <v>#DIV/0!</v>
      </c>
      <c r="AU81" s="120"/>
      <c r="AW81" t="e">
        <f t="shared" si="23"/>
        <v>#DIV/0!</v>
      </c>
    </row>
    <row r="82" spans="2:49" x14ac:dyDescent="0.25">
      <c r="B82" s="120"/>
      <c r="D82" t="e">
        <f t="shared" si="12"/>
        <v>#DIV/0!</v>
      </c>
      <c r="F82" s="120"/>
      <c r="H82" t="e">
        <f t="shared" si="13"/>
        <v>#DIV/0!</v>
      </c>
      <c r="J82" s="120"/>
      <c r="L82" t="e">
        <f t="shared" si="14"/>
        <v>#DIV/0!</v>
      </c>
      <c r="N82" s="120"/>
      <c r="P82" t="e">
        <f t="shared" si="15"/>
        <v>#DIV/0!</v>
      </c>
      <c r="R82" s="120"/>
      <c r="T82" t="e">
        <f t="shared" si="16"/>
        <v>#DIV/0!</v>
      </c>
      <c r="V82" s="120"/>
      <c r="X82" t="e">
        <f t="shared" si="17"/>
        <v>#DIV/0!</v>
      </c>
      <c r="Z82" s="120"/>
      <c r="AB82" t="e">
        <f t="shared" si="18"/>
        <v>#DIV/0!</v>
      </c>
      <c r="AD82" s="120"/>
      <c r="AF82" t="e">
        <f t="shared" si="19"/>
        <v>#DIV/0!</v>
      </c>
      <c r="AI82" s="120"/>
      <c r="AK82" t="e">
        <f t="shared" si="20"/>
        <v>#DIV/0!</v>
      </c>
      <c r="AM82" s="120"/>
      <c r="AO82" t="e">
        <f t="shared" si="21"/>
        <v>#DIV/0!</v>
      </c>
      <c r="AQ82" s="120"/>
      <c r="AS82" t="e">
        <f t="shared" si="22"/>
        <v>#DIV/0!</v>
      </c>
      <c r="AU82" s="120"/>
      <c r="AW82" t="e">
        <f t="shared" si="23"/>
        <v>#DIV/0!</v>
      </c>
    </row>
    <row r="83" spans="2:49" x14ac:dyDescent="0.25">
      <c r="B83" s="120"/>
      <c r="D83" t="e">
        <f t="shared" si="12"/>
        <v>#DIV/0!</v>
      </c>
      <c r="F83" s="120"/>
      <c r="H83" t="e">
        <f t="shared" si="13"/>
        <v>#DIV/0!</v>
      </c>
      <c r="J83" s="120"/>
      <c r="L83" t="e">
        <f t="shared" si="14"/>
        <v>#DIV/0!</v>
      </c>
      <c r="N83" s="120"/>
      <c r="P83" t="e">
        <f t="shared" si="15"/>
        <v>#DIV/0!</v>
      </c>
      <c r="R83" s="120"/>
      <c r="T83" t="e">
        <f t="shared" si="16"/>
        <v>#DIV/0!</v>
      </c>
      <c r="V83" s="120"/>
      <c r="X83" t="e">
        <f t="shared" si="17"/>
        <v>#DIV/0!</v>
      </c>
      <c r="Z83" s="120"/>
      <c r="AB83" t="e">
        <f t="shared" si="18"/>
        <v>#DIV/0!</v>
      </c>
      <c r="AD83" s="120"/>
      <c r="AF83" t="e">
        <f t="shared" si="19"/>
        <v>#DIV/0!</v>
      </c>
      <c r="AI83" s="120"/>
      <c r="AK83" t="e">
        <f t="shared" si="20"/>
        <v>#DIV/0!</v>
      </c>
      <c r="AM83" s="120"/>
      <c r="AO83" t="e">
        <f t="shared" si="21"/>
        <v>#DIV/0!</v>
      </c>
      <c r="AQ83" s="120"/>
      <c r="AS83" t="e">
        <f t="shared" si="22"/>
        <v>#DIV/0!</v>
      </c>
      <c r="AU83" s="120"/>
      <c r="AW83" t="e">
        <f t="shared" si="23"/>
        <v>#DIV/0!</v>
      </c>
    </row>
    <row r="84" spans="2:49" x14ac:dyDescent="0.25">
      <c r="B84" s="120"/>
      <c r="D84" t="e">
        <f t="shared" si="12"/>
        <v>#DIV/0!</v>
      </c>
      <c r="F84" s="120"/>
      <c r="H84" t="e">
        <f t="shared" si="13"/>
        <v>#DIV/0!</v>
      </c>
      <c r="J84" s="120"/>
      <c r="L84" t="e">
        <f t="shared" si="14"/>
        <v>#DIV/0!</v>
      </c>
      <c r="N84" s="120"/>
      <c r="P84" t="e">
        <f t="shared" si="15"/>
        <v>#DIV/0!</v>
      </c>
      <c r="R84" s="120"/>
      <c r="T84" t="e">
        <f t="shared" si="16"/>
        <v>#DIV/0!</v>
      </c>
      <c r="V84" s="120"/>
      <c r="X84" t="e">
        <f t="shared" si="17"/>
        <v>#DIV/0!</v>
      </c>
      <c r="Z84" s="120"/>
      <c r="AB84" t="e">
        <f t="shared" si="18"/>
        <v>#DIV/0!</v>
      </c>
      <c r="AD84" s="120"/>
      <c r="AF84" t="e">
        <f t="shared" si="19"/>
        <v>#DIV/0!</v>
      </c>
      <c r="AI84" s="120"/>
      <c r="AK84" t="e">
        <f t="shared" si="20"/>
        <v>#DIV/0!</v>
      </c>
      <c r="AM84" s="120"/>
      <c r="AO84" t="e">
        <f t="shared" si="21"/>
        <v>#DIV/0!</v>
      </c>
      <c r="AQ84" s="120"/>
      <c r="AS84" t="e">
        <f t="shared" si="22"/>
        <v>#DIV/0!</v>
      </c>
      <c r="AU84" s="120"/>
      <c r="AW84" t="e">
        <f t="shared" si="23"/>
        <v>#DIV/0!</v>
      </c>
    </row>
    <row r="85" spans="2:49" x14ac:dyDescent="0.25">
      <c r="B85" s="120"/>
      <c r="D85" t="e">
        <f t="shared" si="12"/>
        <v>#DIV/0!</v>
      </c>
      <c r="F85" s="120"/>
      <c r="H85" t="e">
        <f t="shared" si="13"/>
        <v>#DIV/0!</v>
      </c>
      <c r="J85" s="120"/>
      <c r="L85" t="e">
        <f t="shared" si="14"/>
        <v>#DIV/0!</v>
      </c>
      <c r="N85" s="120"/>
      <c r="P85" t="e">
        <f t="shared" si="15"/>
        <v>#DIV/0!</v>
      </c>
      <c r="R85" s="120"/>
      <c r="T85" t="e">
        <f t="shared" si="16"/>
        <v>#DIV/0!</v>
      </c>
      <c r="V85" s="120"/>
      <c r="X85" t="e">
        <f t="shared" si="17"/>
        <v>#DIV/0!</v>
      </c>
      <c r="Z85" s="120"/>
      <c r="AB85" t="e">
        <f t="shared" si="18"/>
        <v>#DIV/0!</v>
      </c>
      <c r="AD85" s="120"/>
      <c r="AF85" t="e">
        <f t="shared" si="19"/>
        <v>#DIV/0!</v>
      </c>
      <c r="AI85" s="120"/>
      <c r="AK85" t="e">
        <f t="shared" si="20"/>
        <v>#DIV/0!</v>
      </c>
      <c r="AM85" s="120"/>
      <c r="AO85" t="e">
        <f t="shared" si="21"/>
        <v>#DIV/0!</v>
      </c>
      <c r="AQ85" s="120"/>
      <c r="AS85" t="e">
        <f t="shared" si="22"/>
        <v>#DIV/0!</v>
      </c>
      <c r="AU85" s="120"/>
      <c r="AW85" t="e">
        <f t="shared" si="23"/>
        <v>#DIV/0!</v>
      </c>
    </row>
    <row r="86" spans="2:49" x14ac:dyDescent="0.25">
      <c r="B86" s="120"/>
      <c r="D86" t="e">
        <f t="shared" si="12"/>
        <v>#DIV/0!</v>
      </c>
      <c r="F86" s="120"/>
      <c r="H86" t="e">
        <f t="shared" si="13"/>
        <v>#DIV/0!</v>
      </c>
      <c r="J86" s="120"/>
      <c r="L86" t="e">
        <f t="shared" si="14"/>
        <v>#DIV/0!</v>
      </c>
      <c r="N86" s="120"/>
      <c r="P86" t="e">
        <f t="shared" si="15"/>
        <v>#DIV/0!</v>
      </c>
      <c r="R86" s="120"/>
      <c r="T86" t="e">
        <f t="shared" si="16"/>
        <v>#DIV/0!</v>
      </c>
      <c r="V86" s="120"/>
      <c r="X86" t="e">
        <f t="shared" si="17"/>
        <v>#DIV/0!</v>
      </c>
      <c r="Z86" s="120"/>
      <c r="AB86" t="e">
        <f t="shared" si="18"/>
        <v>#DIV/0!</v>
      </c>
      <c r="AD86" s="120"/>
      <c r="AF86" t="e">
        <f t="shared" si="19"/>
        <v>#DIV/0!</v>
      </c>
      <c r="AI86" s="120"/>
      <c r="AK86" t="e">
        <f t="shared" si="20"/>
        <v>#DIV/0!</v>
      </c>
      <c r="AM86" s="120"/>
      <c r="AO86" t="e">
        <f t="shared" si="21"/>
        <v>#DIV/0!</v>
      </c>
      <c r="AQ86" s="120"/>
      <c r="AS86" t="e">
        <f t="shared" si="22"/>
        <v>#DIV/0!</v>
      </c>
      <c r="AU86" s="120"/>
      <c r="AW86" t="e">
        <f t="shared" si="23"/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Q60"/>
  <sheetViews>
    <sheetView zoomScaleNormal="100" workbookViewId="0">
      <selection activeCell="M20" sqref="M20"/>
    </sheetView>
  </sheetViews>
  <sheetFormatPr defaultRowHeight="15" x14ac:dyDescent="0.25"/>
  <cols>
    <col min="1" max="1" width="16.85546875" bestFit="1" customWidth="1"/>
    <col min="2" max="2" width="17.42578125" bestFit="1" customWidth="1"/>
    <col min="3" max="3" width="10" customWidth="1"/>
    <col min="4" max="4" width="13" customWidth="1"/>
    <col min="5" max="6" width="4.42578125" customWidth="1"/>
    <col min="7" max="7" width="16.140625" customWidth="1"/>
    <col min="8" max="8" width="16" customWidth="1"/>
    <col min="9" max="9" width="11.140625" customWidth="1"/>
    <col min="10" max="10" width="14.28515625" bestFit="1" customWidth="1"/>
    <col min="11" max="11" width="14.85546875" bestFit="1" customWidth="1"/>
    <col min="13" max="13" width="18" bestFit="1" customWidth="1"/>
  </cols>
  <sheetData>
    <row r="2" spans="1:17" x14ac:dyDescent="0.25">
      <c r="A2" t="s">
        <v>35</v>
      </c>
      <c r="D2" t="s">
        <v>39</v>
      </c>
      <c r="G2" t="s">
        <v>40</v>
      </c>
      <c r="J2" t="s">
        <v>3</v>
      </c>
    </row>
    <row r="3" spans="1:17" x14ac:dyDescent="0.25">
      <c r="A3" t="s">
        <v>36</v>
      </c>
      <c r="B3" s="33">
        <v>624312337.63</v>
      </c>
      <c r="D3" t="s">
        <v>36</v>
      </c>
      <c r="E3">
        <v>296121790.74000001</v>
      </c>
      <c r="G3" t="s">
        <v>41</v>
      </c>
      <c r="H3">
        <v>161003647.02000001</v>
      </c>
      <c r="J3" t="s">
        <v>44</v>
      </c>
      <c r="K3">
        <v>43270000.409999996</v>
      </c>
    </row>
    <row r="4" spans="1:17" x14ac:dyDescent="0.25">
      <c r="A4" t="s">
        <v>37</v>
      </c>
      <c r="B4" s="33">
        <v>141992750.66999999</v>
      </c>
      <c r="D4" t="s">
        <v>37</v>
      </c>
      <c r="E4">
        <v>225896172.86000001</v>
      </c>
      <c r="G4" t="s">
        <v>42</v>
      </c>
      <c r="H4">
        <v>271161410.75999999</v>
      </c>
      <c r="K4" s="33">
        <f>SUM(K3)</f>
        <v>43270000.409999996</v>
      </c>
      <c r="M4" s="33">
        <f>SUM(K4+H8+E6+B6)</f>
        <v>2396002806.3199997</v>
      </c>
    </row>
    <row r="5" spans="1:17" x14ac:dyDescent="0.25">
      <c r="A5" t="s">
        <v>38</v>
      </c>
      <c r="B5" s="33">
        <v>217461716.71000001</v>
      </c>
      <c r="C5" s="33">
        <f>AVERAGE(B3:B5)</f>
        <v>327922268.33666664</v>
      </c>
      <c r="D5" t="s">
        <v>38</v>
      </c>
      <c r="E5">
        <v>139126600.43000001</v>
      </c>
      <c r="G5" t="s">
        <v>43</v>
      </c>
      <c r="H5">
        <v>166231218.09</v>
      </c>
    </row>
    <row r="6" spans="1:17" x14ac:dyDescent="0.25">
      <c r="B6" s="33">
        <f>SUM(B3:B5)</f>
        <v>983766805.00999999</v>
      </c>
      <c r="C6" s="33"/>
      <c r="E6" s="33">
        <f>SUM(E3:E5)</f>
        <v>661144564.02999997</v>
      </c>
      <c r="G6" t="s">
        <v>44</v>
      </c>
      <c r="H6">
        <v>60870228</v>
      </c>
    </row>
    <row r="7" spans="1:17" x14ac:dyDescent="0.25">
      <c r="B7" s="33"/>
      <c r="G7" t="s">
        <v>38</v>
      </c>
      <c r="H7">
        <v>48554933</v>
      </c>
    </row>
    <row r="8" spans="1:17" x14ac:dyDescent="0.25">
      <c r="B8" s="33"/>
      <c r="H8" s="33">
        <f>SUM(H3:H7)</f>
        <v>707821436.87</v>
      </c>
      <c r="L8" s="2"/>
      <c r="M8" s="2"/>
      <c r="N8" s="2"/>
      <c r="O8" s="2"/>
      <c r="P8" s="2"/>
      <c r="Q8" s="2"/>
    </row>
    <row r="9" spans="1:17" x14ac:dyDescent="0.25">
      <c r="A9" s="2"/>
      <c r="B9" s="79"/>
      <c r="C9" s="2"/>
      <c r="D9" s="2"/>
      <c r="E9" s="2"/>
      <c r="F9" s="2"/>
      <c r="G9" s="2"/>
      <c r="H9" s="2"/>
      <c r="I9" s="2"/>
      <c r="J9" s="2"/>
      <c r="K9" s="2"/>
      <c r="L9" s="2"/>
      <c r="Q9" s="2"/>
    </row>
    <row r="10" spans="1:17" x14ac:dyDescent="0.25">
      <c r="A10" s="8" t="s">
        <v>35</v>
      </c>
      <c r="B10" s="80"/>
      <c r="C10" s="8" t="s">
        <v>58</v>
      </c>
      <c r="D10" s="8" t="s">
        <v>59</v>
      </c>
      <c r="E10" s="2"/>
      <c r="F10" s="2"/>
      <c r="G10" s="8" t="s">
        <v>60</v>
      </c>
      <c r="H10" s="8"/>
      <c r="I10" s="81" t="s">
        <v>58</v>
      </c>
      <c r="J10" s="8" t="s">
        <v>59</v>
      </c>
      <c r="K10" s="2"/>
      <c r="L10" s="2"/>
      <c r="Q10" s="2"/>
    </row>
    <row r="11" spans="1:17" x14ac:dyDescent="0.25">
      <c r="A11" t="s">
        <v>46</v>
      </c>
      <c r="B11" s="33">
        <v>624312337.63</v>
      </c>
      <c r="C11" s="36">
        <v>0.5</v>
      </c>
      <c r="D11" s="34">
        <f>B11/$B$21</f>
        <v>0.63461415291772716</v>
      </c>
      <c r="E11" s="2"/>
      <c r="F11" s="2"/>
      <c r="G11" t="s">
        <v>45</v>
      </c>
      <c r="H11" s="33">
        <v>432165057.77999997</v>
      </c>
      <c r="I11" s="36">
        <f t="shared" ref="I11:I23" si="0">VLOOKUP(G11,$A$11:$C$40,3,FALSE)</f>
        <v>0.25</v>
      </c>
      <c r="J11" s="34">
        <f t="shared" ref="J11:J23" si="1">H11/$H$24</f>
        <v>0.1803691784667642</v>
      </c>
      <c r="K11" s="2"/>
      <c r="L11" s="2"/>
      <c r="Q11" s="2"/>
    </row>
    <row r="12" spans="1:17" x14ac:dyDescent="0.25">
      <c r="A12" t="s">
        <v>47</v>
      </c>
      <c r="B12" s="33">
        <v>85629879.890000001</v>
      </c>
      <c r="C12" s="36">
        <f>C11+0.25</f>
        <v>0.75</v>
      </c>
      <c r="D12" s="34">
        <f t="shared" ref="D12:D20" si="2">B12/$B$21</f>
        <v>8.7042863668417403E-2</v>
      </c>
      <c r="E12" s="75"/>
      <c r="F12" s="2"/>
      <c r="G12" t="s">
        <v>46</v>
      </c>
      <c r="H12" s="33">
        <v>1086665346.46</v>
      </c>
      <c r="I12" s="36">
        <f t="shared" si="0"/>
        <v>0.5</v>
      </c>
      <c r="J12" s="34">
        <f t="shared" si="1"/>
        <v>0.45353258501771115</v>
      </c>
      <c r="K12" s="2"/>
      <c r="L12" s="2"/>
      <c r="Q12" s="2"/>
    </row>
    <row r="13" spans="1:17" x14ac:dyDescent="0.25">
      <c r="A13" t="s">
        <v>48</v>
      </c>
      <c r="B13" s="33">
        <v>56362870.780000001</v>
      </c>
      <c r="C13" s="36">
        <f t="shared" ref="C13:C20" si="3">C12+0.25</f>
        <v>1</v>
      </c>
      <c r="D13" s="34">
        <f t="shared" si="2"/>
        <v>5.729291788761573E-2</v>
      </c>
      <c r="E13" s="75"/>
      <c r="F13" s="2"/>
      <c r="G13" t="s">
        <v>47</v>
      </c>
      <c r="H13" s="33">
        <v>296774104.72000003</v>
      </c>
      <c r="I13" s="36">
        <f t="shared" si="0"/>
        <v>0.75</v>
      </c>
      <c r="J13" s="34">
        <f t="shared" si="1"/>
        <v>0.1238621690831042</v>
      </c>
      <c r="K13" s="2"/>
      <c r="L13" s="2"/>
      <c r="Q13" s="2"/>
    </row>
    <row r="14" spans="1:17" x14ac:dyDescent="0.25">
      <c r="A14" t="s">
        <v>49</v>
      </c>
      <c r="B14" s="33">
        <v>71403131</v>
      </c>
      <c r="C14" s="36">
        <f t="shared" si="3"/>
        <v>1.25</v>
      </c>
      <c r="D14" s="34">
        <f t="shared" si="2"/>
        <v>7.2581358342614727E-2</v>
      </c>
      <c r="E14" s="75"/>
      <c r="F14" s="2"/>
      <c r="G14" t="s">
        <v>48</v>
      </c>
      <c r="H14" s="33">
        <v>175255047.22</v>
      </c>
      <c r="I14" s="36">
        <f t="shared" si="0"/>
        <v>1</v>
      </c>
      <c r="J14" s="34">
        <f t="shared" si="1"/>
        <v>7.3144758744741495E-2</v>
      </c>
      <c r="K14" s="2"/>
      <c r="L14" s="2"/>
      <c r="Q14" s="2"/>
    </row>
    <row r="15" spans="1:17" x14ac:dyDescent="0.25">
      <c r="A15" t="s">
        <v>51</v>
      </c>
      <c r="B15" s="33">
        <v>29742704</v>
      </c>
      <c r="C15" s="36">
        <v>1.75</v>
      </c>
      <c r="D15" s="34">
        <f t="shared" si="2"/>
        <v>3.0233490140681933E-2</v>
      </c>
      <c r="E15" s="75"/>
      <c r="F15" s="2"/>
      <c r="G15" t="s">
        <v>49</v>
      </c>
      <c r="H15" s="33">
        <v>216250489</v>
      </c>
      <c r="I15" s="36">
        <f t="shared" si="0"/>
        <v>1.25</v>
      </c>
      <c r="J15" s="34">
        <f t="shared" si="1"/>
        <v>9.0254689364131946E-2</v>
      </c>
      <c r="K15" s="2"/>
      <c r="L15" s="2"/>
      <c r="Q15" s="2"/>
    </row>
    <row r="16" spans="1:17" x14ac:dyDescent="0.25">
      <c r="A16" t="s">
        <v>52</v>
      </c>
      <c r="B16" s="33">
        <v>35791243.109999999</v>
      </c>
      <c r="C16" s="36">
        <f t="shared" si="3"/>
        <v>2</v>
      </c>
      <c r="D16" s="34">
        <f t="shared" si="2"/>
        <v>3.6381836556922835E-2</v>
      </c>
      <c r="E16" s="75"/>
      <c r="F16" s="2"/>
      <c r="G16" t="s">
        <v>50</v>
      </c>
      <c r="H16" s="33">
        <v>38129078.43</v>
      </c>
      <c r="I16" s="36">
        <f t="shared" si="0"/>
        <v>1.5</v>
      </c>
      <c r="J16" s="34">
        <f t="shared" si="1"/>
        <v>1.5913620104878807E-2</v>
      </c>
      <c r="K16" s="2"/>
      <c r="L16" s="2"/>
      <c r="Q16" s="2"/>
    </row>
    <row r="17" spans="1:17" x14ac:dyDescent="0.25">
      <c r="A17" t="s">
        <v>53</v>
      </c>
      <c r="B17" s="33">
        <v>7004781</v>
      </c>
      <c r="C17" s="36">
        <f t="shared" si="3"/>
        <v>2.25</v>
      </c>
      <c r="D17" s="34">
        <f t="shared" si="2"/>
        <v>7.1203673109592235E-3</v>
      </c>
      <c r="E17" s="75"/>
      <c r="F17" s="2"/>
      <c r="G17" t="s">
        <v>51</v>
      </c>
      <c r="H17" s="33">
        <v>29742704</v>
      </c>
      <c r="I17" s="36">
        <f t="shared" si="0"/>
        <v>1.75</v>
      </c>
      <c r="J17" s="34">
        <f t="shared" si="1"/>
        <v>1.241346793148442E-2</v>
      </c>
      <c r="K17" s="2"/>
      <c r="L17" s="2"/>
      <c r="Q17" s="2"/>
    </row>
    <row r="18" spans="1:17" x14ac:dyDescent="0.25">
      <c r="A18" t="s">
        <v>54</v>
      </c>
      <c r="B18" s="33">
        <v>9056913.0500000007</v>
      </c>
      <c r="C18" s="36">
        <f t="shared" si="3"/>
        <v>2.5</v>
      </c>
      <c r="D18" s="34">
        <f t="shared" si="2"/>
        <v>9.2063617148658902E-3</v>
      </c>
      <c r="E18" s="75"/>
      <c r="F18" s="2"/>
      <c r="G18" t="s">
        <v>52</v>
      </c>
      <c r="H18" s="33">
        <v>35791243.109999999</v>
      </c>
      <c r="I18" s="36">
        <f t="shared" si="0"/>
        <v>2</v>
      </c>
      <c r="J18" s="34">
        <f t="shared" si="1"/>
        <v>1.4937896990601383E-2</v>
      </c>
      <c r="K18" s="2"/>
      <c r="L18" s="2"/>
      <c r="M18" s="2"/>
      <c r="N18" s="2"/>
      <c r="O18" s="2"/>
      <c r="P18" s="2"/>
      <c r="Q18" s="2"/>
    </row>
    <row r="19" spans="1:17" x14ac:dyDescent="0.25">
      <c r="A19" t="s">
        <v>55</v>
      </c>
      <c r="B19" s="33">
        <v>51562366.950000003</v>
      </c>
      <c r="C19" s="36">
        <f t="shared" si="3"/>
        <v>2.75</v>
      </c>
      <c r="D19" s="34">
        <f t="shared" si="2"/>
        <v>5.2413200656303775E-2</v>
      </c>
      <c r="E19" s="75"/>
      <c r="F19" s="2"/>
      <c r="G19" t="s">
        <v>53</v>
      </c>
      <c r="H19" s="33">
        <v>7004781</v>
      </c>
      <c r="I19" s="36">
        <f t="shared" si="0"/>
        <v>2.25</v>
      </c>
      <c r="J19" s="34">
        <f t="shared" si="1"/>
        <v>2.9235278779821557E-3</v>
      </c>
      <c r="K19" s="2"/>
      <c r="L19" s="2"/>
      <c r="M19" s="2"/>
      <c r="N19" s="2"/>
      <c r="O19" s="2"/>
      <c r="P19" s="2"/>
      <c r="Q19" s="2"/>
    </row>
    <row r="20" spans="1:17" x14ac:dyDescent="0.25">
      <c r="A20" s="46" t="s">
        <v>56</v>
      </c>
      <c r="B20" s="77">
        <v>12900577.6</v>
      </c>
      <c r="C20" s="78">
        <f t="shared" si="3"/>
        <v>3</v>
      </c>
      <c r="D20" s="20">
        <f t="shared" si="2"/>
        <v>1.3113450803891339E-2</v>
      </c>
      <c r="E20" s="75"/>
      <c r="F20" s="2"/>
      <c r="G20" t="s">
        <v>54</v>
      </c>
      <c r="H20" s="33">
        <v>9056913.0500000007</v>
      </c>
      <c r="I20" s="36">
        <f t="shared" si="0"/>
        <v>2.5</v>
      </c>
      <c r="J20" s="34">
        <f t="shared" si="1"/>
        <v>3.7800093664791799E-3</v>
      </c>
      <c r="K20" s="2"/>
    </row>
    <row r="21" spans="1:17" x14ac:dyDescent="0.25">
      <c r="A21" s="82"/>
      <c r="B21" s="83">
        <f>SUM(B11:B20)</f>
        <v>983766805.00999999</v>
      </c>
      <c r="C21" s="76">
        <f>SUMPRODUCT(C11:C20,D11:D20)</f>
        <v>0.87879450583943208</v>
      </c>
      <c r="D21" s="84">
        <f>SUM(D11:D20)</f>
        <v>0.99999999999999989</v>
      </c>
      <c r="E21" s="76"/>
      <c r="F21" s="2"/>
      <c r="G21" t="s">
        <v>55</v>
      </c>
      <c r="H21" s="33">
        <v>51562366.950000003</v>
      </c>
      <c r="I21" s="36">
        <f t="shared" si="0"/>
        <v>2.75</v>
      </c>
      <c r="J21" s="34">
        <f t="shared" si="1"/>
        <v>2.1520161334532908E-2</v>
      </c>
      <c r="K21" s="2"/>
    </row>
    <row r="22" spans="1:17" x14ac:dyDescent="0.25">
      <c r="A22" s="2"/>
      <c r="B22" s="2"/>
      <c r="C22" s="75"/>
      <c r="D22" s="2"/>
      <c r="E22" s="2"/>
      <c r="F22" s="2"/>
      <c r="G22" t="s">
        <v>56</v>
      </c>
      <c r="H22" s="33">
        <v>12900577.6</v>
      </c>
      <c r="I22" s="36">
        <f t="shared" si="0"/>
        <v>3</v>
      </c>
      <c r="J22" s="34">
        <f t="shared" si="1"/>
        <v>5.3842080509971871E-3</v>
      </c>
      <c r="K22" s="2"/>
    </row>
    <row r="23" spans="1:17" x14ac:dyDescent="0.25">
      <c r="A23" s="8" t="s">
        <v>39</v>
      </c>
      <c r="B23" s="80"/>
      <c r="C23" s="81" t="s">
        <v>58</v>
      </c>
      <c r="D23" s="8" t="s">
        <v>59</v>
      </c>
      <c r="E23" s="2"/>
      <c r="F23" s="2"/>
      <c r="G23" s="46" t="s">
        <v>57</v>
      </c>
      <c r="H23" s="77">
        <v>4705097</v>
      </c>
      <c r="I23" s="78">
        <f t="shared" si="0"/>
        <v>10</v>
      </c>
      <c r="J23" s="20">
        <f t="shared" si="1"/>
        <v>1.9637276665908907E-3</v>
      </c>
      <c r="K23" s="2"/>
    </row>
    <row r="24" spans="1:17" x14ac:dyDescent="0.25">
      <c r="A24" t="s">
        <v>46</v>
      </c>
      <c r="B24" s="33">
        <v>296121790.74000001</v>
      </c>
      <c r="C24" s="36">
        <v>0.5</v>
      </c>
      <c r="D24" s="34">
        <f>B24/$B$29</f>
        <v>0.44789264988430472</v>
      </c>
      <c r="E24" s="75"/>
      <c r="F24" s="2"/>
      <c r="G24" s="37"/>
      <c r="H24" s="38">
        <f>SUM(H11:H23)</f>
        <v>2396002806.3200002</v>
      </c>
      <c r="I24" s="39">
        <f>SUMPRODUCT(I11:I23,J11:J23)</f>
        <v>0.73718643303692355</v>
      </c>
      <c r="J24" s="41">
        <f>SUM(J11:J23)</f>
        <v>0.99999999999999989</v>
      </c>
      <c r="K24" s="2"/>
    </row>
    <row r="25" spans="1:17" x14ac:dyDescent="0.25">
      <c r="A25" t="s">
        <v>47</v>
      </c>
      <c r="B25" s="33">
        <v>180571838.90000001</v>
      </c>
      <c r="C25" s="36">
        <f>C24+0.25</f>
        <v>0.75</v>
      </c>
      <c r="D25" s="34">
        <f t="shared" ref="D25:D28" si="4">B25/$B$29</f>
        <v>0.27312005380385529</v>
      </c>
      <c r="E25" s="75"/>
      <c r="F25" s="2"/>
      <c r="G25" s="2"/>
      <c r="H25" s="2"/>
      <c r="I25" s="2"/>
      <c r="J25" s="2"/>
      <c r="K25" s="2"/>
    </row>
    <row r="26" spans="1:17" x14ac:dyDescent="0.25">
      <c r="A26" t="s">
        <v>48</v>
      </c>
      <c r="B26" s="33">
        <v>45324333.960000001</v>
      </c>
      <c r="C26" s="36">
        <f t="shared" ref="C26:C27" si="5">C25+0.25</f>
        <v>1</v>
      </c>
      <c r="D26" s="34">
        <f t="shared" si="4"/>
        <v>6.8554347151742412E-2</v>
      </c>
      <c r="E26" s="75"/>
      <c r="F26" s="2"/>
      <c r="G26" s="2"/>
      <c r="H26" s="2"/>
      <c r="I26" s="2"/>
      <c r="J26" s="2"/>
      <c r="K26" s="2"/>
    </row>
    <row r="27" spans="1:17" x14ac:dyDescent="0.25">
      <c r="A27" t="s">
        <v>49</v>
      </c>
      <c r="B27" s="33">
        <v>114412244</v>
      </c>
      <c r="C27" s="36">
        <f t="shared" si="5"/>
        <v>1.25</v>
      </c>
      <c r="D27" s="34">
        <f t="shared" si="4"/>
        <v>0.17305178054040307</v>
      </c>
      <c r="E27" s="75"/>
      <c r="F27" s="2"/>
      <c r="G27" s="2" t="s">
        <v>77</v>
      </c>
      <c r="H27" s="2"/>
      <c r="I27" s="2"/>
      <c r="J27" s="2"/>
      <c r="K27" s="2"/>
    </row>
    <row r="28" spans="1:17" x14ac:dyDescent="0.25">
      <c r="A28" s="46" t="s">
        <v>51</v>
      </c>
      <c r="B28" s="77">
        <v>24714356.43</v>
      </c>
      <c r="C28" s="78">
        <v>1.75</v>
      </c>
      <c r="D28" s="20">
        <f t="shared" si="4"/>
        <v>3.7381168619694753E-2</v>
      </c>
      <c r="E28" s="75"/>
      <c r="F28" s="2"/>
      <c r="G28" s="8" t="s">
        <v>60</v>
      </c>
      <c r="H28" s="8"/>
      <c r="I28" s="81" t="s">
        <v>58</v>
      </c>
      <c r="J28" s="8" t="s">
        <v>59</v>
      </c>
      <c r="K28" s="2"/>
    </row>
    <row r="29" spans="1:17" x14ac:dyDescent="0.25">
      <c r="A29" s="82"/>
      <c r="B29" s="83">
        <f>SUM(B24:B28)</f>
        <v>661144564.02999985</v>
      </c>
      <c r="C29" s="76">
        <f>SUMPRODUCT(C24:C28,D24:D28)</f>
        <v>0.77907248320675582</v>
      </c>
      <c r="D29" s="84">
        <f>SUM(D24:D28)</f>
        <v>1.0000000000000002</v>
      </c>
      <c r="E29" s="76"/>
      <c r="F29" s="2"/>
      <c r="G29" t="s">
        <v>78</v>
      </c>
      <c r="H29" s="86">
        <f t="shared" ref="H29:H34" si="6">ROUND($H$35*J29,-6)</f>
        <v>1362000000</v>
      </c>
      <c r="I29">
        <v>0.125</v>
      </c>
      <c r="J29" s="35">
        <v>0.36</v>
      </c>
      <c r="K29" s="2"/>
    </row>
    <row r="30" spans="1:17" x14ac:dyDescent="0.25">
      <c r="A30" s="2"/>
      <c r="B30" s="79"/>
      <c r="C30" s="75"/>
      <c r="D30" s="85"/>
      <c r="E30" s="75"/>
      <c r="F30" s="2"/>
      <c r="G30" t="s">
        <v>79</v>
      </c>
      <c r="H30" s="87">
        <f t="shared" si="6"/>
        <v>454000000</v>
      </c>
      <c r="I30">
        <v>0.375</v>
      </c>
      <c r="J30" s="35">
        <v>0.12</v>
      </c>
      <c r="K30" s="2"/>
    </row>
    <row r="31" spans="1:17" x14ac:dyDescent="0.25">
      <c r="A31" s="8" t="s">
        <v>40</v>
      </c>
      <c r="B31" s="80"/>
      <c r="C31" s="81" t="s">
        <v>58</v>
      </c>
      <c r="D31" s="8" t="s">
        <v>59</v>
      </c>
      <c r="E31" s="2"/>
      <c r="F31" s="2"/>
      <c r="G31" t="s">
        <v>80</v>
      </c>
      <c r="H31" s="87">
        <f t="shared" si="6"/>
        <v>643000000</v>
      </c>
      <c r="I31">
        <v>0.75</v>
      </c>
      <c r="J31" s="35">
        <v>0.17</v>
      </c>
      <c r="K31" s="2"/>
    </row>
    <row r="32" spans="1:17" x14ac:dyDescent="0.25">
      <c r="A32" t="s">
        <v>45</v>
      </c>
      <c r="B32" s="33">
        <v>432165057.77999997</v>
      </c>
      <c r="C32" s="36">
        <v>0.25</v>
      </c>
      <c r="D32" s="34">
        <f t="shared" ref="D32:D38" si="7">B32/$B$39</f>
        <v>0.61055661112927317</v>
      </c>
      <c r="E32" s="75"/>
      <c r="F32" s="2"/>
      <c r="G32" t="s">
        <v>81</v>
      </c>
      <c r="H32" s="87">
        <f t="shared" si="6"/>
        <v>454000000</v>
      </c>
      <c r="I32">
        <v>1.25</v>
      </c>
      <c r="J32" s="35">
        <v>0.12</v>
      </c>
      <c r="K32" s="2"/>
    </row>
    <row r="33" spans="1:11" x14ac:dyDescent="0.25">
      <c r="A33" t="s">
        <v>46</v>
      </c>
      <c r="B33" s="33">
        <v>166231218.09</v>
      </c>
      <c r="C33" s="36">
        <f>C32+0.25</f>
        <v>0.5</v>
      </c>
      <c r="D33" s="34">
        <f t="shared" si="7"/>
        <v>0.23484908683336528</v>
      </c>
      <c r="E33" s="75"/>
      <c r="F33" s="2"/>
      <c r="G33" t="s">
        <v>82</v>
      </c>
      <c r="H33" s="87">
        <f t="shared" si="6"/>
        <v>227000000</v>
      </c>
      <c r="I33">
        <v>1.75</v>
      </c>
      <c r="J33" s="35">
        <v>0.06</v>
      </c>
      <c r="K33" s="2"/>
    </row>
    <row r="34" spans="1:11" x14ac:dyDescent="0.25">
      <c r="A34" t="s">
        <v>47</v>
      </c>
      <c r="B34" s="33">
        <v>30435114</v>
      </c>
      <c r="C34" s="36">
        <f t="shared" ref="C34:C37" si="8">C33+0.25</f>
        <v>0.75</v>
      </c>
      <c r="D34" s="34">
        <f t="shared" si="7"/>
        <v>4.299829365805119E-2</v>
      </c>
      <c r="E34" s="75"/>
      <c r="F34" s="2"/>
      <c r="G34" s="46" t="s">
        <v>83</v>
      </c>
      <c r="H34" s="88">
        <f t="shared" si="6"/>
        <v>643000000</v>
      </c>
      <c r="I34" s="46">
        <v>2.5</v>
      </c>
      <c r="J34" s="19">
        <v>0.17</v>
      </c>
      <c r="K34" s="2"/>
    </row>
    <row r="35" spans="1:11" x14ac:dyDescent="0.25">
      <c r="A35" t="s">
        <v>48</v>
      </c>
      <c r="B35" s="33">
        <v>30435114</v>
      </c>
      <c r="C35" s="36">
        <f t="shared" si="8"/>
        <v>1</v>
      </c>
      <c r="D35" s="34">
        <f t="shared" si="7"/>
        <v>4.299829365805119E-2</v>
      </c>
      <c r="E35" s="75"/>
      <c r="F35" s="2"/>
      <c r="G35" s="37"/>
      <c r="H35" s="89">
        <v>3782713530</v>
      </c>
      <c r="I35" s="76">
        <f>SUMPRODUCT(I29:I34,J29:J34)</f>
        <v>0.89749999999999996</v>
      </c>
      <c r="J35" s="84">
        <f>SUM(J29:J34)</f>
        <v>1</v>
      </c>
      <c r="K35" s="2"/>
    </row>
    <row r="36" spans="1:11" x14ac:dyDescent="0.25">
      <c r="A36" t="s">
        <v>49</v>
      </c>
      <c r="B36" s="33">
        <v>30435114</v>
      </c>
      <c r="C36" s="36">
        <f t="shared" si="8"/>
        <v>1.25</v>
      </c>
      <c r="D36" s="34">
        <f t="shared" si="7"/>
        <v>4.299829365805119E-2</v>
      </c>
      <c r="E36" s="75"/>
      <c r="F36" s="2"/>
      <c r="G36" s="2"/>
      <c r="H36" s="2"/>
      <c r="I36" s="2"/>
      <c r="J36" s="2"/>
      <c r="K36" s="2"/>
    </row>
    <row r="37" spans="1:11" x14ac:dyDescent="0.25">
      <c r="A37" t="s">
        <v>50</v>
      </c>
      <c r="B37" s="33">
        <v>13414722</v>
      </c>
      <c r="C37" s="36">
        <f t="shared" si="8"/>
        <v>1.5</v>
      </c>
      <c r="D37" s="34">
        <f t="shared" si="7"/>
        <v>1.8952127332170325E-2</v>
      </c>
      <c r="E37" s="75"/>
      <c r="F37" s="2"/>
      <c r="G37" s="2"/>
      <c r="H37" s="2"/>
      <c r="I37" s="2"/>
      <c r="J37" s="2"/>
      <c r="K37" s="2"/>
    </row>
    <row r="38" spans="1:11" x14ac:dyDescent="0.25">
      <c r="A38" s="46" t="s">
        <v>57</v>
      </c>
      <c r="B38" s="77">
        <v>4705097</v>
      </c>
      <c r="C38" s="78">
        <v>10</v>
      </c>
      <c r="D38" s="20">
        <f t="shared" si="7"/>
        <v>6.6472937310376318E-3</v>
      </c>
      <c r="E38" s="75"/>
      <c r="F38" s="2"/>
      <c r="G38" s="2"/>
      <c r="H38" s="2"/>
      <c r="I38" s="2"/>
      <c r="J38" s="2"/>
      <c r="K38" s="2"/>
    </row>
    <row r="39" spans="1:11" x14ac:dyDescent="0.25">
      <c r="A39" s="37"/>
      <c r="B39" s="38">
        <f>SUM(B32:B38)</f>
        <v>707821436.87</v>
      </c>
      <c r="C39" s="39">
        <f>SUMPRODUCT(C32:C38,D32:D38)</f>
        <v>0.49395970548178636</v>
      </c>
      <c r="D39" s="40">
        <f>SUM(D32:D38)</f>
        <v>1</v>
      </c>
      <c r="E39" s="76"/>
      <c r="F39" s="2"/>
      <c r="G39" s="2"/>
      <c r="H39" s="2"/>
      <c r="I39" s="2"/>
      <c r="J39" s="2"/>
    </row>
    <row r="40" spans="1:11" x14ac:dyDescent="0.25">
      <c r="A40" s="2"/>
      <c r="B40" s="2"/>
      <c r="C40" s="75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8" t="s">
        <v>3</v>
      </c>
      <c r="B41" s="80"/>
      <c r="C41" s="81" t="s">
        <v>58</v>
      </c>
      <c r="D41" s="8" t="s">
        <v>59</v>
      </c>
      <c r="E41" s="2"/>
      <c r="F41" s="2"/>
      <c r="G41" s="2"/>
      <c r="H41" s="2"/>
      <c r="I41" s="2"/>
      <c r="J41" s="2"/>
      <c r="K41" s="2"/>
    </row>
    <row r="42" spans="1:11" x14ac:dyDescent="0.25">
      <c r="A42" t="s">
        <v>47</v>
      </c>
      <c r="B42" s="33">
        <v>137271.93</v>
      </c>
      <c r="C42" s="36">
        <v>0.75</v>
      </c>
      <c r="D42" s="34">
        <f>B42/$B$44</f>
        <v>3.17245039895411E-3</v>
      </c>
      <c r="E42" s="2"/>
      <c r="F42" s="2"/>
      <c r="G42" s="2"/>
      <c r="H42" s="2"/>
      <c r="I42" s="2"/>
      <c r="J42" s="2"/>
      <c r="K42" s="2"/>
    </row>
    <row r="43" spans="1:11" x14ac:dyDescent="0.25">
      <c r="A43" s="46" t="s">
        <v>48</v>
      </c>
      <c r="B43" s="77">
        <v>43132728.460000001</v>
      </c>
      <c r="C43" s="78">
        <v>1</v>
      </c>
      <c r="D43" s="20">
        <f>B43/$B$44</f>
        <v>0.99682754960104591</v>
      </c>
      <c r="E43" s="2"/>
      <c r="F43" s="2"/>
      <c r="G43" s="2"/>
      <c r="H43" s="2"/>
      <c r="I43" s="2"/>
      <c r="J43" s="2"/>
    </row>
    <row r="44" spans="1:11" x14ac:dyDescent="0.25">
      <c r="A44" s="82"/>
      <c r="B44" s="83">
        <f>SUM(B42:B43)</f>
        <v>43270000.390000001</v>
      </c>
      <c r="C44" s="76">
        <f>SUMPRODUCT(C42:C43,D42:D43)</f>
        <v>0.99920688740026153</v>
      </c>
      <c r="D44" s="84">
        <f>SUM(D42:D43)</f>
        <v>1</v>
      </c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1" x14ac:dyDescent="0.25">
      <c r="A46" s="2"/>
      <c r="B46" s="2"/>
      <c r="C46" s="2"/>
      <c r="D46" s="2"/>
      <c r="E46" s="2"/>
      <c r="F46" s="2"/>
      <c r="G46" s="2"/>
    </row>
    <row r="47" spans="1:11" x14ac:dyDescent="0.25">
      <c r="A47" s="2"/>
      <c r="B47" s="2"/>
      <c r="C47" s="2"/>
      <c r="D47" s="2"/>
      <c r="E47" s="2"/>
      <c r="F47" s="2"/>
      <c r="G47" s="2"/>
    </row>
    <row r="48" spans="1:11" x14ac:dyDescent="0.25">
      <c r="E48" s="36"/>
    </row>
    <row r="49" spans="5:5" x14ac:dyDescent="0.25">
      <c r="E49" s="36"/>
    </row>
    <row r="50" spans="5:5" x14ac:dyDescent="0.25">
      <c r="E50" s="36"/>
    </row>
    <row r="51" spans="5:5" x14ac:dyDescent="0.25">
      <c r="E51" s="36"/>
    </row>
    <row r="52" spans="5:5" x14ac:dyDescent="0.25">
      <c r="E52" s="36"/>
    </row>
    <row r="53" spans="5:5" x14ac:dyDescent="0.25">
      <c r="E53" s="36"/>
    </row>
    <row r="54" spans="5:5" x14ac:dyDescent="0.25">
      <c r="E54" s="36"/>
    </row>
    <row r="55" spans="5:5" x14ac:dyDescent="0.25">
      <c r="E55" s="36"/>
    </row>
    <row r="56" spans="5:5" x14ac:dyDescent="0.25">
      <c r="E56" s="36"/>
    </row>
    <row r="57" spans="5:5" x14ac:dyDescent="0.25">
      <c r="E57" s="36"/>
    </row>
    <row r="58" spans="5:5" x14ac:dyDescent="0.25">
      <c r="E58" s="36"/>
    </row>
    <row r="59" spans="5:5" x14ac:dyDescent="0.25">
      <c r="E59" s="36"/>
    </row>
    <row r="60" spans="5:5" x14ac:dyDescent="0.25">
      <c r="E6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4"/>
  <sheetViews>
    <sheetView workbookViewId="0">
      <selection activeCell="F33" sqref="F33"/>
    </sheetView>
  </sheetViews>
  <sheetFormatPr defaultRowHeight="15" x14ac:dyDescent="0.25"/>
  <cols>
    <col min="1" max="1" width="3.5703125" customWidth="1"/>
    <col min="2" max="2" width="3.42578125" customWidth="1"/>
    <col min="3" max="3" width="20.42578125" customWidth="1"/>
    <col min="4" max="5" width="9" style="1" customWidth="1"/>
    <col min="6" max="9" width="9.85546875" style="1" customWidth="1"/>
    <col min="10" max="10" width="10.28515625" style="1" customWidth="1"/>
    <col min="11" max="13" width="10.28515625" customWidth="1"/>
    <col min="14" max="15" width="9.85546875" customWidth="1"/>
    <col min="16" max="16" width="15.140625" customWidth="1"/>
    <col min="17" max="21" width="11.5703125" customWidth="1"/>
    <col min="23" max="23" width="8.7109375" customWidth="1"/>
  </cols>
  <sheetData>
    <row r="1" spans="1:34" x14ac:dyDescent="0.25">
      <c r="A1" s="2"/>
      <c r="B1" s="2"/>
      <c r="C1" s="2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</row>
    <row r="2" spans="1:34" x14ac:dyDescent="0.25">
      <c r="A2" s="2"/>
      <c r="B2" s="10"/>
      <c r="C2" s="10"/>
      <c r="D2" s="11"/>
      <c r="E2" s="23" t="s">
        <v>26</v>
      </c>
      <c r="F2" s="12" t="s">
        <v>69</v>
      </c>
      <c r="G2" s="11"/>
      <c r="H2" s="11"/>
      <c r="I2" s="11"/>
      <c r="J2" s="11"/>
      <c r="K2" s="13"/>
      <c r="L2" s="10"/>
      <c r="M2" s="2"/>
      <c r="N2" s="2"/>
      <c r="O2" s="2"/>
    </row>
    <row r="3" spans="1:34" ht="15.75" thickBot="1" x14ac:dyDescent="0.3">
      <c r="A3" s="2"/>
      <c r="B3" s="14" t="s">
        <v>8</v>
      </c>
      <c r="C3" s="14"/>
      <c r="D3" s="15" t="s">
        <v>11</v>
      </c>
      <c r="E3" s="15" t="s">
        <v>27</v>
      </c>
      <c r="F3" s="16" t="s">
        <v>13</v>
      </c>
      <c r="G3" s="15" t="s">
        <v>9</v>
      </c>
      <c r="H3" s="15" t="s">
        <v>10</v>
      </c>
      <c r="I3" s="15">
        <v>2017</v>
      </c>
      <c r="J3" s="15">
        <v>2016</v>
      </c>
      <c r="K3" s="18" t="s">
        <v>18</v>
      </c>
      <c r="L3" s="14" t="s">
        <v>21</v>
      </c>
      <c r="M3" s="2"/>
      <c r="N3" s="2"/>
      <c r="O3" s="2"/>
      <c r="AH3" t="s">
        <v>15</v>
      </c>
    </row>
    <row r="4" spans="1:34" x14ac:dyDescent="0.25">
      <c r="A4" s="2"/>
      <c r="B4" s="62" t="s">
        <v>0</v>
      </c>
      <c r="C4" s="62"/>
      <c r="D4" s="63">
        <f>MLdata!C6</f>
        <v>1</v>
      </c>
      <c r="E4" s="64">
        <f>MLdata!D6/1000000</f>
        <v>3876.4601707399997</v>
      </c>
      <c r="F4" s="65">
        <v>3.3946032172480455E-3</v>
      </c>
      <c r="G4" s="66">
        <v>-3.9894635192874173E-2</v>
      </c>
      <c r="H4" s="66">
        <v>-7.1205551190568483E-3</v>
      </c>
      <c r="I4" s="66">
        <v>0.11310505879436999</v>
      </c>
      <c r="J4" s="66">
        <v>1.4229076471707699E-2</v>
      </c>
      <c r="K4" s="68" t="s">
        <v>28</v>
      </c>
      <c r="L4" s="72">
        <v>0.74</v>
      </c>
      <c r="M4" s="2"/>
      <c r="N4" s="2"/>
      <c r="O4" s="2"/>
      <c r="AC4" s="60"/>
      <c r="AD4" s="54"/>
      <c r="AE4" s="54"/>
      <c r="AF4" s="54"/>
      <c r="AH4" s="54">
        <f>SQRT(K30^2+L30^2+M30^2)</f>
        <v>0</v>
      </c>
    </row>
    <row r="5" spans="1:34" x14ac:dyDescent="0.25">
      <c r="A5" s="2"/>
      <c r="B5" s="5"/>
      <c r="C5" s="5" t="s">
        <v>30</v>
      </c>
      <c r="D5" s="32">
        <f>MLdata!C7</f>
        <v>0.46150878189363798</v>
      </c>
      <c r="E5" s="22">
        <f>MLdata!D7/1000000</f>
        <v>1680.19735801</v>
      </c>
      <c r="F5" s="25">
        <v>2.9382952400520135E-3</v>
      </c>
      <c r="G5" s="24">
        <v>-6.5088537647580824E-2</v>
      </c>
      <c r="H5" s="24">
        <v>-3.0684929071777667E-2</v>
      </c>
      <c r="I5" s="24">
        <v>0.178478690387643</v>
      </c>
      <c r="J5" s="24">
        <v>-2.6779225704401902E-2</v>
      </c>
      <c r="K5" s="51" t="s">
        <v>29</v>
      </c>
      <c r="L5" s="7">
        <v>0.88</v>
      </c>
      <c r="M5" s="2"/>
      <c r="N5" s="2"/>
      <c r="O5" s="2"/>
      <c r="AC5" s="60"/>
      <c r="AD5" s="54"/>
      <c r="AE5" s="54"/>
      <c r="AF5" s="54"/>
      <c r="AH5" s="54">
        <f>SQRT(K31^2+L31^2+M31^2)</f>
        <v>0</v>
      </c>
    </row>
    <row r="6" spans="1:34" x14ac:dyDescent="0.25">
      <c r="A6" s="2"/>
      <c r="B6" s="5"/>
      <c r="C6" s="5" t="s">
        <v>2</v>
      </c>
      <c r="D6" s="32">
        <f>MLdata!C8</f>
        <v>0.20705885535183</v>
      </c>
      <c r="E6" s="22">
        <f>MLdata!D8/1000000</f>
        <v>236.19647871000001</v>
      </c>
      <c r="F6" s="25">
        <v>7.2944021615177794E-4</v>
      </c>
      <c r="G6" s="24">
        <v>1.091893339669614E-2</v>
      </c>
      <c r="H6" s="24">
        <v>2.5781162893417919E-2</v>
      </c>
      <c r="I6" s="24">
        <v>2.3552634933852599E-2</v>
      </c>
      <c r="J6" s="24">
        <v>5.81755663883472E-2</v>
      </c>
      <c r="K6" s="51" t="s">
        <v>32</v>
      </c>
      <c r="L6" s="7">
        <v>0.49</v>
      </c>
      <c r="M6" s="2"/>
      <c r="N6" s="2"/>
      <c r="O6" s="2"/>
      <c r="AC6" s="60"/>
      <c r="AD6" s="54"/>
      <c r="AE6" s="54"/>
      <c r="AF6" s="54"/>
      <c r="AH6" s="54">
        <f>SQRT(K32^2+L32^2+M32^2)</f>
        <v>0</v>
      </c>
    </row>
    <row r="7" spans="1:34" x14ac:dyDescent="0.25">
      <c r="A7" s="2"/>
      <c r="B7" s="5"/>
      <c r="C7" s="5" t="s">
        <v>1</v>
      </c>
      <c r="D7" s="32">
        <f>MLdata!C9</f>
        <v>0.25595405238308999</v>
      </c>
      <c r="E7" s="22">
        <f>MLdata!D9/1000000</f>
        <v>931.84212188000004</v>
      </c>
      <c r="F7" s="25">
        <v>1.1082090341523847E-2</v>
      </c>
      <c r="G7" s="24">
        <v>-4.105576977917047E-2</v>
      </c>
      <c r="H7" s="24">
        <v>-9.3733627143613996E-3</v>
      </c>
      <c r="I7" s="24">
        <v>0.13281255611183401</v>
      </c>
      <c r="J7" s="24">
        <v>5.4550449290978499E-2</v>
      </c>
      <c r="K7" s="51" t="s">
        <v>31</v>
      </c>
      <c r="L7" s="7">
        <v>0.78</v>
      </c>
      <c r="M7" s="2"/>
      <c r="N7" s="2"/>
      <c r="O7" s="2"/>
      <c r="P7" t="s">
        <v>173</v>
      </c>
      <c r="AC7" s="60"/>
      <c r="AD7" s="54"/>
      <c r="AE7" s="54"/>
      <c r="AF7" s="54"/>
      <c r="AH7" s="54">
        <f>SQRT(K33^2+L33^2+M33^2)</f>
        <v>0</v>
      </c>
    </row>
    <row r="8" spans="1:34" x14ac:dyDescent="0.25">
      <c r="A8" s="2"/>
      <c r="B8" s="5"/>
      <c r="C8" s="5" t="s">
        <v>3</v>
      </c>
      <c r="D8" s="32">
        <f>MLdata!C10</f>
        <v>7.5478310371442398E-2</v>
      </c>
      <c r="E8" s="22">
        <f>MLdata!D10/1000000</f>
        <v>274.79099564000001</v>
      </c>
      <c r="F8" s="25">
        <v>-1.0402241825238478E-2</v>
      </c>
      <c r="G8" s="24">
        <v>-5.1060180606812056E-2</v>
      </c>
      <c r="H8" s="24">
        <v>-9.8563707192050876E-3</v>
      </c>
      <c r="I8" s="24">
        <v>0.135328709641411</v>
      </c>
      <c r="J8" s="24">
        <v>8.8625199159564402E-3</v>
      </c>
      <c r="K8" s="51" t="s">
        <v>33</v>
      </c>
      <c r="L8" s="73">
        <v>1</v>
      </c>
      <c r="M8" s="2"/>
      <c r="N8" s="2"/>
      <c r="O8" s="2"/>
      <c r="V8" t="s">
        <v>184</v>
      </c>
      <c r="AC8" s="60"/>
      <c r="AD8" s="54"/>
      <c r="AE8" s="54"/>
      <c r="AF8" s="54"/>
      <c r="AH8" s="54">
        <f>SQRT(K34^2+L34^2+M34^2)</f>
        <v>0</v>
      </c>
    </row>
    <row r="9" spans="1:34" x14ac:dyDescent="0.25">
      <c r="A9" s="2"/>
      <c r="B9" s="5"/>
      <c r="C9" s="5" t="s">
        <v>4</v>
      </c>
      <c r="D9" s="32">
        <f>MLdata!C11</f>
        <v>0</v>
      </c>
      <c r="E9" s="22">
        <f>MLdata!D11/1000000</f>
        <v>0</v>
      </c>
      <c r="F9" s="26">
        <v>5.4433464647682638E-3</v>
      </c>
      <c r="G9" s="27">
        <v>5.443346464768295E-3</v>
      </c>
      <c r="H9" s="27">
        <v>7.2406479095854959E-2</v>
      </c>
      <c r="I9" s="24">
        <v>2.9091916602112199E-2</v>
      </c>
      <c r="J9" s="24">
        <v>2.2055420806081898E-3</v>
      </c>
      <c r="K9" s="42" t="s">
        <v>12</v>
      </c>
      <c r="L9" s="43" t="s">
        <v>12</v>
      </c>
      <c r="M9" s="2"/>
      <c r="N9" s="2"/>
      <c r="O9" s="2"/>
      <c r="P9" t="s">
        <v>169</v>
      </c>
      <c r="Q9" s="120">
        <v>43404</v>
      </c>
      <c r="R9" s="120">
        <v>43373</v>
      </c>
      <c r="S9" s="120">
        <v>43100</v>
      </c>
      <c r="T9" s="120">
        <v>42735</v>
      </c>
      <c r="U9" s="120">
        <v>42369</v>
      </c>
      <c r="AD9" s="54"/>
    </row>
    <row r="10" spans="1:34" x14ac:dyDescent="0.25">
      <c r="A10" s="2"/>
      <c r="B10" s="8"/>
      <c r="C10" s="8" t="s">
        <v>34</v>
      </c>
      <c r="D10" s="47">
        <f>MLdata!C12</f>
        <v>0</v>
      </c>
      <c r="E10" s="48">
        <f>MLdata!D12/1000000</f>
        <v>0</v>
      </c>
      <c r="F10" s="44" t="s">
        <v>12</v>
      </c>
      <c r="G10" s="45" t="s">
        <v>12</v>
      </c>
      <c r="H10" s="45" t="s">
        <v>12</v>
      </c>
      <c r="I10" s="29">
        <v>0.115401699215561</v>
      </c>
      <c r="J10" s="29">
        <v>7.3167239411324053E-2</v>
      </c>
      <c r="K10" s="44" t="s">
        <v>12</v>
      </c>
      <c r="L10" s="45" t="s">
        <v>12</v>
      </c>
      <c r="M10" s="2"/>
      <c r="N10" s="2"/>
      <c r="O10" s="2"/>
      <c r="P10" t="s">
        <v>170</v>
      </c>
      <c r="Q10" s="120">
        <f>EOMONTH(Q9,1)</f>
        <v>43434</v>
      </c>
      <c r="R10" s="120">
        <f>Q10</f>
        <v>43434</v>
      </c>
      <c r="S10" s="120">
        <f>R10</f>
        <v>43434</v>
      </c>
      <c r="T10" s="120">
        <v>43100</v>
      </c>
      <c r="U10" s="120">
        <v>42735</v>
      </c>
    </row>
    <row r="11" spans="1:34" x14ac:dyDescent="0.25">
      <c r="A11" s="2"/>
      <c r="B11" s="94" t="s">
        <v>5</v>
      </c>
      <c r="C11" s="94"/>
      <c r="D11" s="95" t="s">
        <v>12</v>
      </c>
      <c r="E11" s="96">
        <v>0</v>
      </c>
      <c r="F11" s="97">
        <f>Q11</f>
        <v>-6.16833913577719E-3</v>
      </c>
      <c r="G11" s="98">
        <v>-3.6999999999999998E-2</v>
      </c>
      <c r="H11" s="98">
        <v>-4.8899999999999999E-2</v>
      </c>
      <c r="I11" s="98">
        <v>5.9900000000000002E-2</v>
      </c>
      <c r="J11" s="98">
        <v>2.5000000000000001E-2</v>
      </c>
      <c r="K11" s="42" t="s">
        <v>12</v>
      </c>
      <c r="L11" s="43" t="s">
        <v>12</v>
      </c>
      <c r="M11" s="2"/>
      <c r="N11" s="2"/>
      <c r="O11" s="2"/>
      <c r="P11" t="s">
        <v>174</v>
      </c>
      <c r="Q11">
        <f>VLOOKUP(Q$10,bbgData!$B$7:$C$62,2)/VLOOKUP(Q$9,bbgData!$B$7:$C$62,2)-1</f>
        <v>-6.16833913577719E-3</v>
      </c>
      <c r="R11">
        <f>VLOOKUP(R$10,bbgData!$B$7:$C$62,2)/VLOOKUP(R$9,bbgData!$B$7:$C$62,2)-1</f>
        <v>-3.7035273200622387E-2</v>
      </c>
      <c r="S11">
        <f>VLOOKUP(S$10,bbgData!$B$7:$C$62,2)/VLOOKUP(S$9,bbgData!$B$7:$C$62,2)-1</f>
        <v>-4.8902477265600375E-2</v>
      </c>
      <c r="T11">
        <f>VLOOKUP(T$10,bbgData!$B$7:$C$62,2)/VLOOKUP(T$9,bbgData!$B$7:$C$62,2)-1</f>
        <v>5.9943828627457396E-2</v>
      </c>
      <c r="U11">
        <f>VLOOKUP(U$10,bbgData!$B$7:$C$62,2)/VLOOKUP(U$9,bbgData!$B$7:$C$62,2)-1</f>
        <v>2.5032578977403519E-2</v>
      </c>
      <c r="V11" t="s">
        <v>185</v>
      </c>
    </row>
    <row r="12" spans="1:34" x14ac:dyDescent="0.25">
      <c r="A12" s="2"/>
      <c r="B12" s="5"/>
      <c r="C12" s="5" t="s">
        <v>24</v>
      </c>
      <c r="D12" s="52" t="s">
        <v>12</v>
      </c>
      <c r="E12" s="22">
        <v>0</v>
      </c>
      <c r="F12" s="25">
        <v>-6.3E-3</v>
      </c>
      <c r="G12" s="24">
        <v>-4.5499999999999999E-2</v>
      </c>
      <c r="H12" s="24">
        <v>-5.4100000000000002E-2</v>
      </c>
      <c r="I12" s="24">
        <v>9.98E-2</v>
      </c>
      <c r="J12" s="24">
        <v>1E-3</v>
      </c>
      <c r="K12" s="42" t="s">
        <v>12</v>
      </c>
      <c r="L12" s="43" t="s">
        <v>12</v>
      </c>
      <c r="M12" s="2"/>
      <c r="N12" s="2"/>
      <c r="O12" s="2"/>
      <c r="P12" t="s">
        <v>175</v>
      </c>
      <c r="Q12">
        <f>VLOOKUP(Q$10,bbgData!$F$7:$G$62,2)/VLOOKUP(Q$9,bbgData!$F$7:$G$62,2)-1</f>
        <v>-6.2831726715056879E-3</v>
      </c>
      <c r="R12">
        <f>VLOOKUP(R$10,bbgData!$F$7:$G$62,2)/VLOOKUP(R$9,bbgData!$F$7:$G$62,2)-1</f>
        <v>-4.5517350909235255E-2</v>
      </c>
      <c r="S12">
        <f>VLOOKUP(S$10,bbgData!$F$7:$G$62,2)/VLOOKUP(S$9,bbgData!$F$7:$G$62,2)-1</f>
        <v>-5.4125090497025408E-2</v>
      </c>
      <c r="T12">
        <f>VLOOKUP(T$10,bbgData!$F$7:$G$62,2)/VLOOKUP(T$9,bbgData!$F$7:$G$62,2)-1</f>
        <v>9.9787097779239442E-2</v>
      </c>
      <c r="U12">
        <f>VLOOKUP(U$10,bbgData!$F$7:$G$62,2)/VLOOKUP(U$9,bbgData!$F$7:$G$62,2)-1</f>
        <v>9.9626616766723686E-4</v>
      </c>
      <c r="V12" t="s">
        <v>186</v>
      </c>
    </row>
    <row r="13" spans="1:34" x14ac:dyDescent="0.25">
      <c r="A13" s="2"/>
      <c r="B13" s="5"/>
      <c r="C13" s="5" t="s">
        <v>1</v>
      </c>
      <c r="D13" s="52" t="s">
        <v>12</v>
      </c>
      <c r="E13" s="22">
        <v>0</v>
      </c>
      <c r="F13" s="25">
        <v>-8.8000000000000005E-3</v>
      </c>
      <c r="G13" s="24">
        <v>-5.3999999999999999E-2</v>
      </c>
      <c r="H13" s="24">
        <v>-0.1062</v>
      </c>
      <c r="I13" s="24">
        <v>6.4799999999999996E-2</v>
      </c>
      <c r="J13" s="24">
        <v>0.1108</v>
      </c>
      <c r="K13" s="42" t="s">
        <v>12</v>
      </c>
      <c r="L13" s="43" t="s">
        <v>12</v>
      </c>
      <c r="M13" s="2"/>
      <c r="N13" s="2"/>
      <c r="O13" s="2"/>
      <c r="P13" t="s">
        <v>176</v>
      </c>
      <c r="Q13">
        <f>VLOOKUP(Q$10,bbgData!$J$7:$K$62,2)/VLOOKUP(Q$9,bbgData!$J$7:$K$62,2)-1</f>
        <v>-8.7552265040348187E-3</v>
      </c>
      <c r="R13">
        <f>VLOOKUP(R$10,bbgData!$J$7:$K$62,2)/VLOOKUP(R$9,bbgData!$J$7:$K$62,2)-1</f>
        <v>-5.4021082327824432E-2</v>
      </c>
      <c r="S13">
        <f>VLOOKUP(S$10,bbgData!$J$7:$K$62,2)/VLOOKUP(S$9,bbgData!$J$7:$K$62,2)-1</f>
        <v>-0.10622242233228274</v>
      </c>
      <c r="T13">
        <f>VLOOKUP(T$10,bbgData!$J$7:$K$62,2)/VLOOKUP(T$9,bbgData!$J$7:$K$62,2)-1</f>
        <v>6.4778414865668044E-2</v>
      </c>
      <c r="U13">
        <f>VLOOKUP(U$10,bbgData!$J$7:$K$62,2)/VLOOKUP(U$9,bbgData!$J$7:$K$62,2)-1</f>
        <v>0.11082629781372266</v>
      </c>
      <c r="V13" t="s">
        <v>187</v>
      </c>
    </row>
    <row r="14" spans="1:34" x14ac:dyDescent="0.25">
      <c r="A14" s="2"/>
      <c r="B14" s="8"/>
      <c r="C14" s="8" t="s">
        <v>178</v>
      </c>
      <c r="D14" s="53" t="s">
        <v>12</v>
      </c>
      <c r="E14" s="48">
        <v>0</v>
      </c>
      <c r="F14" s="28">
        <v>-1.9E-3</v>
      </c>
      <c r="G14" s="29">
        <v>-2.8299999999999999E-2</v>
      </c>
      <c r="H14" s="29">
        <v>-3.9800000000000002E-2</v>
      </c>
      <c r="I14" s="29">
        <v>2.5100000000000001E-2</v>
      </c>
      <c r="J14" s="29">
        <v>-2.93E-2</v>
      </c>
      <c r="K14" s="44" t="s">
        <v>12</v>
      </c>
      <c r="L14" s="45" t="s">
        <v>12</v>
      </c>
      <c r="M14" s="2"/>
      <c r="N14" s="2"/>
      <c r="O14" s="2"/>
      <c r="P14" t="s">
        <v>177</v>
      </c>
      <c r="Q14">
        <f>VLOOKUP(Q$10,bbgData!$N$7:$O$62,2)/VLOOKUP(Q$9,bbgData!$N$7:$O$62,2)-1</f>
        <v>-1.8666881023196025E-3</v>
      </c>
      <c r="R14">
        <f>VLOOKUP(R$10,bbgData!$N$7:$O$62,2)/VLOOKUP(R$9,bbgData!$N$7:$O$62,2)-1</f>
        <v>-2.8319030353618269E-2</v>
      </c>
      <c r="S14">
        <f>VLOOKUP(S$10,bbgData!$N$7:$O$62,2)/VLOOKUP(S$9,bbgData!$N$7:$O$62,2)-1</f>
        <v>-3.9806851280641209E-2</v>
      </c>
      <c r="T14">
        <f>VLOOKUP(T$10,bbgData!$N$7:$O$62,2)/VLOOKUP(T$9,bbgData!$N$7:$O$62,2)-1</f>
        <v>2.5110978015783436E-2</v>
      </c>
      <c r="U14">
        <f>VLOOKUP(U$10,bbgData!$N$7:$O$62,2)/VLOOKUP(U$9,bbgData!$N$7:$O$62,2)-1</f>
        <v>-2.9291564781724011E-2</v>
      </c>
      <c r="V14" t="s">
        <v>188</v>
      </c>
    </row>
    <row r="15" spans="1:34" x14ac:dyDescent="0.25">
      <c r="A15" s="2"/>
      <c r="B15" s="94" t="s">
        <v>85</v>
      </c>
      <c r="C15" s="94"/>
      <c r="D15" s="95" t="s">
        <v>12</v>
      </c>
      <c r="E15" s="96">
        <v>0</v>
      </c>
      <c r="F15" s="97">
        <f>Q15</f>
        <v>1.9366454407997516E-4</v>
      </c>
      <c r="G15" s="98">
        <f t="shared" ref="G15:J19" si="0">R15</f>
        <v>6.3972498005440692E-3</v>
      </c>
      <c r="H15" s="98">
        <f t="shared" si="0"/>
        <v>8.2004901398063865E-3</v>
      </c>
      <c r="I15" s="98">
        <f t="shared" si="0"/>
        <v>3.0030434999055063E-2</v>
      </c>
      <c r="J15" s="98">
        <f t="shared" si="0"/>
        <v>-7.1395870774817825E-3</v>
      </c>
      <c r="K15" s="42" t="s">
        <v>12</v>
      </c>
      <c r="L15" s="43" t="s">
        <v>12</v>
      </c>
      <c r="M15" s="2"/>
      <c r="N15" s="2"/>
      <c r="O15" s="2"/>
      <c r="P15" t="s">
        <v>179</v>
      </c>
      <c r="Q15">
        <f>0.35*Q16+0.25*Q17+0.2*Q18+0.2*Q19</f>
        <v>1.9366454407997516E-4</v>
      </c>
      <c r="R15">
        <f>0.35*R16+0.25*R17+0.2*R18+0.2*R19</f>
        <v>6.3972498005440692E-3</v>
      </c>
      <c r="S15">
        <f>0.35*S16+0.25*S17+0.2*S18+0.2*S19</f>
        <v>8.2004901398063865E-3</v>
      </c>
      <c r="T15">
        <f>0.35*T16+0.25*T17+0.2*T18+0.2*T19</f>
        <v>3.0030434999055063E-2</v>
      </c>
      <c r="U15">
        <f>0.35*U16+0.25*U17+0.2*U18+0.2*U19</f>
        <v>-7.1395870774817825E-3</v>
      </c>
      <c r="V15" t="s">
        <v>12</v>
      </c>
    </row>
    <row r="16" spans="1:34" x14ac:dyDescent="0.25">
      <c r="A16" s="2"/>
      <c r="B16" s="5"/>
      <c r="C16" s="5" t="s">
        <v>88</v>
      </c>
      <c r="D16" s="52" t="s">
        <v>12</v>
      </c>
      <c r="E16" s="22">
        <v>0</v>
      </c>
      <c r="F16" s="25">
        <f t="shared" ref="F16:J23" si="1">Q16</f>
        <v>1.2889190684572949E-3</v>
      </c>
      <c r="G16" s="24">
        <f t="shared" si="0"/>
        <v>-1.0788772149914472E-3</v>
      </c>
      <c r="H16" s="24">
        <f t="shared" si="0"/>
        <v>2.1363245725426694E-2</v>
      </c>
      <c r="I16" s="24">
        <f t="shared" si="0"/>
        <v>5.3662294483751261E-2</v>
      </c>
      <c r="J16" s="24">
        <f t="shared" si="0"/>
        <v>9.2067843771099778E-3</v>
      </c>
      <c r="K16" s="42" t="s">
        <v>12</v>
      </c>
      <c r="L16" s="43" t="s">
        <v>12</v>
      </c>
      <c r="M16" s="2"/>
      <c r="N16" s="2"/>
      <c r="O16" s="2"/>
      <c r="P16" t="s">
        <v>182</v>
      </c>
      <c r="Q16">
        <f>VLOOKUP(Q$10,bbgData!$R$7:$S$62,2)/VLOOKUP(Q$9,bbgData!$R$7:$S$62,2)-1</f>
        <v>1.2889190684572949E-3</v>
      </c>
      <c r="R16">
        <f>VLOOKUP(R$10,bbgData!$R$7:$S$62,2)/VLOOKUP(R$9,bbgData!$R$7:$S$62,2)-1</f>
        <v>-1.0788772149914472E-3</v>
      </c>
      <c r="S16">
        <f>VLOOKUP(S$10,bbgData!$R$7:$S$62,2)/VLOOKUP(S$9,bbgData!$R$7:$S$62,2)-1</f>
        <v>2.1363245725426694E-2</v>
      </c>
      <c r="T16">
        <f>VLOOKUP(T$10,bbgData!$R$7:$S$62,2)/VLOOKUP(T$9,bbgData!$R$7:$S$62,2)-1</f>
        <v>5.3662294483751261E-2</v>
      </c>
      <c r="U16">
        <f>VLOOKUP(U$10,bbgData!$R$7:$S$62,2)/VLOOKUP(U$9,bbgData!$R$7:$S$62,2)-1</f>
        <v>9.2067843771099778E-3</v>
      </c>
      <c r="V16" t="s">
        <v>190</v>
      </c>
    </row>
    <row r="17" spans="1:22" x14ac:dyDescent="0.25">
      <c r="A17" s="2"/>
      <c r="B17" s="5"/>
      <c r="C17" s="5" t="s">
        <v>86</v>
      </c>
      <c r="D17" s="52" t="s">
        <v>12</v>
      </c>
      <c r="E17" s="22">
        <v>0</v>
      </c>
      <c r="F17" s="25">
        <f t="shared" si="1"/>
        <v>-1.3971496828404373E-2</v>
      </c>
      <c r="G17" s="24">
        <f t="shared" si="0"/>
        <v>6.484879266212884E-3</v>
      </c>
      <c r="H17" s="24">
        <f t="shared" si="0"/>
        <v>-7.6355364043806273E-2</v>
      </c>
      <c r="I17" s="24">
        <f t="shared" si="0"/>
        <v>-4.1862968647874976E-2</v>
      </c>
      <c r="J17" s="24">
        <f t="shared" si="0"/>
        <v>0.11046996617294491</v>
      </c>
      <c r="K17" s="42" t="s">
        <v>12</v>
      </c>
      <c r="L17" s="43" t="s">
        <v>12</v>
      </c>
      <c r="M17" s="2"/>
      <c r="N17" s="2"/>
      <c r="O17" s="2"/>
      <c r="P17" t="s">
        <v>180</v>
      </c>
      <c r="Q17">
        <f>VLOOKUP(Q$10,bbgData!$V$7:$W$62,2)/VLOOKUP(Q$9,bbgData!$V$7:$W$62,2)-1</f>
        <v>-1.3971496828404373E-2</v>
      </c>
      <c r="R17">
        <f>VLOOKUP(R$10,bbgData!$V$7:$W$62,2)/VLOOKUP(R$9,bbgData!$V$7:$W$62,2)-1</f>
        <v>6.484879266212884E-3</v>
      </c>
      <c r="S17">
        <f>VLOOKUP(S$10,bbgData!$V$7:$W$62,2)/VLOOKUP(S$9,bbgData!$V$7:$W$62,2)-1</f>
        <v>-7.6355364043806273E-2</v>
      </c>
      <c r="T17">
        <f>VLOOKUP(T$10,bbgData!$V$7:$W$62,2)/VLOOKUP(T$9,bbgData!$V$7:$W$62,2)-1</f>
        <v>-4.1862968647874976E-2</v>
      </c>
      <c r="U17">
        <f>VLOOKUP(U$10,bbgData!$V$7:$W$62,2)/VLOOKUP(U$9,bbgData!$V$7:$W$62,2)-1</f>
        <v>0.11046996617294491</v>
      </c>
      <c r="V17" t="s">
        <v>189</v>
      </c>
    </row>
    <row r="18" spans="1:22" x14ac:dyDescent="0.25">
      <c r="A18" s="2"/>
      <c r="B18" s="5"/>
      <c r="C18" s="5" t="s">
        <v>87</v>
      </c>
      <c r="D18" s="52" t="s">
        <v>12</v>
      </c>
      <c r="E18" s="22">
        <v>0</v>
      </c>
      <c r="F18" s="25">
        <f t="shared" si="1"/>
        <v>-1.0354788909095469E-2</v>
      </c>
      <c r="G18" s="24">
        <f t="shared" si="0"/>
        <v>-2.3526851647057923E-2</v>
      </c>
      <c r="H18" s="24">
        <f t="shared" si="0"/>
        <v>3.0657313587944879E-2</v>
      </c>
      <c r="I18" s="24">
        <f t="shared" si="0"/>
        <v>5.8348841750385683E-2</v>
      </c>
      <c r="J18" s="24">
        <f t="shared" si="0"/>
        <v>-0.14829396770876113</v>
      </c>
      <c r="K18" s="42" t="s">
        <v>12</v>
      </c>
      <c r="L18" s="43" t="s">
        <v>12</v>
      </c>
      <c r="M18" s="2"/>
      <c r="N18" s="2"/>
      <c r="O18" s="2"/>
      <c r="P18" t="s">
        <v>181</v>
      </c>
      <c r="Q18">
        <f>VLOOKUP(Q$10,bbgData!$Z$7:$AA$62,2)/VLOOKUP(Q$9,bbgData!$Z$7:$AA$62,2)-1</f>
        <v>-1.0354788909095469E-2</v>
      </c>
      <c r="R18">
        <f>VLOOKUP(R$10,bbgData!$Z$7:$AA$62,2)/VLOOKUP(R$9,bbgData!$Z$7:$AA$62,2)-1</f>
        <v>-2.3526851647057923E-2</v>
      </c>
      <c r="S18">
        <f>VLOOKUP(S$10,bbgData!$Z$7:$AA$62,2)/VLOOKUP(S$9,bbgData!$Z$7:$AA$62,2)-1</f>
        <v>3.0657313587944879E-2</v>
      </c>
      <c r="T18">
        <f>VLOOKUP(T$10,bbgData!$Z$7:$AA$62,2)/VLOOKUP(T$9,bbgData!$Z$7:$AA$62,2)-1</f>
        <v>5.8348841750385683E-2</v>
      </c>
      <c r="U18">
        <f>VLOOKUP(U$10,bbgData!$Z$7:$AA$62,2)/VLOOKUP(U$9,bbgData!$Z$7:$AA$62,2)-1</f>
        <v>-0.14829396770876113</v>
      </c>
      <c r="V18" t="s">
        <v>191</v>
      </c>
    </row>
    <row r="19" spans="1:22" x14ac:dyDescent="0.25">
      <c r="A19" s="2"/>
      <c r="B19" s="8"/>
      <c r="C19" s="8" t="s">
        <v>89</v>
      </c>
      <c r="D19" s="53" t="s">
        <v>12</v>
      </c>
      <c r="E19" s="48">
        <v>0</v>
      </c>
      <c r="F19" s="28">
        <f t="shared" si="1"/>
        <v>2.6531874295200542E-2</v>
      </c>
      <c r="G19" s="29">
        <f t="shared" si="0"/>
        <v>4.9295036693247196E-2</v>
      </c>
      <c r="H19" s="29">
        <f t="shared" si="0"/>
        <v>6.8403662146348188E-2</v>
      </c>
      <c r="I19" s="29">
        <f t="shared" si="0"/>
        <v>5.0223028708168638E-2</v>
      </c>
      <c r="J19" s="29">
        <f t="shared" si="0"/>
        <v>-4.1603298054771365E-2</v>
      </c>
      <c r="K19" s="44" t="s">
        <v>12</v>
      </c>
      <c r="L19" s="45" t="s">
        <v>12</v>
      </c>
      <c r="M19" s="2"/>
      <c r="N19" s="2"/>
      <c r="O19" s="2"/>
      <c r="P19" t="s">
        <v>183</v>
      </c>
      <c r="Q19">
        <f>VLOOKUP(Q$10,bbgData!$AD$7:$AE$62,2)/VLOOKUP(Q$9,bbgData!$AD$7:$AE$62,2)-1</f>
        <v>2.6531874295200542E-2</v>
      </c>
      <c r="R19">
        <f>VLOOKUP(R$10,bbgData!$AD$7:$AE$62,2)/VLOOKUP(R$9,bbgData!$AD$7:$AE$62,2)-1</f>
        <v>4.9295036693247196E-2</v>
      </c>
      <c r="S19">
        <f>VLOOKUP(S$10,bbgData!$AD$7:$AE$62,2)/VLOOKUP(S$9,bbgData!$AD$7:$AE$62,2)-1</f>
        <v>6.8403662146348188E-2</v>
      </c>
      <c r="T19">
        <f>VLOOKUP(T$10,bbgData!$AD$7:$AE$62,2)/VLOOKUP(T$9,bbgData!$AD$7:$AE$62,2)-1</f>
        <v>5.0223028708168638E-2</v>
      </c>
      <c r="U19">
        <f>VLOOKUP(U$10,bbgData!$AD$7:$AE$62,2)/VLOOKUP(U$9,bbgData!$AD$7:$AE$62,2)-1</f>
        <v>-4.1603298054771365E-2</v>
      </c>
      <c r="V19" t="s">
        <v>192</v>
      </c>
    </row>
    <row r="20" spans="1:22" x14ac:dyDescent="0.25">
      <c r="A20" s="2"/>
      <c r="B20" s="5" t="s">
        <v>6</v>
      </c>
      <c r="C20" s="5"/>
      <c r="D20" s="52" t="s">
        <v>12</v>
      </c>
      <c r="E20" s="6"/>
      <c r="F20" s="25">
        <f t="shared" si="1"/>
        <v>1.1359831953289046E-2</v>
      </c>
      <c r="G20" s="24">
        <f t="shared" si="1"/>
        <v>-6.2902095094020005E-2</v>
      </c>
      <c r="H20" s="24">
        <f t="shared" si="1"/>
        <v>-1.1988514640325243E-2</v>
      </c>
      <c r="I20" s="24">
        <f t="shared" si="1"/>
        <v>0.22400330992997586</v>
      </c>
      <c r="J20" s="24">
        <f t="shared" si="1"/>
        <v>7.5104972186837538E-2</v>
      </c>
      <c r="K20" s="42" t="s">
        <v>12</v>
      </c>
      <c r="L20" s="43" t="s">
        <v>12</v>
      </c>
      <c r="M20" s="2"/>
      <c r="N20" s="2"/>
      <c r="O20" s="2"/>
      <c r="P20" t="str">
        <f>B20</f>
        <v>MSCI World</v>
      </c>
      <c r="Q20">
        <f>VLOOKUP(Q$10,bbgData!$AI$7:$AJ$62,2)/VLOOKUP(Q$9,bbgData!$AI$7:$AJ$62,2)-1</f>
        <v>1.1359831953289046E-2</v>
      </c>
      <c r="R20">
        <f>VLOOKUP(R$10,bbgData!$AI$7:$AJ$62,2)/VLOOKUP(R$9,bbgData!$AI$7:$AJ$62,2)-1</f>
        <v>-6.2902095094020005E-2</v>
      </c>
      <c r="S20">
        <f>VLOOKUP(S$10,bbgData!$AI$7:$AJ$62,2)/VLOOKUP(S$9,bbgData!$AI$7:$AJ$62,2)-1</f>
        <v>-1.1988514640325243E-2</v>
      </c>
      <c r="T20">
        <f>VLOOKUP(T$10,bbgData!$AI$7:$AJ$62,2)/VLOOKUP(T$9,bbgData!$AI$7:$AJ$62,2)-1</f>
        <v>0.22400330992997586</v>
      </c>
      <c r="U20">
        <f>VLOOKUP(U$10,bbgData!$AI$7:$AJ$62,2)/VLOOKUP(U$9,bbgData!$AI$7:$AJ$62,2)-1</f>
        <v>7.5104972186837538E-2</v>
      </c>
      <c r="V20" t="s">
        <v>193</v>
      </c>
    </row>
    <row r="21" spans="1:22" x14ac:dyDescent="0.25">
      <c r="A21" s="2"/>
      <c r="B21" s="5" t="s">
        <v>65</v>
      </c>
      <c r="C21" s="5"/>
      <c r="D21" s="52" t="s">
        <v>12</v>
      </c>
      <c r="E21" s="6"/>
      <c r="F21" s="25">
        <f t="shared" si="1"/>
        <v>-2.9707242865140149E-4</v>
      </c>
      <c r="G21" s="24">
        <f t="shared" si="1"/>
        <v>-2.2980543467721049E-3</v>
      </c>
      <c r="H21" s="24">
        <f t="shared" si="1"/>
        <v>1.7801585214034077E-2</v>
      </c>
      <c r="I21" s="24">
        <f t="shared" si="1"/>
        <v>3.1096150577524462E-2</v>
      </c>
      <c r="J21" s="24">
        <f t="shared" si="1"/>
        <v>2.2482386756896178E-2</v>
      </c>
      <c r="K21" s="42" t="s">
        <v>12</v>
      </c>
      <c r="L21" s="43" t="s">
        <v>12</v>
      </c>
      <c r="M21" s="2"/>
      <c r="N21" s="2"/>
      <c r="O21" s="2"/>
      <c r="P21" t="str">
        <f>B21</f>
        <v>US 5-yr CDX IG</v>
      </c>
      <c r="Q21">
        <f>VLOOKUP(Q$10,bbgData!$AM$7:$AN$62,2)/VLOOKUP(Q$9,bbgData!$AM$7:$AN$62,2)-1</f>
        <v>-2.9707242865140149E-4</v>
      </c>
      <c r="R21">
        <f>VLOOKUP(R$10,bbgData!$AM$7:$AN$62,2)/VLOOKUP(R$9,bbgData!$AM$7:$AN$62,2)-1</f>
        <v>-2.2980543467721049E-3</v>
      </c>
      <c r="S21">
        <f>VLOOKUP(S$10,bbgData!$AM$7:$AN$62,2)/VLOOKUP(S$9,bbgData!$AM$7:$AN$62,2)-1</f>
        <v>1.7801585214034077E-2</v>
      </c>
      <c r="T21">
        <f>VLOOKUP(T$10,bbgData!$AM$7:$AN$62,2)/VLOOKUP(T$9,bbgData!$AM$7:$AN$62,2)-1</f>
        <v>3.1096150577524462E-2</v>
      </c>
      <c r="U21">
        <f>VLOOKUP(U$10,bbgData!$AM$7:$AN$62,2)/VLOOKUP(U$9,bbgData!$AM$7:$AN$62,2)-1</f>
        <v>2.2482386756896178E-2</v>
      </c>
      <c r="V21" t="s">
        <v>194</v>
      </c>
    </row>
    <row r="22" spans="1:22" x14ac:dyDescent="0.25">
      <c r="A22" s="2"/>
      <c r="B22" s="5" t="s">
        <v>22</v>
      </c>
      <c r="C22" s="5"/>
      <c r="D22" s="52" t="s">
        <v>12</v>
      </c>
      <c r="E22" s="6"/>
      <c r="F22" s="30">
        <f t="shared" si="1"/>
        <v>9.0118252731634652E-3</v>
      </c>
      <c r="G22" s="31">
        <f t="shared" si="1"/>
        <v>2.6500995000728889E-3</v>
      </c>
      <c r="H22" s="31">
        <f t="shared" si="1"/>
        <v>-8.0908091289295658E-3</v>
      </c>
      <c r="I22" s="31">
        <f t="shared" si="1"/>
        <v>2.4735034492260333E-2</v>
      </c>
      <c r="J22" s="31">
        <f t="shared" si="1"/>
        <v>1.673428752957884E-2</v>
      </c>
      <c r="K22" s="42" t="s">
        <v>12</v>
      </c>
      <c r="L22" s="43" t="s">
        <v>12</v>
      </c>
      <c r="M22" s="2"/>
      <c r="N22" s="2"/>
      <c r="O22" s="2"/>
      <c r="P22" t="str">
        <f>B22</f>
        <v>US Agency MBS</v>
      </c>
      <c r="Q22">
        <f>VLOOKUP(Q$10,bbgData!$AU$7:$AV$62,2)/VLOOKUP(Q$9,bbgData!$AU$7:$AV$62,2)-1</f>
        <v>9.0118252731634652E-3</v>
      </c>
      <c r="R22">
        <f>VLOOKUP(R$10,bbgData!$AU$7:$AV$62,2)/VLOOKUP(R$9,bbgData!$AU$7:$AV$62,2)-1</f>
        <v>2.6500995000728889E-3</v>
      </c>
      <c r="S22">
        <f>VLOOKUP(S$10,bbgData!$AU$7:$AV$62,2)/VLOOKUP(S$9,bbgData!$AU$7:$AV$62,2)-1</f>
        <v>-8.0908091289295658E-3</v>
      </c>
      <c r="T22">
        <f>VLOOKUP(T$10,bbgData!$AU$7:$AV$62,2)/VLOOKUP(T$9,bbgData!$AU$7:$AV$62,2)-1</f>
        <v>2.4735034492260333E-2</v>
      </c>
      <c r="U22">
        <f>VLOOKUP(U$10,bbgData!$AU$7:$AV$62,2)/VLOOKUP(U$9,bbgData!$AU$7:$AV$62,2)-1</f>
        <v>1.673428752957884E-2</v>
      </c>
      <c r="V22" t="s">
        <v>196</v>
      </c>
    </row>
    <row r="23" spans="1:22" x14ac:dyDescent="0.25">
      <c r="A23" s="2"/>
      <c r="B23" s="8" t="s">
        <v>7</v>
      </c>
      <c r="C23" s="8"/>
      <c r="D23" s="53" t="s">
        <v>12</v>
      </c>
      <c r="E23" s="9"/>
      <c r="F23" s="28">
        <f t="shared" si="1"/>
        <v>4.3799713833674314E-3</v>
      </c>
      <c r="G23" s="29">
        <f t="shared" si="1"/>
        <v>-4.5999569808424789E-3</v>
      </c>
      <c r="H23" s="29">
        <f t="shared" si="1"/>
        <v>-2.8928918220569089E-2</v>
      </c>
      <c r="I23" s="29">
        <f t="shared" si="1"/>
        <v>7.2919308217407552E-2</v>
      </c>
      <c r="J23" s="29">
        <f t="shared" si="1"/>
        <v>1.6535955631543864E-2</v>
      </c>
      <c r="K23" s="44" t="s">
        <v>12</v>
      </c>
      <c r="L23" s="45" t="s">
        <v>12</v>
      </c>
      <c r="M23" s="2"/>
      <c r="N23" s="2"/>
      <c r="O23" s="2"/>
      <c r="P23" t="str">
        <f>B23</f>
        <v>US 10-yr</v>
      </c>
      <c r="Q23">
        <f>VLOOKUP(Q$10,bbgData!$AQ$7:$AR$62,2)/VLOOKUP(Q$9,bbgData!$AQ$7:$AR$62,2)-1</f>
        <v>4.3799713833674314E-3</v>
      </c>
      <c r="R23">
        <f>VLOOKUP(R$10,bbgData!$AQ$7:$AR$62,2)/VLOOKUP(R$9,bbgData!$AQ$7:$AR$62,2)-1</f>
        <v>-4.5999569808424789E-3</v>
      </c>
      <c r="S23">
        <f>VLOOKUP(S$10,bbgData!$AQ$7:$AR$62,2)/VLOOKUP(S$9,bbgData!$AQ$7:$AR$62,2)-1</f>
        <v>-2.8928918220569089E-2</v>
      </c>
      <c r="T23">
        <f>VLOOKUP(T$10,bbgData!$AQ$7:$AR$62,2)/VLOOKUP(T$9,bbgData!$AQ$7:$AR$62,2)-1</f>
        <v>7.2919308217407552E-2</v>
      </c>
      <c r="U23">
        <f>VLOOKUP(U$10,bbgData!$AQ$7:$AR$62,2)/VLOOKUP(U$9,bbgData!$AQ$7:$AR$62,2)-1</f>
        <v>1.6535955631543864E-2</v>
      </c>
      <c r="V23" t="s">
        <v>195</v>
      </c>
    </row>
    <row r="24" spans="1:22" ht="12" customHeight="1" x14ac:dyDescent="0.25">
      <c r="A24" s="2"/>
      <c r="B24" s="49"/>
      <c r="C24" s="2"/>
      <c r="D24" s="3"/>
      <c r="E24" s="3"/>
      <c r="F24" s="3"/>
      <c r="G24" s="3"/>
      <c r="H24" s="3"/>
      <c r="I24" s="3"/>
      <c r="J24" s="3"/>
      <c r="K24" s="2"/>
      <c r="L24" s="2"/>
      <c r="M24" s="2"/>
      <c r="N24" s="2"/>
      <c r="O24" s="2"/>
    </row>
    <row r="25" spans="1:22" ht="12" customHeight="1" x14ac:dyDescent="0.25">
      <c r="A25" s="2"/>
      <c r="B25" s="49"/>
      <c r="C25" s="49"/>
      <c r="D25" s="3"/>
      <c r="E25" s="3"/>
      <c r="F25" s="3"/>
      <c r="G25" s="3"/>
      <c r="H25" s="3"/>
      <c r="I25" s="3"/>
      <c r="J25" s="3"/>
      <c r="K25" s="2"/>
      <c r="L25" s="2"/>
      <c r="M25" s="2"/>
      <c r="N25" s="2"/>
      <c r="O25" s="2"/>
    </row>
    <row r="26" spans="1:22" ht="12" customHeight="1" x14ac:dyDescent="0.25">
      <c r="D26"/>
      <c r="E26"/>
      <c r="F26"/>
      <c r="G26"/>
      <c r="H26"/>
      <c r="I26"/>
      <c r="J26"/>
    </row>
    <row r="27" spans="1:22" x14ac:dyDescent="0.25">
      <c r="D27"/>
      <c r="E27"/>
      <c r="F27"/>
      <c r="G27"/>
      <c r="H27"/>
      <c r="I27"/>
      <c r="J27"/>
    </row>
    <row r="28" spans="1:22" x14ac:dyDescent="0.25">
      <c r="D28"/>
      <c r="E28"/>
      <c r="F28"/>
      <c r="G28"/>
      <c r="H28"/>
      <c r="I28"/>
      <c r="J28"/>
    </row>
    <row r="29" spans="1:22" x14ac:dyDescent="0.25">
      <c r="D29"/>
      <c r="E29"/>
      <c r="F29"/>
      <c r="G29"/>
      <c r="H29"/>
      <c r="I29"/>
      <c r="J29"/>
    </row>
    <row r="30" spans="1:22" x14ac:dyDescent="0.25">
      <c r="D30"/>
      <c r="E30"/>
      <c r="F30"/>
      <c r="G30"/>
      <c r="H30"/>
      <c r="I30"/>
      <c r="J30"/>
    </row>
    <row r="31" spans="1:22" x14ac:dyDescent="0.25">
      <c r="D31"/>
      <c r="E31"/>
      <c r="F31"/>
      <c r="G31"/>
      <c r="H31"/>
      <c r="I31"/>
      <c r="J31"/>
    </row>
    <row r="32" spans="1:22" x14ac:dyDescent="0.25">
      <c r="D32"/>
      <c r="E32"/>
      <c r="F32"/>
      <c r="G32"/>
      <c r="H32"/>
      <c r="I32"/>
      <c r="J32"/>
    </row>
    <row r="33" spans="4:10" x14ac:dyDescent="0.25">
      <c r="D33"/>
      <c r="E33"/>
      <c r="F33"/>
      <c r="G33"/>
      <c r="H33"/>
      <c r="I33"/>
      <c r="J33"/>
    </row>
    <row r="34" spans="4:10" x14ac:dyDescent="0.25">
      <c r="D34"/>
      <c r="E34"/>
      <c r="F34"/>
      <c r="G34"/>
      <c r="H34"/>
      <c r="I34"/>
      <c r="J34"/>
    </row>
    <row r="35" spans="4:10" x14ac:dyDescent="0.25">
      <c r="D35"/>
      <c r="E35"/>
      <c r="F35"/>
      <c r="G35"/>
      <c r="H35"/>
      <c r="I35"/>
      <c r="J35"/>
    </row>
    <row r="36" spans="4:10" x14ac:dyDescent="0.25">
      <c r="D36"/>
      <c r="E36"/>
      <c r="F36"/>
      <c r="G36"/>
      <c r="H36"/>
      <c r="I36"/>
      <c r="J36"/>
    </row>
    <row r="37" spans="4:10" x14ac:dyDescent="0.25">
      <c r="D37"/>
      <c r="E37"/>
      <c r="F37"/>
      <c r="G37"/>
      <c r="H37"/>
      <c r="I37"/>
      <c r="J37"/>
    </row>
    <row r="38" spans="4:10" x14ac:dyDescent="0.25">
      <c r="D38"/>
      <c r="E38"/>
      <c r="F38"/>
      <c r="G38"/>
      <c r="H38"/>
      <c r="I38"/>
      <c r="J38"/>
    </row>
    <row r="39" spans="4:10" x14ac:dyDescent="0.25">
      <c r="D39"/>
      <c r="E39"/>
      <c r="F39"/>
      <c r="G39"/>
      <c r="H39"/>
      <c r="I39"/>
      <c r="J39"/>
    </row>
    <row r="40" spans="4:10" x14ac:dyDescent="0.25">
      <c r="D40"/>
      <c r="E40"/>
      <c r="F40"/>
      <c r="G40"/>
      <c r="H40"/>
      <c r="I40"/>
      <c r="J40"/>
    </row>
    <row r="41" spans="4:10" x14ac:dyDescent="0.25">
      <c r="D41"/>
      <c r="E41"/>
      <c r="F41"/>
      <c r="G41"/>
      <c r="H41"/>
      <c r="I41"/>
      <c r="J41"/>
    </row>
    <row r="42" spans="4:10" x14ac:dyDescent="0.25">
      <c r="D42"/>
      <c r="E42"/>
      <c r="F42"/>
      <c r="G42"/>
      <c r="H42"/>
      <c r="I42"/>
      <c r="J42"/>
    </row>
    <row r="43" spans="4:10" x14ac:dyDescent="0.25">
      <c r="D43"/>
      <c r="E43"/>
      <c r="F43"/>
      <c r="G43"/>
      <c r="H43"/>
      <c r="I43"/>
      <c r="J43"/>
    </row>
    <row r="44" spans="4:10" ht="12.75" customHeight="1" x14ac:dyDescent="0.25">
      <c r="D44"/>
      <c r="E44"/>
      <c r="F44"/>
      <c r="G44"/>
      <c r="H44"/>
      <c r="I44"/>
      <c r="J44"/>
    </row>
    <row r="45" spans="4:10" ht="12.75" customHeight="1" x14ac:dyDescent="0.25">
      <c r="D45"/>
      <c r="E45"/>
      <c r="F45"/>
      <c r="G45"/>
      <c r="H45"/>
      <c r="I45"/>
      <c r="J45"/>
    </row>
    <row r="46" spans="4:10" ht="12.75" customHeight="1" x14ac:dyDescent="0.25">
      <c r="D46"/>
      <c r="E46"/>
      <c r="F46"/>
      <c r="G46"/>
      <c r="H46"/>
      <c r="I46"/>
      <c r="J46"/>
    </row>
    <row r="47" spans="4:10" ht="12.75" customHeight="1" x14ac:dyDescent="0.25">
      <c r="D47"/>
      <c r="E47"/>
      <c r="F47"/>
      <c r="G47"/>
      <c r="H47"/>
      <c r="I47"/>
      <c r="J47"/>
    </row>
    <row r="48" spans="4:10" x14ac:dyDescent="0.25">
      <c r="D48"/>
      <c r="E48"/>
      <c r="F48"/>
      <c r="G48"/>
      <c r="H48"/>
      <c r="I48"/>
      <c r="J48"/>
    </row>
    <row r="49" spans="4:27" x14ac:dyDescent="0.25">
      <c r="D49"/>
      <c r="E49"/>
      <c r="F49"/>
      <c r="G49"/>
      <c r="H49"/>
      <c r="I49"/>
      <c r="J49"/>
    </row>
    <row r="50" spans="4:27" x14ac:dyDescent="0.25">
      <c r="D50"/>
      <c r="E50"/>
      <c r="F50"/>
      <c r="G50"/>
      <c r="H50"/>
      <c r="I50"/>
      <c r="J50"/>
    </row>
    <row r="51" spans="4:27" x14ac:dyDescent="0.25">
      <c r="D51"/>
      <c r="E51"/>
      <c r="F51"/>
      <c r="G51"/>
      <c r="H51"/>
      <c r="I51"/>
      <c r="J51"/>
      <c r="X51">
        <v>9.8583420063693042E-2</v>
      </c>
      <c r="Y51">
        <v>1.0637621599276278E-2</v>
      </c>
      <c r="Z51">
        <v>5.3053506388383617E-2</v>
      </c>
      <c r="AA51">
        <v>2.1463125737517907E-2</v>
      </c>
    </row>
    <row r="52" spans="4:27" x14ac:dyDescent="0.25">
      <c r="D52"/>
      <c r="E52"/>
      <c r="F52"/>
      <c r="G52"/>
      <c r="H52"/>
      <c r="I52"/>
      <c r="J52"/>
      <c r="R52">
        <v>-0.50317000000000001</v>
      </c>
      <c r="S52">
        <v>-0.22936999999999999</v>
      </c>
      <c r="T52">
        <v>0.25941999999999998</v>
      </c>
      <c r="W52">
        <v>6.0590999999999999E-2</v>
      </c>
      <c r="X52">
        <f t="shared" ref="X52:AA56" si="2">$W52/X$51</f>
        <v>0.61461653451313825</v>
      </c>
      <c r="Y52">
        <f t="shared" si="2"/>
        <v>5.6959160874948083</v>
      </c>
      <c r="Z52">
        <f t="shared" si="2"/>
        <v>1.1420734297265367</v>
      </c>
      <c r="AA52">
        <f t="shared" si="2"/>
        <v>2.8230277705584097</v>
      </c>
    </row>
    <row r="53" spans="4:27" x14ac:dyDescent="0.25">
      <c r="D53"/>
      <c r="E53"/>
      <c r="F53"/>
      <c r="G53"/>
      <c r="H53"/>
      <c r="I53"/>
      <c r="J53"/>
      <c r="R53">
        <v>-0.81579000000000002</v>
      </c>
      <c r="S53">
        <v>-0.18429000000000001</v>
      </c>
      <c r="T53">
        <v>0.26934000000000002</v>
      </c>
      <c r="W53">
        <v>7.5206999999999996E-2</v>
      </c>
      <c r="X53">
        <f t="shared" si="2"/>
        <v>0.76287675910827657</v>
      </c>
      <c r="Y53">
        <f t="shared" si="2"/>
        <v>7.0699074316684332</v>
      </c>
      <c r="Z53">
        <f t="shared" si="2"/>
        <v>1.4175688869542282</v>
      </c>
      <c r="AA53">
        <f t="shared" si="2"/>
        <v>3.5040096638178326</v>
      </c>
    </row>
    <row r="54" spans="4:27" x14ac:dyDescent="0.25">
      <c r="D54"/>
      <c r="E54"/>
      <c r="F54"/>
      <c r="G54"/>
      <c r="H54"/>
      <c r="I54"/>
      <c r="J54"/>
      <c r="R54">
        <v>3.0464000000000001E-2</v>
      </c>
      <c r="S54">
        <v>-0.28786</v>
      </c>
      <c r="T54">
        <v>0.49145</v>
      </c>
      <c r="W54">
        <v>3.8969999999999998E-2</v>
      </c>
      <c r="X54">
        <f t="shared" si="2"/>
        <v>0.3952997367592051</v>
      </c>
      <c r="Y54">
        <f t="shared" si="2"/>
        <v>3.663412881940761</v>
      </c>
      <c r="Z54">
        <f t="shared" si="2"/>
        <v>0.73454145923393133</v>
      </c>
      <c r="AA54">
        <f t="shared" si="2"/>
        <v>1.8156721661411961</v>
      </c>
    </row>
    <row r="55" spans="4:27" x14ac:dyDescent="0.25">
      <c r="D55"/>
      <c r="E55"/>
      <c r="F55"/>
      <c r="G55"/>
      <c r="H55"/>
      <c r="I55"/>
      <c r="J55"/>
      <c r="R55">
        <v>-0.43003000000000002</v>
      </c>
      <c r="S55">
        <v>-0.26641999999999999</v>
      </c>
      <c r="T55">
        <v>4.6873999999999999E-2</v>
      </c>
      <c r="W55">
        <v>7.9266000000000003E-2</v>
      </c>
      <c r="X55">
        <f t="shared" si="2"/>
        <v>0.80405001113562113</v>
      </c>
      <c r="Y55">
        <f t="shared" si="2"/>
        <v>7.4514776879629565</v>
      </c>
      <c r="Z55">
        <f t="shared" si="2"/>
        <v>1.4940765539552683</v>
      </c>
      <c r="AA55">
        <f t="shared" si="2"/>
        <v>3.6931247092981287</v>
      </c>
    </row>
    <row r="56" spans="4:27" x14ac:dyDescent="0.25">
      <c r="D56"/>
      <c r="E56"/>
      <c r="F56"/>
      <c r="G56"/>
      <c r="H56"/>
      <c r="I56"/>
      <c r="J56"/>
      <c r="R56">
        <v>-0.16053000000000001</v>
      </c>
      <c r="S56">
        <v>-0.24484</v>
      </c>
      <c r="T56">
        <v>0.23813999999999999</v>
      </c>
      <c r="W56">
        <v>5.7986999999999997E-2</v>
      </c>
      <c r="X56">
        <f t="shared" si="2"/>
        <v>0.58820235656802733</v>
      </c>
      <c r="Y56">
        <f t="shared" si="2"/>
        <v>5.4511245261765184</v>
      </c>
      <c r="Z56">
        <f t="shared" si="2"/>
        <v>1.092990905737695</v>
      </c>
      <c r="AA56">
        <f t="shared" si="2"/>
        <v>2.7017034102650639</v>
      </c>
    </row>
    <row r="57" spans="4:27" x14ac:dyDescent="0.25">
      <c r="D57"/>
      <c r="E57"/>
      <c r="F57"/>
      <c r="G57"/>
      <c r="H57"/>
      <c r="I57"/>
      <c r="J57"/>
    </row>
    <row r="58" spans="4:27" x14ac:dyDescent="0.25">
      <c r="D58"/>
      <c r="E58"/>
      <c r="F58"/>
      <c r="G58"/>
      <c r="H58"/>
      <c r="I58"/>
      <c r="J58"/>
    </row>
    <row r="59" spans="4:27" x14ac:dyDescent="0.25">
      <c r="D59"/>
      <c r="E59"/>
      <c r="F59"/>
      <c r="G59"/>
      <c r="H59"/>
      <c r="I59"/>
      <c r="J59"/>
    </row>
    <row r="60" spans="4:27" x14ac:dyDescent="0.25">
      <c r="D60"/>
      <c r="E60"/>
      <c r="F60"/>
      <c r="G60"/>
      <c r="H60"/>
      <c r="I60"/>
      <c r="J60"/>
    </row>
    <row r="61" spans="4:27" x14ac:dyDescent="0.25">
      <c r="D61"/>
      <c r="E61"/>
      <c r="F61"/>
      <c r="G61"/>
      <c r="H61"/>
      <c r="I61"/>
      <c r="J61"/>
    </row>
    <row r="62" spans="4:27" x14ac:dyDescent="0.25">
      <c r="D62"/>
      <c r="E62"/>
      <c r="F62"/>
      <c r="G62"/>
      <c r="H62"/>
      <c r="I62"/>
      <c r="J62"/>
    </row>
    <row r="63" spans="4:27" x14ac:dyDescent="0.25">
      <c r="D63"/>
      <c r="E63"/>
      <c r="F63"/>
      <c r="G63"/>
      <c r="H63"/>
      <c r="I63"/>
      <c r="J63"/>
    </row>
    <row r="64" spans="4:27" x14ac:dyDescent="0.25">
      <c r="D64"/>
      <c r="E64"/>
      <c r="F64"/>
      <c r="G64"/>
      <c r="H64"/>
      <c r="I64"/>
      <c r="J64"/>
      <c r="X64">
        <v>2.7085677848382575E-2</v>
      </c>
      <c r="Y64">
        <v>5.0916611480024986E-2</v>
      </c>
      <c r="Z64">
        <v>8.6047400191241588E-2</v>
      </c>
      <c r="AA64">
        <v>7.695446620992441E-2</v>
      </c>
    </row>
    <row r="65" spans="4:27" x14ac:dyDescent="0.25">
      <c r="D65"/>
      <c r="E65"/>
      <c r="F65"/>
      <c r="G65"/>
      <c r="H65"/>
      <c r="I65"/>
      <c r="J65"/>
      <c r="W65">
        <v>6.0590999999999999E-2</v>
      </c>
      <c r="X65">
        <f t="shared" ref="X65:AA69" si="3">$W65/X$64</f>
        <v>2.2370125030346322</v>
      </c>
      <c r="Y65">
        <f t="shared" si="3"/>
        <v>1.1900045631231835</v>
      </c>
      <c r="Z65">
        <f t="shared" si="3"/>
        <v>0.70415840415091713</v>
      </c>
      <c r="AA65">
        <f t="shared" si="3"/>
        <v>0.78736170860718535</v>
      </c>
    </row>
    <row r="66" spans="4:27" x14ac:dyDescent="0.25">
      <c r="D66"/>
      <c r="E66"/>
      <c r="F66"/>
      <c r="G66"/>
      <c r="H66"/>
      <c r="I66"/>
      <c r="J66"/>
      <c r="W66">
        <v>7.5206999999999996E-2</v>
      </c>
      <c r="X66">
        <f t="shared" si="3"/>
        <v>2.7766334821297813</v>
      </c>
      <c r="Y66">
        <f t="shared" si="3"/>
        <v>1.4770621573963998</v>
      </c>
      <c r="Z66">
        <f t="shared" si="3"/>
        <v>0.87401827170665647</v>
      </c>
      <c r="AA66">
        <f t="shared" si="3"/>
        <v>0.97729220543018913</v>
      </c>
    </row>
    <row r="67" spans="4:27" x14ac:dyDescent="0.25">
      <c r="D67"/>
      <c r="E67"/>
      <c r="F67"/>
      <c r="G67"/>
      <c r="H67"/>
      <c r="I67"/>
      <c r="J67"/>
      <c r="W67">
        <v>3.8969999999999998E-2</v>
      </c>
      <c r="X67">
        <f t="shared" si="3"/>
        <v>1.4387677583017218</v>
      </c>
      <c r="Y67">
        <f t="shared" si="3"/>
        <v>0.76536907832698675</v>
      </c>
      <c r="Z67">
        <f t="shared" si="3"/>
        <v>0.45288991780563514</v>
      </c>
      <c r="AA67">
        <f t="shared" si="3"/>
        <v>0.50640335667709746</v>
      </c>
    </row>
    <row r="68" spans="4:27" x14ac:dyDescent="0.25">
      <c r="D68"/>
      <c r="E68"/>
      <c r="F68"/>
      <c r="G68"/>
      <c r="H68"/>
      <c r="I68"/>
      <c r="J68"/>
      <c r="W68">
        <v>7.9266000000000003E-2</v>
      </c>
      <c r="X68">
        <f t="shared" si="3"/>
        <v>2.9264912786642103</v>
      </c>
      <c r="Y68">
        <f t="shared" si="3"/>
        <v>1.5567807380720282</v>
      </c>
      <c r="Z68">
        <f t="shared" si="3"/>
        <v>0.9211899467483059</v>
      </c>
      <c r="AA68">
        <f t="shared" si="3"/>
        <v>1.0300376820725381</v>
      </c>
    </row>
    <row r="69" spans="4:27" x14ac:dyDescent="0.25">
      <c r="D69"/>
      <c r="E69"/>
      <c r="F69"/>
      <c r="G69"/>
      <c r="H69"/>
      <c r="I69"/>
      <c r="J69"/>
      <c r="W69">
        <v>5.7986999999999997E-2</v>
      </c>
      <c r="X69">
        <f t="shared" si="3"/>
        <v>2.1408731331958415</v>
      </c>
      <c r="Y69">
        <f t="shared" si="3"/>
        <v>1.1388621181664609</v>
      </c>
      <c r="Z69">
        <f t="shared" si="3"/>
        <v>0.67389601395420495</v>
      </c>
      <c r="AA69">
        <f t="shared" si="3"/>
        <v>0.75352351664446626</v>
      </c>
    </row>
    <row r="70" spans="4:27" x14ac:dyDescent="0.25">
      <c r="D70"/>
      <c r="E70"/>
      <c r="F70"/>
      <c r="G70"/>
      <c r="H70"/>
      <c r="I70"/>
      <c r="J70"/>
    </row>
    <row r="71" spans="4:27" x14ac:dyDescent="0.25">
      <c r="D71"/>
      <c r="E71"/>
      <c r="F71"/>
      <c r="G71"/>
      <c r="H71"/>
      <c r="I71"/>
      <c r="J71"/>
    </row>
    <row r="72" spans="4:27" x14ac:dyDescent="0.25">
      <c r="D72"/>
      <c r="E72"/>
      <c r="F72"/>
      <c r="G72"/>
      <c r="H72"/>
      <c r="I72"/>
      <c r="J72"/>
    </row>
    <row r="73" spans="4:27" x14ac:dyDescent="0.25">
      <c r="D73"/>
      <c r="E73"/>
      <c r="F73"/>
      <c r="G73"/>
      <c r="H73"/>
      <c r="I73"/>
      <c r="J73"/>
    </row>
    <row r="74" spans="4:27" x14ac:dyDescent="0.25">
      <c r="D74"/>
      <c r="E74"/>
      <c r="F74"/>
      <c r="G74"/>
      <c r="H74"/>
      <c r="I74"/>
      <c r="J74"/>
    </row>
    <row r="75" spans="4:27" x14ac:dyDescent="0.25">
      <c r="D75"/>
      <c r="E75"/>
      <c r="F75"/>
      <c r="G75"/>
      <c r="H75"/>
      <c r="I75"/>
      <c r="J75"/>
    </row>
    <row r="76" spans="4:27" x14ac:dyDescent="0.25">
      <c r="D76"/>
      <c r="E76"/>
      <c r="F76"/>
      <c r="G76"/>
      <c r="H76"/>
      <c r="I76"/>
      <c r="J76"/>
    </row>
    <row r="77" spans="4:27" x14ac:dyDescent="0.25">
      <c r="D77"/>
      <c r="E77"/>
      <c r="F77"/>
      <c r="G77"/>
      <c r="H77"/>
      <c r="I77"/>
      <c r="J77"/>
    </row>
    <row r="78" spans="4:27" x14ac:dyDescent="0.25">
      <c r="D78"/>
      <c r="E78"/>
      <c r="F78"/>
      <c r="G78"/>
      <c r="H78"/>
      <c r="I78"/>
      <c r="J78"/>
    </row>
    <row r="79" spans="4:27" x14ac:dyDescent="0.25">
      <c r="D79"/>
      <c r="E79"/>
      <c r="F79"/>
      <c r="G79"/>
      <c r="H79"/>
      <c r="I79"/>
      <c r="J79"/>
    </row>
    <row r="80" spans="4:27" x14ac:dyDescent="0.25">
      <c r="D80"/>
      <c r="E80"/>
      <c r="F80"/>
      <c r="G80"/>
      <c r="H80"/>
      <c r="I80"/>
      <c r="J80"/>
    </row>
    <row r="81" spans="4:10" x14ac:dyDescent="0.25">
      <c r="D81"/>
      <c r="E81"/>
      <c r="F81"/>
      <c r="G81"/>
      <c r="H81"/>
      <c r="I81"/>
      <c r="J81"/>
    </row>
    <row r="82" spans="4:10" x14ac:dyDescent="0.25">
      <c r="D82"/>
      <c r="E82"/>
      <c r="F82"/>
      <c r="G82"/>
      <c r="H82"/>
      <c r="I82"/>
      <c r="J82"/>
    </row>
    <row r="83" spans="4:10" x14ac:dyDescent="0.25">
      <c r="D83"/>
      <c r="E83"/>
      <c r="F83"/>
      <c r="G83"/>
      <c r="H83"/>
      <c r="I83"/>
      <c r="J83"/>
    </row>
    <row r="84" spans="4:10" x14ac:dyDescent="0.25">
      <c r="D84"/>
      <c r="E84"/>
      <c r="F84"/>
      <c r="G84"/>
      <c r="H84"/>
      <c r="I84"/>
      <c r="J84"/>
    </row>
    <row r="85" spans="4:10" x14ac:dyDescent="0.25">
      <c r="D85"/>
      <c r="E85"/>
      <c r="F85"/>
      <c r="G85"/>
      <c r="H85"/>
      <c r="I85"/>
      <c r="J85"/>
    </row>
    <row r="86" spans="4:10" x14ac:dyDescent="0.25">
      <c r="D86"/>
      <c r="E86"/>
      <c r="F86"/>
      <c r="G86"/>
      <c r="H86"/>
      <c r="I86"/>
      <c r="J86"/>
    </row>
    <row r="87" spans="4:10" x14ac:dyDescent="0.25">
      <c r="D87"/>
      <c r="E87"/>
      <c r="F87"/>
      <c r="G87"/>
      <c r="H87"/>
      <c r="I87"/>
      <c r="J87"/>
    </row>
    <row r="88" spans="4:10" x14ac:dyDescent="0.25">
      <c r="D88"/>
      <c r="E88"/>
      <c r="F88"/>
      <c r="G88"/>
      <c r="H88"/>
      <c r="I88"/>
      <c r="J88"/>
    </row>
    <row r="89" spans="4:10" x14ac:dyDescent="0.25">
      <c r="D89"/>
      <c r="E89"/>
      <c r="F89"/>
      <c r="G89"/>
      <c r="H89"/>
      <c r="I89"/>
      <c r="J89"/>
    </row>
    <row r="90" spans="4:10" x14ac:dyDescent="0.25">
      <c r="D90"/>
      <c r="E90"/>
      <c r="F90"/>
      <c r="G90"/>
      <c r="H90"/>
      <c r="I90"/>
      <c r="J90"/>
    </row>
    <row r="91" spans="4:10" x14ac:dyDescent="0.25">
      <c r="D91"/>
      <c r="E91"/>
      <c r="F91"/>
      <c r="G91"/>
      <c r="H91"/>
      <c r="I91"/>
      <c r="J91"/>
    </row>
    <row r="92" spans="4:10" x14ac:dyDescent="0.25">
      <c r="D92"/>
      <c r="E92"/>
      <c r="F92"/>
      <c r="G92"/>
      <c r="H92"/>
      <c r="I92"/>
      <c r="J92"/>
    </row>
    <row r="93" spans="4:10" x14ac:dyDescent="0.25">
      <c r="D93"/>
      <c r="E93"/>
      <c r="F93"/>
      <c r="G93"/>
      <c r="H93"/>
      <c r="I93"/>
      <c r="J93"/>
    </row>
    <row r="94" spans="4:10" x14ac:dyDescent="0.25">
      <c r="D94"/>
      <c r="E94"/>
      <c r="F94"/>
      <c r="G94"/>
      <c r="H94"/>
      <c r="I94"/>
      <c r="J94"/>
    </row>
    <row r="95" spans="4:10" x14ac:dyDescent="0.25">
      <c r="D95"/>
      <c r="E95"/>
      <c r="F95"/>
      <c r="G95"/>
      <c r="H95"/>
      <c r="I95"/>
      <c r="J95"/>
    </row>
    <row r="96" spans="4:10" x14ac:dyDescent="0.25">
      <c r="D96"/>
      <c r="E96"/>
      <c r="F96"/>
      <c r="G96"/>
      <c r="H96"/>
      <c r="I96"/>
      <c r="J96"/>
    </row>
    <row r="97" spans="4:10" x14ac:dyDescent="0.25">
      <c r="D97"/>
      <c r="E97"/>
      <c r="F97"/>
      <c r="G97"/>
      <c r="H97"/>
      <c r="I97"/>
      <c r="J97"/>
    </row>
    <row r="98" spans="4:10" x14ac:dyDescent="0.25">
      <c r="D98"/>
      <c r="E98"/>
      <c r="F98"/>
      <c r="G98"/>
      <c r="H98"/>
      <c r="I98"/>
      <c r="J98"/>
    </row>
    <row r="99" spans="4:10" x14ac:dyDescent="0.25">
      <c r="D99"/>
      <c r="E99"/>
      <c r="F99"/>
      <c r="G99"/>
      <c r="H99"/>
      <c r="I99"/>
      <c r="J99"/>
    </row>
    <row r="100" spans="4:10" x14ac:dyDescent="0.25">
      <c r="D100"/>
      <c r="E100"/>
      <c r="F100"/>
      <c r="G100"/>
      <c r="H100"/>
      <c r="I100"/>
      <c r="J100"/>
    </row>
    <row r="101" spans="4:10" x14ac:dyDescent="0.25">
      <c r="D101"/>
      <c r="E101"/>
      <c r="F101"/>
      <c r="G101"/>
      <c r="H101"/>
      <c r="I101"/>
      <c r="J101"/>
    </row>
    <row r="102" spans="4:10" x14ac:dyDescent="0.25">
      <c r="D102"/>
      <c r="E102"/>
      <c r="F102"/>
      <c r="G102"/>
      <c r="H102"/>
      <c r="I102"/>
      <c r="J102"/>
    </row>
    <row r="103" spans="4:10" x14ac:dyDescent="0.25">
      <c r="D103"/>
      <c r="E103"/>
      <c r="F103"/>
      <c r="G103"/>
      <c r="H103"/>
      <c r="I103"/>
      <c r="J103"/>
    </row>
    <row r="104" spans="4:10" x14ac:dyDescent="0.25">
      <c r="D104"/>
      <c r="E104"/>
      <c r="F104"/>
      <c r="G104"/>
      <c r="H104"/>
      <c r="I104"/>
      <c r="J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79"/>
  <sheetViews>
    <sheetView topLeftCell="A4" zoomScale="110" zoomScaleNormal="110" workbookViewId="0">
      <selection activeCell="M20" sqref="M20"/>
    </sheetView>
  </sheetViews>
  <sheetFormatPr defaultRowHeight="15" x14ac:dyDescent="0.25"/>
  <cols>
    <col min="1" max="1" width="3.5703125" customWidth="1"/>
    <col min="2" max="2" width="3.42578125" customWidth="1"/>
    <col min="3" max="3" width="20.42578125" customWidth="1"/>
    <col min="4" max="5" width="9" style="1" customWidth="1"/>
    <col min="6" max="9" width="9.85546875" style="1" customWidth="1"/>
    <col min="10" max="10" width="10.28515625" style="1" customWidth="1"/>
    <col min="11" max="13" width="10.28515625" customWidth="1"/>
    <col min="14" max="15" width="9.85546875" customWidth="1"/>
    <col min="16" max="16" width="3.85546875" customWidth="1"/>
    <col min="17" max="21" width="11.5703125" customWidth="1"/>
    <col min="23" max="23" width="8.7109375" customWidth="1"/>
  </cols>
  <sheetData>
    <row r="1" spans="1:17" ht="12" customHeight="1" x14ac:dyDescent="0.25">
      <c r="A1" s="2"/>
      <c r="B1" s="49"/>
      <c r="C1" s="49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</row>
    <row r="2" spans="1:17" x14ac:dyDescent="0.25">
      <c r="A2" s="2"/>
      <c r="B2" s="2"/>
      <c r="C2" s="49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</row>
    <row r="3" spans="1:17" x14ac:dyDescent="0.25">
      <c r="A3" s="2"/>
      <c r="B3" s="10"/>
      <c r="C3" s="10"/>
      <c r="D3" s="11"/>
      <c r="E3" s="23" t="s">
        <v>26</v>
      </c>
      <c r="F3" s="13" t="s">
        <v>70</v>
      </c>
      <c r="G3" s="21"/>
      <c r="H3" s="21"/>
      <c r="I3" s="21"/>
      <c r="J3" s="13"/>
      <c r="K3" s="10"/>
      <c r="L3" s="10"/>
      <c r="M3" s="10"/>
      <c r="N3" s="2"/>
      <c r="O3" s="2"/>
    </row>
    <row r="4" spans="1:17" ht="15.75" thickBot="1" x14ac:dyDescent="0.3">
      <c r="A4" s="2"/>
      <c r="B4" s="14" t="s">
        <v>8</v>
      </c>
      <c r="C4" s="14"/>
      <c r="D4" s="15" t="s">
        <v>11</v>
      </c>
      <c r="E4" s="15" t="s">
        <v>27</v>
      </c>
      <c r="F4" s="17" t="s">
        <v>14</v>
      </c>
      <c r="G4" s="15" t="s">
        <v>84</v>
      </c>
      <c r="H4" s="15" t="s">
        <v>96</v>
      </c>
      <c r="I4" s="15" t="s">
        <v>68</v>
      </c>
      <c r="J4" s="17" t="s">
        <v>15</v>
      </c>
      <c r="K4" s="15" t="s">
        <v>20</v>
      </c>
      <c r="L4" s="15" t="s">
        <v>72</v>
      </c>
      <c r="M4" s="15" t="s">
        <v>19</v>
      </c>
      <c r="N4" s="2"/>
      <c r="O4" s="2"/>
    </row>
    <row r="5" spans="1:17" x14ac:dyDescent="0.25">
      <c r="A5" s="2"/>
      <c r="B5" s="62" t="s">
        <v>0</v>
      </c>
      <c r="C5" s="62"/>
      <c r="D5" s="63">
        <f>MLdata!C6</f>
        <v>1</v>
      </c>
      <c r="E5" s="64">
        <f>MLdata!D6/1000000</f>
        <v>3876.4601707399997</v>
      </c>
      <c r="F5" s="90">
        <f>MLdata!E6</f>
        <v>0.69691170427640803</v>
      </c>
      <c r="G5" s="69">
        <f>MLdata!F6</f>
        <v>0.33329670715121601</v>
      </c>
      <c r="H5" s="69">
        <f>MLdata!G6</f>
        <v>-0.101774152015514</v>
      </c>
      <c r="I5" s="69">
        <f>MLdata!H6</f>
        <v>1.3896810760864999</v>
      </c>
      <c r="J5" s="109">
        <f>MLdata!I6</f>
        <v>6.8029172752997302E-2</v>
      </c>
      <c r="K5" s="110">
        <f>MLdata!J6</f>
        <v>6.4399048992698799E-2</v>
      </c>
      <c r="L5" s="110">
        <f>MLdata!K6</f>
        <v>1.5940994082539701E-2</v>
      </c>
      <c r="M5" s="111">
        <f>MLdata!L6</f>
        <v>1.9838160985497899E-2</v>
      </c>
      <c r="N5" s="2"/>
      <c r="O5" s="2"/>
      <c r="Q5">
        <f>J5*F5</f>
        <v>4.7410326723805532E-2</v>
      </c>
    </row>
    <row r="6" spans="1:17" x14ac:dyDescent="0.25">
      <c r="A6" s="2"/>
      <c r="B6" s="5"/>
      <c r="C6" s="5" t="s">
        <v>30</v>
      </c>
      <c r="D6" s="32">
        <f>MLdata!C7</f>
        <v>0.46150878189363798</v>
      </c>
      <c r="E6" s="22">
        <f>MLdata!D7/1000000</f>
        <v>1680.19735801</v>
      </c>
      <c r="F6" s="70">
        <f>MLdata!E7</f>
        <v>0.63261473583754901</v>
      </c>
      <c r="G6" s="71">
        <f>MLdata!F7</f>
        <v>0.33466021203755097</v>
      </c>
      <c r="H6" s="71">
        <f>MLdata!G7</f>
        <v>-0.115672450689074</v>
      </c>
      <c r="I6" s="71">
        <f>MLdata!H7</f>
        <v>1.0151577526487801</v>
      </c>
      <c r="J6" s="112">
        <f>MLdata!I7</f>
        <v>9.0237470199869496E-2</v>
      </c>
      <c r="K6" s="113">
        <f>MLdata!J7</f>
        <v>8.1191759985463893E-2</v>
      </c>
      <c r="L6" s="113">
        <f>MLdata!K7</f>
        <v>2.9165074935890399E-2</v>
      </c>
      <c r="M6" s="114">
        <f>MLdata!L7</f>
        <v>3.2790467655112697E-2</v>
      </c>
      <c r="N6" s="2"/>
      <c r="O6" s="2"/>
    </row>
    <row r="7" spans="1:17" x14ac:dyDescent="0.25">
      <c r="A7" s="2"/>
      <c r="B7" s="5"/>
      <c r="C7" s="5" t="s">
        <v>2</v>
      </c>
      <c r="D7" s="32">
        <f>MLdata!C8</f>
        <v>0.20705885535183</v>
      </c>
      <c r="E7" s="22">
        <f>MLdata!D8/1000000</f>
        <v>236.19647871000001</v>
      </c>
      <c r="F7" s="70">
        <f>MLdata!E8</f>
        <v>1.1535111965509099</v>
      </c>
      <c r="G7" s="71">
        <f>MLdata!F8</f>
        <v>0.274606635998982</v>
      </c>
      <c r="H7" s="71">
        <f>MLdata!G8</f>
        <v>0.73341246719270303</v>
      </c>
      <c r="I7" s="71">
        <f>MLdata!H8</f>
        <v>1.03314742329996</v>
      </c>
      <c r="J7" s="112">
        <f>MLdata!I8</f>
        <v>1.38433793484984E-2</v>
      </c>
      <c r="K7" s="113">
        <f>MLdata!J8</f>
        <v>8.1249350593045194E-3</v>
      </c>
      <c r="L7" s="113">
        <f>MLdata!K8</f>
        <v>5.8450319991873896E-3</v>
      </c>
      <c r="M7" s="114">
        <f>MLdata!L8</f>
        <v>9.1473031241938504E-3</v>
      </c>
      <c r="N7" s="2"/>
      <c r="O7" s="2"/>
    </row>
    <row r="8" spans="1:17" x14ac:dyDescent="0.25">
      <c r="A8" s="2"/>
      <c r="B8" s="5"/>
      <c r="C8" s="5" t="s">
        <v>1</v>
      </c>
      <c r="D8" s="32">
        <f>MLdata!C9</f>
        <v>0.25595405238308999</v>
      </c>
      <c r="E8" s="22">
        <f>MLdata!D9/1000000</f>
        <v>931.84212188000004</v>
      </c>
      <c r="F8" s="70">
        <f>MLdata!E9</f>
        <v>0.582962410028525</v>
      </c>
      <c r="G8" s="71">
        <f>MLdata!F9</f>
        <v>0.317021128046097</v>
      </c>
      <c r="H8" s="71">
        <f>MLdata!G9</f>
        <v>-0.33247018784820398</v>
      </c>
      <c r="I8" s="71">
        <f>MLdata!H9</f>
        <v>1.0488514501613599</v>
      </c>
      <c r="J8" s="112">
        <f>MLdata!I9</f>
        <v>9.72607762140138E-2</v>
      </c>
      <c r="K8" s="113">
        <f>MLdata!J9</f>
        <v>9.0496724157699299E-2</v>
      </c>
      <c r="L8" s="113">
        <f>MLdata!K9</f>
        <v>1.0774686545558699E-2</v>
      </c>
      <c r="M8" s="115">
        <f>MLdata!L9</f>
        <v>3.0120819283763499E-2</v>
      </c>
      <c r="N8" s="2"/>
      <c r="O8" s="2"/>
    </row>
    <row r="9" spans="1:17" x14ac:dyDescent="0.25">
      <c r="A9" s="2"/>
      <c r="B9" s="8"/>
      <c r="C9" s="8" t="s">
        <v>3</v>
      </c>
      <c r="D9" s="103">
        <f>MLdata!C10</f>
        <v>7.5478310371442398E-2</v>
      </c>
      <c r="E9" s="48">
        <f>MLdata!D10/1000000</f>
        <v>274.79099564000001</v>
      </c>
      <c r="F9" s="104">
        <f>MLdata!E10</f>
        <v>0.60028688005894104</v>
      </c>
      <c r="G9" s="105">
        <f>MLdata!F10</f>
        <v>0.36063489893081102</v>
      </c>
      <c r="H9" s="105">
        <f>MLdata!G10</f>
        <v>-2.5669844441901599E-2</v>
      </c>
      <c r="I9" s="105">
        <f>MLdata!H10</f>
        <v>0.50557505096751199</v>
      </c>
      <c r="J9" s="116">
        <f>MLdata!I10</f>
        <v>7.1641732811739606E-2</v>
      </c>
      <c r="K9" s="117">
        <f>MLdata!J10</f>
        <v>4.1105342015060303E-2</v>
      </c>
      <c r="L9" s="117">
        <f>MLdata!K10</f>
        <v>1.8666437839635199E-2</v>
      </c>
      <c r="M9" s="118">
        <f>MLdata!L10</f>
        <v>5.6689379567362003E-2</v>
      </c>
      <c r="N9" s="2"/>
      <c r="O9" s="2"/>
    </row>
    <row r="10" spans="1:17" x14ac:dyDescent="0.25">
      <c r="A10" s="2"/>
      <c r="B10" s="5" t="s">
        <v>85</v>
      </c>
      <c r="C10" s="5"/>
      <c r="D10" s="32">
        <f>MLdata!C11</f>
        <v>0</v>
      </c>
      <c r="E10" s="22">
        <f>MLdata!D11/1000000</f>
        <v>0</v>
      </c>
      <c r="F10" s="70">
        <v>0.69971000000000005</v>
      </c>
      <c r="G10" s="43" t="str">
        <f>MLdata!F11</f>
        <v>NaN</v>
      </c>
      <c r="H10" s="71">
        <f>MLdata!G11</f>
        <v>0.73211785552245401</v>
      </c>
      <c r="I10" s="43" t="str">
        <f>MLdata!H11</f>
        <v>NaN</v>
      </c>
      <c r="J10" s="91">
        <f>MLdata!I11</f>
        <v>3.00498066452708E-2</v>
      </c>
      <c r="K10" s="43" t="str">
        <f>MLdata!J11</f>
        <v>NaN</v>
      </c>
      <c r="L10" s="56">
        <f>MLdata!K11</f>
        <v>3.00498066452708E-2</v>
      </c>
      <c r="M10" s="43" t="str">
        <f>MLdata!L11</f>
        <v>NaN</v>
      </c>
      <c r="N10" s="2"/>
      <c r="O10" s="2"/>
    </row>
    <row r="11" spans="1:17" x14ac:dyDescent="0.25">
      <c r="A11" s="2"/>
      <c r="B11" s="5"/>
      <c r="C11" s="5" t="s">
        <v>88</v>
      </c>
      <c r="D11" s="32">
        <f>MLdata!C12</f>
        <v>0</v>
      </c>
      <c r="E11" s="22">
        <f>MLdata!D12/1000000</f>
        <v>0</v>
      </c>
      <c r="F11" s="4">
        <f>MLdata!E12</f>
        <v>0.4</v>
      </c>
      <c r="G11" s="43" t="str">
        <f>MLdata!F12</f>
        <v>NaN</v>
      </c>
      <c r="H11" s="7">
        <f>MLdata!G12</f>
        <v>0.4</v>
      </c>
      <c r="I11" s="43" t="str">
        <f>MLdata!H12</f>
        <v>NaN</v>
      </c>
      <c r="J11" s="91">
        <f>MLdata!I12</f>
        <v>0.03</v>
      </c>
      <c r="K11" s="43" t="str">
        <f>MLdata!J12</f>
        <v>NaN</v>
      </c>
      <c r="L11" s="56">
        <f>MLdata!K12</f>
        <v>0.03</v>
      </c>
      <c r="M11" s="43" t="str">
        <f>MLdata!L12</f>
        <v>NaN</v>
      </c>
      <c r="N11" s="2"/>
      <c r="O11" s="2"/>
    </row>
    <row r="12" spans="1:17" x14ac:dyDescent="0.25">
      <c r="A12" s="2"/>
      <c r="B12" s="5"/>
      <c r="C12" s="5" t="s">
        <v>86</v>
      </c>
      <c r="D12" s="32">
        <f>MLdata!C13</f>
        <v>0</v>
      </c>
      <c r="E12" s="22">
        <f>MLdata!D13/1000000</f>
        <v>0</v>
      </c>
      <c r="F12" s="4">
        <f>MLdata!E13</f>
        <v>0.4</v>
      </c>
      <c r="G12" s="43" t="str">
        <f>MLdata!F13</f>
        <v>NaN</v>
      </c>
      <c r="H12" s="7">
        <f>MLdata!G13</f>
        <v>0.4</v>
      </c>
      <c r="I12" s="43" t="str">
        <f>MLdata!H13</f>
        <v>NaN</v>
      </c>
      <c r="J12" s="91">
        <f>MLdata!I13</f>
        <v>0.05</v>
      </c>
      <c r="K12" s="43" t="str">
        <f>MLdata!J13</f>
        <v>NaN</v>
      </c>
      <c r="L12" s="56">
        <f>MLdata!K13</f>
        <v>0.05</v>
      </c>
      <c r="M12" s="43" t="str">
        <f>MLdata!L13</f>
        <v>NaN</v>
      </c>
      <c r="N12" s="2"/>
      <c r="O12" s="2"/>
    </row>
    <row r="13" spans="1:17" x14ac:dyDescent="0.25">
      <c r="A13" s="2"/>
      <c r="B13" s="5"/>
      <c r="C13" s="5" t="s">
        <v>87</v>
      </c>
      <c r="D13" s="32">
        <f>MLdata!C14</f>
        <v>0</v>
      </c>
      <c r="E13" s="22">
        <f>MLdata!D14/1000000</f>
        <v>0</v>
      </c>
      <c r="F13" s="4">
        <f>MLdata!E14</f>
        <v>0.4</v>
      </c>
      <c r="G13" s="43" t="str">
        <f>MLdata!F14</f>
        <v>NaN</v>
      </c>
      <c r="H13" s="7">
        <f>MLdata!G14</f>
        <v>0.4</v>
      </c>
      <c r="I13" s="43" t="str">
        <f>MLdata!H14</f>
        <v>NaN</v>
      </c>
      <c r="J13" s="91">
        <f>MLdata!I14</f>
        <v>0.08</v>
      </c>
      <c r="K13" s="43" t="str">
        <f>MLdata!J14</f>
        <v>NaN</v>
      </c>
      <c r="L13" s="56">
        <f>MLdata!K14</f>
        <v>0.08</v>
      </c>
      <c r="M13" s="43" t="str">
        <f>MLdata!L14</f>
        <v>NaN</v>
      </c>
      <c r="N13" s="2"/>
      <c r="O13" s="2"/>
    </row>
    <row r="14" spans="1:17" x14ac:dyDescent="0.25">
      <c r="A14" s="2"/>
      <c r="B14" s="8"/>
      <c r="C14" s="8" t="s">
        <v>89</v>
      </c>
      <c r="D14" s="47">
        <f>MLdata!C15</f>
        <v>0</v>
      </c>
      <c r="E14" s="48">
        <f>MLdata!D15/1000000</f>
        <v>0</v>
      </c>
      <c r="F14" s="57">
        <f>MLdata!E15</f>
        <v>0.4</v>
      </c>
      <c r="G14" s="45" t="str">
        <f>MLdata!F15</f>
        <v>NaN</v>
      </c>
      <c r="H14" s="58">
        <f>MLdata!G15</f>
        <v>0.4</v>
      </c>
      <c r="I14" s="45" t="str">
        <f>MLdata!H15</f>
        <v>NaN</v>
      </c>
      <c r="J14" s="92">
        <f>MLdata!I15</f>
        <v>0.08</v>
      </c>
      <c r="K14" s="45" t="str">
        <f>MLdata!J15</f>
        <v>NaN</v>
      </c>
      <c r="L14" s="59">
        <f>MLdata!K15</f>
        <v>0.08</v>
      </c>
      <c r="M14" s="45" t="str">
        <f>MLdata!L15</f>
        <v>NaN</v>
      </c>
      <c r="N14" s="2"/>
      <c r="O14" s="2"/>
    </row>
    <row r="15" spans="1:17" x14ac:dyDescent="0.25">
      <c r="A15" s="2"/>
      <c r="B15" s="5" t="s">
        <v>6</v>
      </c>
      <c r="C15" s="5"/>
      <c r="D15" s="32">
        <f>MLdata!C16</f>
        <v>0</v>
      </c>
      <c r="E15" s="22">
        <f>MLdata!D16/1000000</f>
        <v>0</v>
      </c>
      <c r="F15" s="4">
        <f>MLdata!E16</f>
        <v>0.35</v>
      </c>
      <c r="G15" s="7">
        <f>MLdata!F16</f>
        <v>0.35</v>
      </c>
      <c r="H15" s="43" t="str">
        <f>MLdata!G16</f>
        <v>NaN</v>
      </c>
      <c r="I15" s="43" t="str">
        <f>MLdata!H16</f>
        <v>NaN</v>
      </c>
      <c r="J15" s="93">
        <f>MLdata!I16</f>
        <v>0.15</v>
      </c>
      <c r="K15" s="55">
        <f>MLdata!J16</f>
        <v>0.15</v>
      </c>
      <c r="L15" s="43" t="str">
        <f>MLdata!K16</f>
        <v>NaN</v>
      </c>
      <c r="M15" s="43" t="str">
        <f>MLdata!L16</f>
        <v>NaN</v>
      </c>
      <c r="N15" s="2"/>
      <c r="O15" s="2"/>
    </row>
    <row r="16" spans="1:17" x14ac:dyDescent="0.25">
      <c r="A16" s="2"/>
      <c r="B16" s="5" t="s">
        <v>65</v>
      </c>
      <c r="C16" s="5"/>
      <c r="D16" s="32">
        <f>MLdata!C17</f>
        <v>0</v>
      </c>
      <c r="E16" s="22">
        <f>MLdata!D17/1000000</f>
        <v>0</v>
      </c>
      <c r="F16" s="4">
        <f>MLdata!E17</f>
        <v>0.3</v>
      </c>
      <c r="G16" s="7">
        <f>MLdata!F17</f>
        <v>0.3</v>
      </c>
      <c r="H16" s="43" t="str">
        <f>MLdata!G17</f>
        <v>NaN</v>
      </c>
      <c r="I16" s="43" t="str">
        <f>MLdata!H17</f>
        <v>NaN</v>
      </c>
      <c r="J16" s="91">
        <f>MLdata!I17</f>
        <v>0.02</v>
      </c>
      <c r="K16" s="56">
        <f>MLdata!J17</f>
        <v>0.02</v>
      </c>
      <c r="L16" s="43" t="str">
        <f>MLdata!K17</f>
        <v>NaN</v>
      </c>
      <c r="M16" s="43" t="str">
        <f>MLdata!L17</f>
        <v>NaN</v>
      </c>
      <c r="N16" s="2"/>
      <c r="O16" s="2"/>
    </row>
    <row r="17" spans="1:16" x14ac:dyDescent="0.25">
      <c r="A17" s="2"/>
      <c r="B17" s="5" t="s">
        <v>22</v>
      </c>
      <c r="C17" s="5"/>
      <c r="D17" s="32">
        <f>MLdata!C18</f>
        <v>0</v>
      </c>
      <c r="E17" s="22">
        <f>MLdata!D18/1000000</f>
        <v>0</v>
      </c>
      <c r="F17" s="4">
        <f>MLdata!E18</f>
        <v>0.2</v>
      </c>
      <c r="G17" s="7">
        <f>MLdata!F18</f>
        <v>0.2</v>
      </c>
      <c r="H17" s="43" t="str">
        <f>MLdata!G18</f>
        <v>NaN</v>
      </c>
      <c r="I17" s="43" t="str">
        <f>MLdata!H18</f>
        <v>NaN</v>
      </c>
      <c r="J17" s="91">
        <f>MLdata!I18</f>
        <v>0.05</v>
      </c>
      <c r="K17" s="56">
        <f>MLdata!J18</f>
        <v>0.05</v>
      </c>
      <c r="L17" s="43" t="str">
        <f>MLdata!K18</f>
        <v>NaN</v>
      </c>
      <c r="M17" s="43" t="str">
        <f>MLdata!L18</f>
        <v>NaN</v>
      </c>
      <c r="N17" s="2"/>
      <c r="O17" s="2"/>
    </row>
    <row r="18" spans="1:16" x14ac:dyDescent="0.25">
      <c r="A18" s="2"/>
      <c r="B18" s="8" t="s">
        <v>7</v>
      </c>
      <c r="C18" s="8"/>
      <c r="D18" s="47">
        <f>MLdata!C19</f>
        <v>0</v>
      </c>
      <c r="E18" s="48">
        <f>MLdata!D19/1000000</f>
        <v>0</v>
      </c>
      <c r="F18" s="57">
        <f>MLdata!E19</f>
        <v>0.25</v>
      </c>
      <c r="G18" s="58">
        <f>MLdata!F19</f>
        <v>0.25</v>
      </c>
      <c r="H18" s="45" t="str">
        <f>MLdata!G19</f>
        <v>NaN</v>
      </c>
      <c r="I18" s="45" t="str">
        <f>MLdata!H19</f>
        <v>NaN</v>
      </c>
      <c r="J18" s="92">
        <f>MLdata!I19</f>
        <v>2.5000000000000001E-2</v>
      </c>
      <c r="K18" s="59">
        <f>MLdata!J19</f>
        <v>2.5000000000000001E-2</v>
      </c>
      <c r="L18" s="45" t="str">
        <f>MLdata!K19</f>
        <v>NaN</v>
      </c>
      <c r="M18" s="45" t="str">
        <f>MLdata!L19</f>
        <v>NaN</v>
      </c>
      <c r="N18" s="2"/>
      <c r="O18" s="2"/>
    </row>
    <row r="19" spans="1:16" ht="12.75" customHeight="1" x14ac:dyDescent="0.25">
      <c r="A19" s="2"/>
      <c r="B19" s="49" t="s">
        <v>67</v>
      </c>
      <c r="C19" s="2"/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</row>
    <row r="20" spans="1:16" ht="12.75" customHeight="1" x14ac:dyDescent="0.25">
      <c r="A20" s="2"/>
      <c r="B20" s="49" t="s">
        <v>73</v>
      </c>
      <c r="C20" s="2"/>
      <c r="D20" s="3"/>
      <c r="E20" s="3"/>
      <c r="F20" s="3"/>
      <c r="G20" s="3"/>
      <c r="H20" s="3"/>
      <c r="I20" s="3"/>
      <c r="J20" s="3"/>
      <c r="K20" s="2"/>
      <c r="L20" s="2"/>
      <c r="M20" s="2"/>
      <c r="N20" s="2"/>
      <c r="O20" s="2"/>
    </row>
    <row r="21" spans="1:16" ht="12.75" customHeight="1" x14ac:dyDescent="0.25">
      <c r="A21" s="2"/>
      <c r="B21" s="49" t="s">
        <v>71</v>
      </c>
      <c r="C21" s="2"/>
      <c r="D21" s="3"/>
      <c r="E21" s="3"/>
      <c r="F21" s="3"/>
      <c r="G21" s="3"/>
      <c r="H21" s="3"/>
      <c r="I21" s="3"/>
      <c r="J21" s="3"/>
      <c r="K21" s="2"/>
      <c r="L21" s="2"/>
      <c r="M21" s="2"/>
      <c r="N21" s="2"/>
      <c r="O21" s="2"/>
    </row>
    <row r="22" spans="1:16" ht="12.75" customHeight="1" x14ac:dyDescent="0.25">
      <c r="A22" s="2"/>
      <c r="B22" s="49" t="s">
        <v>74</v>
      </c>
      <c r="C22" s="2"/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2"/>
      <c r="L24" s="2"/>
      <c r="M24" s="2"/>
      <c r="N24" s="2"/>
      <c r="O24" s="2"/>
      <c r="P24" s="2"/>
    </row>
    <row r="25" spans="1:16" x14ac:dyDescent="0.25">
      <c r="A25" s="2"/>
      <c r="B25" s="10"/>
      <c r="C25" s="10"/>
      <c r="D25" s="13" t="s">
        <v>90</v>
      </c>
      <c r="E25" s="10"/>
      <c r="F25" s="10"/>
      <c r="G25" s="10"/>
      <c r="H25" s="13" t="s">
        <v>76</v>
      </c>
      <c r="I25" s="10"/>
      <c r="J25" s="10"/>
      <c r="K25" s="10"/>
      <c r="L25" s="13" t="s">
        <v>75</v>
      </c>
      <c r="M25" s="10"/>
      <c r="N25" s="10"/>
      <c r="O25" s="10"/>
      <c r="P25" s="2"/>
    </row>
    <row r="26" spans="1:16" ht="15.75" thickBot="1" x14ac:dyDescent="0.3">
      <c r="A26" s="2"/>
      <c r="B26" s="14" t="s">
        <v>8</v>
      </c>
      <c r="C26" s="14"/>
      <c r="D26" s="18" t="s">
        <v>16</v>
      </c>
      <c r="E26" s="14" t="s">
        <v>66</v>
      </c>
      <c r="F26" s="14" t="s">
        <v>17</v>
      </c>
      <c r="G26" s="14" t="s">
        <v>23</v>
      </c>
      <c r="H26" s="18" t="s">
        <v>16</v>
      </c>
      <c r="I26" s="14" t="s">
        <v>66</v>
      </c>
      <c r="J26" s="14" t="s">
        <v>17</v>
      </c>
      <c r="K26" s="14" t="s">
        <v>23</v>
      </c>
      <c r="L26" s="18" t="s">
        <v>16</v>
      </c>
      <c r="M26" s="14" t="s">
        <v>66</v>
      </c>
      <c r="N26" s="14" t="s">
        <v>17</v>
      </c>
      <c r="O26" s="14" t="s">
        <v>23</v>
      </c>
      <c r="P26" s="2"/>
    </row>
    <row r="27" spans="1:16" x14ac:dyDescent="0.25">
      <c r="A27" s="2"/>
      <c r="B27" s="62" t="s">
        <v>0</v>
      </c>
      <c r="C27" s="62"/>
      <c r="D27" s="74">
        <f>MLdata!C25</f>
        <v>0.457135879639328</v>
      </c>
      <c r="E27" s="67">
        <f>MLdata!D25</f>
        <v>-0.38236840819047502</v>
      </c>
      <c r="F27" s="67">
        <f>MLdata!$E25</f>
        <v>-0.214391409820849</v>
      </c>
      <c r="G27" s="67">
        <f>MLdata!$F25</f>
        <v>0.494385742904353</v>
      </c>
      <c r="H27" s="74">
        <f>MLdata!G25</f>
        <v>0.828549343111874</v>
      </c>
      <c r="I27" s="67">
        <f>MLdata!H25</f>
        <v>-0.110316800688865</v>
      </c>
      <c r="J27" s="67">
        <f>MLdata!$J25</f>
        <v>3.6562225319855701E-2</v>
      </c>
      <c r="K27" s="67">
        <f>MLdata!$I25</f>
        <v>-0.109744290962961</v>
      </c>
      <c r="L27" s="74">
        <f>MLdata!K25</f>
        <v>0.114312997565597</v>
      </c>
      <c r="M27" s="67">
        <f>MLdata!L25</f>
        <v>0.123943800706209</v>
      </c>
      <c r="N27" s="67">
        <f>MLdata!N25</f>
        <v>-4.9786835623321299E-2</v>
      </c>
      <c r="O27" s="126">
        <f>MLdata!M25</f>
        <v>5.4251700364179499E-2</v>
      </c>
      <c r="P27" s="2"/>
    </row>
    <row r="28" spans="1:16" x14ac:dyDescent="0.25">
      <c r="A28" s="2"/>
      <c r="B28" s="5"/>
      <c r="C28" s="5" t="s">
        <v>30</v>
      </c>
      <c r="D28" s="61">
        <f>MLdata!C26</f>
        <v>0.54532288942515095</v>
      </c>
      <c r="E28" s="50">
        <f>MLdata!D26</f>
        <v>-0.65780107933841103</v>
      </c>
      <c r="F28" s="50">
        <f>MLdata!$E26</f>
        <v>-0.13569784875646501</v>
      </c>
      <c r="G28" s="50">
        <f>MLdata!$F26</f>
        <v>0.61535758099392301</v>
      </c>
      <c r="H28" s="61">
        <f>MLdata!G26</f>
        <v>0.75920916605807198</v>
      </c>
      <c r="I28" s="50">
        <f>MLdata!H26</f>
        <v>-0.15140723335794601</v>
      </c>
      <c r="J28" s="50">
        <f>MLdata!$J26</f>
        <v>3.7544034681322599E-2</v>
      </c>
      <c r="K28" s="50">
        <f>MLdata!$I26</f>
        <v>-1.6621162572535601E-2</v>
      </c>
      <c r="L28" s="61">
        <f>MLdata!K26</f>
        <v>0.124870063515495</v>
      </c>
      <c r="M28" s="50">
        <f>MLdata!L26</f>
        <v>0.107534980876505</v>
      </c>
      <c r="N28" s="50">
        <f>MLdata!N26</f>
        <v>-0.100450002908759</v>
      </c>
      <c r="O28" s="124">
        <f>MLdata!M26</f>
        <v>5.6483808904653002E-2</v>
      </c>
      <c r="P28" s="2"/>
    </row>
    <row r="29" spans="1:16" x14ac:dyDescent="0.25">
      <c r="A29" s="2"/>
      <c r="B29" s="5"/>
      <c r="C29" s="5" t="s">
        <v>2</v>
      </c>
      <c r="D29" s="61">
        <f>MLdata!C27</f>
        <v>3.4870073384473697E-2</v>
      </c>
      <c r="E29" s="50">
        <f>MLdata!D27</f>
        <v>-0.20975124523670399</v>
      </c>
      <c r="F29" s="50">
        <f>MLdata!$E27</f>
        <v>1.46228776389314E-2</v>
      </c>
      <c r="G29" s="50">
        <f>MLdata!$F27</f>
        <v>0.24204174827069599</v>
      </c>
      <c r="H29" s="61">
        <f>MLdata!G27</f>
        <v>0.22995037462519799</v>
      </c>
      <c r="I29" s="50">
        <f>MLdata!H27</f>
        <v>-0.211251083194545</v>
      </c>
      <c r="J29" s="50">
        <f>MLdata!$J27</f>
        <v>0.33056199477920101</v>
      </c>
      <c r="K29" s="50">
        <f>MLdata!$I27</f>
        <v>8.9485182110007694E-2</v>
      </c>
      <c r="L29" s="61">
        <f>MLdata!K27</f>
        <v>0.15292180227907401</v>
      </c>
      <c r="M29" s="50">
        <f>MLdata!L27</f>
        <v>6.70883454154034E-2</v>
      </c>
      <c r="N29" s="50">
        <f>MLdata!N27</f>
        <v>-0.15169169319592801</v>
      </c>
      <c r="O29" s="124">
        <f>MLdata!M27</f>
        <v>-3.9858361040367801E-2</v>
      </c>
      <c r="P29" s="2"/>
    </row>
    <row r="30" spans="1:16" x14ac:dyDescent="0.25">
      <c r="A30" s="2"/>
      <c r="B30" s="5"/>
      <c r="C30" s="5" t="s">
        <v>1</v>
      </c>
      <c r="D30" s="61">
        <f>MLdata!C28</f>
        <v>0.60867659627413495</v>
      </c>
      <c r="E30" s="50">
        <f>MLdata!D28</f>
        <v>-0.182607210318565</v>
      </c>
      <c r="F30" s="50">
        <f>MLdata!$E28</f>
        <v>-0.28759842339045699</v>
      </c>
      <c r="G30" s="50">
        <f>MLdata!$F28</f>
        <v>0.11287676293987101</v>
      </c>
      <c r="H30" s="61">
        <f>MLdata!G28</f>
        <v>0.86595615445033502</v>
      </c>
      <c r="I30" s="50">
        <f>MLdata!H28</f>
        <v>-4.4395142904301299E-2</v>
      </c>
      <c r="J30" s="50">
        <f>MLdata!$J28</f>
        <v>-0.108741175282634</v>
      </c>
      <c r="K30" s="50">
        <f>MLdata!$I28</f>
        <v>-0.11477727433830801</v>
      </c>
      <c r="L30" s="61">
        <f>MLdata!K28</f>
        <v>-2.83035518560904E-2</v>
      </c>
      <c r="M30" s="50">
        <f>MLdata!L28</f>
        <v>4.0277185250101898E-2</v>
      </c>
      <c r="N30" s="50">
        <f>MLdata!N28</f>
        <v>9.9712974486221906E-2</v>
      </c>
      <c r="O30" s="124">
        <f>MLdata!M28</f>
        <v>3.8463022906281397E-2</v>
      </c>
      <c r="P30" s="2"/>
    </row>
    <row r="31" spans="1:16" x14ac:dyDescent="0.25">
      <c r="A31" s="2"/>
      <c r="B31" s="8"/>
      <c r="C31" s="8" t="s">
        <v>3</v>
      </c>
      <c r="D31" s="119">
        <f>MLdata!C29</f>
        <v>0.26435463223827799</v>
      </c>
      <c r="E31" s="78">
        <f>MLdata!D29</f>
        <v>-0.13503247753474301</v>
      </c>
      <c r="F31" s="78">
        <f>MLdata!$E29</f>
        <v>-0.24861636329748599</v>
      </c>
      <c r="G31" s="78">
        <f>MLdata!$F29</f>
        <v>0.67868178700662596</v>
      </c>
      <c r="H31" s="119">
        <f>MLdata!G29</f>
        <v>0.36364048038543001</v>
      </c>
      <c r="I31" s="78">
        <f>MLdata!H29</f>
        <v>-1.05062308808583E-2</v>
      </c>
      <c r="J31" s="78">
        <f>MLdata!$J29</f>
        <v>0.13861459314917099</v>
      </c>
      <c r="K31" s="78">
        <f>MLdata!$J29</f>
        <v>0.13861459314917099</v>
      </c>
      <c r="L31" s="119">
        <f>MLdata!K29</f>
        <v>5.7035623088778201E-2</v>
      </c>
      <c r="M31" s="78">
        <f>MLdata!L29</f>
        <v>3.7489663738623703E-2</v>
      </c>
      <c r="N31" s="78">
        <f>MLdata!N29</f>
        <v>-5.5101659896702501E-2</v>
      </c>
      <c r="O31" s="125">
        <f>MLdata!M29</f>
        <v>-4.6687973047015701E-3</v>
      </c>
      <c r="P31" s="2"/>
    </row>
    <row r="32" spans="1:16" x14ac:dyDescent="0.25">
      <c r="A32" s="2"/>
      <c r="B32" s="5" t="s">
        <v>85</v>
      </c>
      <c r="C32" s="5"/>
      <c r="D32" s="121"/>
      <c r="E32" s="122"/>
      <c r="F32" s="122"/>
      <c r="G32" s="123"/>
      <c r="H32" s="121"/>
      <c r="I32" s="122"/>
      <c r="J32" s="122"/>
      <c r="K32" s="123"/>
      <c r="L32" s="121"/>
      <c r="M32" s="122"/>
      <c r="N32" s="122"/>
      <c r="O32" s="123"/>
      <c r="P32" s="2"/>
    </row>
    <row r="33" spans="1:16" x14ac:dyDescent="0.25">
      <c r="A33" s="2"/>
      <c r="B33" s="5"/>
      <c r="C33" s="5" t="s">
        <v>88</v>
      </c>
      <c r="D33" s="61"/>
      <c r="E33" s="50"/>
      <c r="F33" s="50"/>
      <c r="G33" s="124"/>
      <c r="H33" s="61"/>
      <c r="I33" s="50"/>
      <c r="J33" s="50"/>
      <c r="K33" s="124"/>
      <c r="L33" s="61"/>
      <c r="M33" s="50"/>
      <c r="N33" s="50"/>
      <c r="O33" s="124"/>
      <c r="P33" s="2"/>
    </row>
    <row r="34" spans="1:16" x14ac:dyDescent="0.25">
      <c r="A34" s="2"/>
      <c r="B34" s="5"/>
      <c r="C34" s="5" t="s">
        <v>86</v>
      </c>
      <c r="D34" s="61"/>
      <c r="E34" s="50"/>
      <c r="F34" s="50"/>
      <c r="G34" s="124"/>
      <c r="H34" s="61"/>
      <c r="I34" s="50"/>
      <c r="J34" s="50"/>
      <c r="K34" s="124"/>
      <c r="L34" s="61"/>
      <c r="M34" s="50"/>
      <c r="N34" s="50"/>
      <c r="O34" s="124"/>
      <c r="P34" s="2"/>
    </row>
    <row r="35" spans="1:16" x14ac:dyDescent="0.25">
      <c r="A35" s="2"/>
      <c r="B35" s="5"/>
      <c r="C35" s="5" t="s">
        <v>87</v>
      </c>
      <c r="D35" s="61"/>
      <c r="E35" s="50"/>
      <c r="F35" s="50"/>
      <c r="G35" s="124"/>
      <c r="H35" s="61"/>
      <c r="I35" s="50"/>
      <c r="J35" s="50"/>
      <c r="K35" s="124"/>
      <c r="L35" s="61"/>
      <c r="M35" s="50"/>
      <c r="N35" s="50"/>
      <c r="O35" s="124"/>
      <c r="P35" s="2"/>
    </row>
    <row r="36" spans="1:16" x14ac:dyDescent="0.25">
      <c r="A36" s="2"/>
      <c r="B36" s="8"/>
      <c r="C36" s="8" t="s">
        <v>89</v>
      </c>
      <c r="D36" s="119"/>
      <c r="E36" s="78"/>
      <c r="F36" s="78"/>
      <c r="G36" s="125"/>
      <c r="H36" s="119"/>
      <c r="I36" s="78"/>
      <c r="J36" s="78"/>
      <c r="K36" s="125"/>
      <c r="L36" s="119"/>
      <c r="M36" s="78"/>
      <c r="N36" s="78"/>
      <c r="O36" s="125"/>
      <c r="P36" s="2"/>
    </row>
    <row r="37" spans="1:16" x14ac:dyDescent="0.25">
      <c r="A37" s="2"/>
      <c r="B37" s="49"/>
      <c r="C37" s="2"/>
      <c r="D37" s="3"/>
      <c r="E37" s="3"/>
      <c r="F37" s="3"/>
      <c r="G37" s="3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10"/>
      <c r="C38" s="10"/>
      <c r="D38" s="13" t="s">
        <v>90</v>
      </c>
      <c r="E38" s="10"/>
      <c r="F38" s="10"/>
      <c r="G38" s="10"/>
      <c r="H38" s="13" t="s">
        <v>76</v>
      </c>
      <c r="I38" s="10"/>
      <c r="J38" s="10"/>
      <c r="K38" s="10"/>
      <c r="L38" s="13" t="s">
        <v>75</v>
      </c>
      <c r="M38" s="10"/>
      <c r="N38" s="10"/>
      <c r="O38" s="10"/>
      <c r="P38" s="2"/>
    </row>
    <row r="39" spans="1:16" ht="15.75" thickBot="1" x14ac:dyDescent="0.3">
      <c r="A39" s="2"/>
      <c r="B39" s="14" t="s">
        <v>8</v>
      </c>
      <c r="C39" s="14"/>
      <c r="D39" s="18" t="s">
        <v>94</v>
      </c>
      <c r="E39" s="14" t="s">
        <v>92</v>
      </c>
      <c r="F39" s="14" t="s">
        <v>93</v>
      </c>
      <c r="G39" s="14" t="s">
        <v>95</v>
      </c>
      <c r="H39" s="18" t="s">
        <v>94</v>
      </c>
      <c r="I39" s="14" t="s">
        <v>92</v>
      </c>
      <c r="J39" s="14" t="s">
        <v>93</v>
      </c>
      <c r="K39" s="14" t="s">
        <v>95</v>
      </c>
      <c r="L39" s="18" t="s">
        <v>94</v>
      </c>
      <c r="M39" s="14" t="s">
        <v>92</v>
      </c>
      <c r="N39" s="14" t="s">
        <v>93</v>
      </c>
      <c r="O39" s="14" t="s">
        <v>95</v>
      </c>
      <c r="P39" s="2"/>
    </row>
    <row r="40" spans="1:16" x14ac:dyDescent="0.25">
      <c r="A40" s="2"/>
      <c r="B40" s="62" t="s">
        <v>0</v>
      </c>
      <c r="C40" s="62"/>
      <c r="D40" s="74">
        <f>MLdata!C35</f>
        <v>-9.4465451955112703E-2</v>
      </c>
      <c r="E40" s="67">
        <f>MLdata!D35</f>
        <v>-6.7126161232662296E-2</v>
      </c>
      <c r="F40" s="67">
        <f>MLdata!E35</f>
        <v>0.16733904388340301</v>
      </c>
      <c r="G40" s="67">
        <f>MLdata!F35</f>
        <v>-0.11968287981402299</v>
      </c>
      <c r="H40" s="74">
        <f>MLdata!G35</f>
        <v>1.12697699104823E-2</v>
      </c>
      <c r="I40" s="67">
        <f>MLdata!H35</f>
        <v>-0.120088388203294</v>
      </c>
      <c r="J40" s="67">
        <f>MLdata!I35</f>
        <v>6.1963298447612003E-2</v>
      </c>
      <c r="K40" s="67">
        <f>MLdata!J35</f>
        <v>-0.26549429420029802</v>
      </c>
      <c r="L40" s="74">
        <f>MLdata!K35</f>
        <v>-1.2209593289484699E-16</v>
      </c>
      <c r="M40" s="67">
        <f>MLdata!L35</f>
        <v>-1.13557275858569E-17</v>
      </c>
      <c r="N40" s="67">
        <f>MLdata!M35</f>
        <v>-1.3141608878867301E-16</v>
      </c>
      <c r="O40" s="126">
        <f>MLdata!N35</f>
        <v>2.1257799964746399E-16</v>
      </c>
      <c r="P40" s="2"/>
    </row>
    <row r="41" spans="1:16" x14ac:dyDescent="0.25">
      <c r="A41" s="2"/>
      <c r="B41" s="5"/>
      <c r="C41" s="5" t="s">
        <v>30</v>
      </c>
      <c r="D41" s="61">
        <f>MLdata!C36</f>
        <v>-7.3587201667896701E-2</v>
      </c>
      <c r="E41" s="50">
        <f>MLdata!D36</f>
        <v>-0.23412920928393499</v>
      </c>
      <c r="F41" s="50">
        <f>MLdata!E36</f>
        <v>0.256426649895862</v>
      </c>
      <c r="G41" s="50">
        <f>MLdata!F36</f>
        <v>-0.187925558854345</v>
      </c>
      <c r="H41" s="61">
        <f>MLdata!G36</f>
        <v>2.1133962842538E-2</v>
      </c>
      <c r="I41" s="50">
        <f>MLdata!H36</f>
        <v>-0.23770637957354501</v>
      </c>
      <c r="J41" s="50">
        <f>MLdata!I36</f>
        <v>0.17472158160668899</v>
      </c>
      <c r="K41" s="50">
        <f>MLdata!J36</f>
        <v>-0.22486754962781499</v>
      </c>
      <c r="L41" s="61">
        <f>MLdata!K36</f>
        <v>0</v>
      </c>
      <c r="M41" s="50">
        <f>MLdata!L36</f>
        <v>4.9992603962672998E-17</v>
      </c>
      <c r="N41" s="50">
        <f>MLdata!M36</f>
        <v>-1.32829877696415E-16</v>
      </c>
      <c r="O41" s="124">
        <f>MLdata!N36</f>
        <v>2.7721789965720102E-16</v>
      </c>
      <c r="P41" s="2"/>
    </row>
    <row r="42" spans="1:16" x14ac:dyDescent="0.25">
      <c r="A42" s="2"/>
      <c r="B42" s="5"/>
      <c r="C42" s="5" t="s">
        <v>2</v>
      </c>
      <c r="D42" s="61">
        <f>MLdata!C37</f>
        <v>1.27252238887616E-2</v>
      </c>
      <c r="E42" s="50">
        <f>MLdata!D37</f>
        <v>5.2234323459898903E-2</v>
      </c>
      <c r="F42" s="50">
        <f>MLdata!E37</f>
        <v>5.6337890430348501E-2</v>
      </c>
      <c r="G42" s="50">
        <f>MLdata!F37</f>
        <v>4.0206802803439197E-2</v>
      </c>
      <c r="H42" s="61">
        <f>MLdata!G37</f>
        <v>0.29506838357484799</v>
      </c>
      <c r="I42" s="50">
        <f>MLdata!H37</f>
        <v>-9.1383952410939398E-2</v>
      </c>
      <c r="J42" s="50">
        <f>MLdata!I37</f>
        <v>0.40772603501419202</v>
      </c>
      <c r="K42" s="50">
        <f>MLdata!J37</f>
        <v>0.32293053766992802</v>
      </c>
      <c r="L42" s="61">
        <f>MLdata!K37</f>
        <v>1.09675265981928E-16</v>
      </c>
      <c r="M42" s="50">
        <f>MLdata!L37</f>
        <v>3.0721576921501202E-17</v>
      </c>
      <c r="N42" s="50">
        <f>MLdata!M37</f>
        <v>-1.05812700545021E-17</v>
      </c>
      <c r="O42" s="124">
        <f>MLdata!N37</f>
        <v>-5.1096917595382899E-17</v>
      </c>
      <c r="P42" s="2"/>
    </row>
    <row r="43" spans="1:16" x14ac:dyDescent="0.25">
      <c r="A43" s="2"/>
      <c r="B43" s="5"/>
      <c r="C43" s="5" t="s">
        <v>1</v>
      </c>
      <c r="D43" s="61">
        <f>MLdata!C38</f>
        <v>-0.14436030913152101</v>
      </c>
      <c r="E43" s="50">
        <f>MLdata!D38</f>
        <v>4.7210939232776902E-2</v>
      </c>
      <c r="F43" s="50">
        <f>MLdata!E38</f>
        <v>3.0494185270454999E-2</v>
      </c>
      <c r="G43" s="50">
        <f>MLdata!F38</f>
        <v>-0.117811595735601</v>
      </c>
      <c r="H43" s="61">
        <f>MLdata!G38</f>
        <v>-0.103653240277592</v>
      </c>
      <c r="I43" s="50">
        <f>MLdata!H38</f>
        <v>7.8645926059451393E-2</v>
      </c>
      <c r="J43" s="50">
        <f>MLdata!I38</f>
        <v>-0.24356121713902901</v>
      </c>
      <c r="K43" s="50">
        <f>MLdata!J38</f>
        <v>-0.30930364550139899</v>
      </c>
      <c r="L43" s="61">
        <f>MLdata!K38</f>
        <v>-1.04492421457936E-17</v>
      </c>
      <c r="M43" s="50">
        <f>MLdata!L38</f>
        <v>-4.4316290870349498E-17</v>
      </c>
      <c r="N43" s="50">
        <f>MLdata!M38</f>
        <v>3.2133948189005803E-17</v>
      </c>
      <c r="O43" s="124">
        <f>MLdata!N38</f>
        <v>1.47683534236823E-16</v>
      </c>
      <c r="P43" s="2"/>
    </row>
    <row r="44" spans="1:16" x14ac:dyDescent="0.25">
      <c r="A44" s="2"/>
      <c r="B44" s="8"/>
      <c r="C44" s="8" t="s">
        <v>3</v>
      </c>
      <c r="D44" s="119">
        <f>MLdata!C39</f>
        <v>-4.8804296905170103E-2</v>
      </c>
      <c r="E44" s="78">
        <f>MLdata!D39</f>
        <v>-0.16462571153702699</v>
      </c>
      <c r="F44" s="78">
        <f>MLdata!E39</f>
        <v>0.173865237323056</v>
      </c>
      <c r="G44" s="78">
        <f>MLdata!F39</f>
        <v>-6.7646448636346099E-2</v>
      </c>
      <c r="H44" s="119">
        <f>MLdata!G39</f>
        <v>9.7725194882984506E-2</v>
      </c>
      <c r="I44" s="78">
        <f>MLdata!H39</f>
        <v>-0.187273806833641</v>
      </c>
      <c r="J44" s="78">
        <f>MLdata!I39</f>
        <v>0.18474541047409401</v>
      </c>
      <c r="K44" s="78">
        <f>MLdata!J39</f>
        <v>-0.113502918326627</v>
      </c>
      <c r="L44" s="119">
        <f>MLdata!K39</f>
        <v>0</v>
      </c>
      <c r="M44" s="78">
        <f>MLdata!L39</f>
        <v>6.9400549129029894E-17</v>
      </c>
      <c r="N44" s="78">
        <f>MLdata!M39</f>
        <v>-5.4636031152875197E-17</v>
      </c>
      <c r="O44" s="125">
        <f>MLdata!N39</f>
        <v>0</v>
      </c>
      <c r="P44" s="2"/>
    </row>
    <row r="45" spans="1:16" x14ac:dyDescent="0.25">
      <c r="A45" s="2"/>
      <c r="B45" s="5" t="s">
        <v>85</v>
      </c>
      <c r="C45" s="5"/>
      <c r="D45" s="121"/>
      <c r="E45" s="122"/>
      <c r="F45" s="122"/>
      <c r="G45" s="123"/>
      <c r="H45" s="121"/>
      <c r="I45" s="122"/>
      <c r="J45" s="122"/>
      <c r="K45" s="123"/>
      <c r="L45" s="121"/>
      <c r="M45" s="122"/>
      <c r="N45" s="122"/>
      <c r="O45" s="123"/>
      <c r="P45" s="2"/>
    </row>
    <row r="46" spans="1:16" x14ac:dyDescent="0.25">
      <c r="A46" s="2"/>
      <c r="B46" s="5"/>
      <c r="C46" s="5" t="s">
        <v>88</v>
      </c>
      <c r="D46" s="61"/>
      <c r="E46" s="50"/>
      <c r="F46" s="50"/>
      <c r="G46" s="124"/>
      <c r="H46" s="61"/>
      <c r="I46" s="50"/>
      <c r="J46" s="50"/>
      <c r="K46" s="124"/>
      <c r="L46" s="61"/>
      <c r="M46" s="50"/>
      <c r="N46" s="50"/>
      <c r="O46" s="124"/>
      <c r="P46" s="2"/>
    </row>
    <row r="47" spans="1:16" x14ac:dyDescent="0.25">
      <c r="A47" s="2"/>
      <c r="B47" s="5"/>
      <c r="C47" s="5" t="s">
        <v>86</v>
      </c>
      <c r="D47" s="61"/>
      <c r="E47" s="50"/>
      <c r="F47" s="50"/>
      <c r="G47" s="124"/>
      <c r="H47" s="61"/>
      <c r="I47" s="50"/>
      <c r="J47" s="50"/>
      <c r="K47" s="124"/>
      <c r="L47" s="61"/>
      <c r="M47" s="50"/>
      <c r="N47" s="50"/>
      <c r="O47" s="124"/>
      <c r="P47" s="2"/>
    </row>
    <row r="48" spans="1:16" x14ac:dyDescent="0.25">
      <c r="A48" s="2"/>
      <c r="B48" s="5"/>
      <c r="C48" s="5" t="s">
        <v>87</v>
      </c>
      <c r="D48" s="61"/>
      <c r="E48" s="50"/>
      <c r="F48" s="50"/>
      <c r="G48" s="124"/>
      <c r="H48" s="61"/>
      <c r="I48" s="50"/>
      <c r="J48" s="50"/>
      <c r="K48" s="124"/>
      <c r="L48" s="61"/>
      <c r="M48" s="50"/>
      <c r="N48" s="50"/>
      <c r="O48" s="124"/>
      <c r="P48" s="2"/>
    </row>
    <row r="49" spans="1:16" x14ac:dyDescent="0.25">
      <c r="A49" s="2"/>
      <c r="B49" s="8"/>
      <c r="C49" s="8" t="s">
        <v>89</v>
      </c>
      <c r="D49" s="119"/>
      <c r="E49" s="78"/>
      <c r="F49" s="78"/>
      <c r="G49" s="125"/>
      <c r="H49" s="119"/>
      <c r="I49" s="78"/>
      <c r="J49" s="78"/>
      <c r="K49" s="125"/>
      <c r="L49" s="119"/>
      <c r="M49" s="78"/>
      <c r="N49" s="78"/>
      <c r="O49" s="125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D52"/>
      <c r="E52"/>
      <c r="F52"/>
      <c r="G52"/>
      <c r="H52"/>
      <c r="I52"/>
      <c r="J52"/>
    </row>
    <row r="53" spans="1:16" x14ac:dyDescent="0.25">
      <c r="D53"/>
      <c r="E53"/>
      <c r="F53"/>
      <c r="G53"/>
      <c r="H53"/>
      <c r="I53"/>
      <c r="J53"/>
    </row>
    <row r="54" spans="1:16" x14ac:dyDescent="0.25">
      <c r="D54"/>
      <c r="E54"/>
      <c r="F54"/>
      <c r="G54"/>
      <c r="H54"/>
      <c r="I54"/>
      <c r="J54"/>
    </row>
    <row r="55" spans="1:16" x14ac:dyDescent="0.25">
      <c r="D55"/>
      <c r="E55"/>
      <c r="F55"/>
      <c r="G55"/>
      <c r="H55"/>
      <c r="I55"/>
      <c r="J55"/>
    </row>
    <row r="56" spans="1:16" x14ac:dyDescent="0.25">
      <c r="D56"/>
      <c r="E56"/>
      <c r="F56"/>
      <c r="G56"/>
      <c r="H56"/>
      <c r="I56"/>
      <c r="J56"/>
    </row>
    <row r="57" spans="1:16" x14ac:dyDescent="0.25">
      <c r="D57"/>
      <c r="E57"/>
      <c r="F57"/>
      <c r="G57"/>
      <c r="H57"/>
      <c r="I57"/>
      <c r="J57"/>
    </row>
    <row r="58" spans="1:16" x14ac:dyDescent="0.25">
      <c r="D58"/>
      <c r="E58"/>
      <c r="F58"/>
      <c r="G58"/>
      <c r="H58"/>
      <c r="I58"/>
      <c r="J58"/>
    </row>
    <row r="59" spans="1:16" x14ac:dyDescent="0.25">
      <c r="D59"/>
      <c r="E59"/>
      <c r="F59"/>
      <c r="G59"/>
      <c r="H59"/>
      <c r="I59"/>
      <c r="J59"/>
    </row>
    <row r="60" spans="1:16" x14ac:dyDescent="0.25">
      <c r="D60"/>
      <c r="E60"/>
      <c r="F60"/>
      <c r="G60"/>
      <c r="H60"/>
      <c r="I60"/>
      <c r="J60"/>
    </row>
    <row r="61" spans="1:16" x14ac:dyDescent="0.25">
      <c r="D61"/>
      <c r="E61"/>
      <c r="F61"/>
      <c r="G61"/>
      <c r="H61"/>
      <c r="I61"/>
      <c r="J61"/>
    </row>
    <row r="62" spans="1:16" x14ac:dyDescent="0.25">
      <c r="D62"/>
      <c r="E62"/>
      <c r="F62"/>
      <c r="G62"/>
      <c r="H62"/>
      <c r="I62"/>
      <c r="J62"/>
    </row>
    <row r="63" spans="1:16" x14ac:dyDescent="0.25">
      <c r="D63"/>
      <c r="E63"/>
      <c r="F63"/>
      <c r="G63"/>
      <c r="H63"/>
      <c r="I63"/>
      <c r="J63"/>
    </row>
    <row r="64" spans="1:16" x14ac:dyDescent="0.25">
      <c r="D64"/>
      <c r="E64"/>
      <c r="F64"/>
      <c r="G64"/>
      <c r="H64"/>
      <c r="I64"/>
      <c r="J64"/>
    </row>
    <row r="65" spans="4:10" x14ac:dyDescent="0.25">
      <c r="D65"/>
      <c r="E65"/>
      <c r="F65"/>
      <c r="G65"/>
      <c r="H65"/>
      <c r="I65"/>
      <c r="J65"/>
    </row>
    <row r="66" spans="4:10" x14ac:dyDescent="0.25">
      <c r="D66"/>
      <c r="E66"/>
      <c r="F66"/>
      <c r="G66"/>
      <c r="H66"/>
      <c r="I66"/>
      <c r="J66"/>
    </row>
    <row r="67" spans="4:10" x14ac:dyDescent="0.25">
      <c r="D67"/>
      <c r="E67"/>
      <c r="F67"/>
      <c r="G67"/>
      <c r="H67"/>
      <c r="I67"/>
      <c r="J67"/>
    </row>
    <row r="68" spans="4:10" x14ac:dyDescent="0.25">
      <c r="D68"/>
      <c r="E68"/>
      <c r="F68"/>
      <c r="G68"/>
      <c r="H68"/>
      <c r="I68"/>
      <c r="J68"/>
    </row>
    <row r="69" spans="4:10" x14ac:dyDescent="0.25">
      <c r="D69"/>
      <c r="E69"/>
      <c r="F69"/>
      <c r="G69"/>
      <c r="H69"/>
      <c r="I69"/>
      <c r="J69"/>
    </row>
    <row r="70" spans="4:10" x14ac:dyDescent="0.25">
      <c r="D70"/>
      <c r="E70"/>
      <c r="F70"/>
      <c r="G70"/>
      <c r="H70"/>
      <c r="I70"/>
      <c r="J70"/>
    </row>
    <row r="71" spans="4:10" x14ac:dyDescent="0.25">
      <c r="D71"/>
      <c r="E71"/>
      <c r="F71"/>
      <c r="G71"/>
      <c r="H71"/>
      <c r="I71"/>
      <c r="J71"/>
    </row>
    <row r="72" spans="4:10" x14ac:dyDescent="0.25">
      <c r="D72"/>
      <c r="E72"/>
      <c r="F72"/>
      <c r="G72"/>
      <c r="H72"/>
      <c r="I72"/>
      <c r="J72"/>
    </row>
    <row r="73" spans="4:10" x14ac:dyDescent="0.25">
      <c r="D73"/>
      <c r="E73"/>
      <c r="F73"/>
      <c r="G73"/>
      <c r="H73"/>
      <c r="I73"/>
      <c r="J73"/>
    </row>
    <row r="74" spans="4:10" x14ac:dyDescent="0.25">
      <c r="D74"/>
      <c r="E74"/>
      <c r="F74"/>
      <c r="G74"/>
      <c r="H74"/>
      <c r="I74"/>
      <c r="J74"/>
    </row>
    <row r="75" spans="4:10" x14ac:dyDescent="0.25">
      <c r="D75"/>
      <c r="E75"/>
      <c r="F75"/>
      <c r="G75"/>
      <c r="H75"/>
      <c r="I75"/>
      <c r="J75"/>
    </row>
    <row r="76" spans="4:10" x14ac:dyDescent="0.25">
      <c r="D76"/>
      <c r="E76"/>
      <c r="F76"/>
      <c r="G76"/>
      <c r="H76"/>
      <c r="I76"/>
      <c r="J76"/>
    </row>
    <row r="77" spans="4:10" x14ac:dyDescent="0.25">
      <c r="D77"/>
      <c r="E77"/>
      <c r="F77"/>
      <c r="G77"/>
      <c r="H77"/>
      <c r="I77"/>
      <c r="J77"/>
    </row>
    <row r="78" spans="4:10" x14ac:dyDescent="0.25">
      <c r="D78"/>
      <c r="E78"/>
      <c r="F78"/>
      <c r="G78"/>
      <c r="H78"/>
      <c r="I78"/>
      <c r="J78"/>
    </row>
    <row r="79" spans="4:10" x14ac:dyDescent="0.25">
      <c r="D79"/>
      <c r="E79"/>
      <c r="F79"/>
      <c r="G79"/>
      <c r="H79"/>
      <c r="I79"/>
      <c r="J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x14ac:dyDescent="0.25"/>
  <cols>
    <col min="1" max="1" width="67.7109375" customWidth="1"/>
    <col min="2" max="2" width="13.28515625" customWidth="1"/>
    <col min="3" max="3" width="19.42578125" style="54" customWidth="1"/>
    <col min="4" max="4" width="17.85546875" style="107" customWidth="1"/>
    <col min="5" max="5" width="15" style="189" customWidth="1"/>
    <col min="6" max="6" width="16.42578125" style="189" customWidth="1"/>
    <col min="7" max="7" width="15.85546875" style="189" customWidth="1"/>
    <col min="8" max="8" width="7.7109375" style="189" customWidth="1"/>
    <col min="9" max="9" width="7.28515625" style="189" customWidth="1"/>
    <col min="10" max="10" width="8.85546875" style="189" customWidth="1"/>
    <col min="11" max="11" width="9.28515625" style="189" customWidth="1"/>
    <col min="12" max="12" width="9" style="189" customWidth="1"/>
    <col min="13" max="13" width="7.5703125" style="189" customWidth="1"/>
    <col min="14" max="14" width="7.140625" style="189" customWidth="1"/>
    <col min="15" max="15" width="6.7109375" style="189" customWidth="1"/>
    <col min="16" max="16" width="5.5703125" style="189" customWidth="1"/>
    <col min="17" max="17" width="10.7109375" style="189" customWidth="1"/>
    <col min="18" max="18" width="9.5703125" style="189" customWidth="1"/>
    <col min="19" max="19" width="7.140625" style="189" customWidth="1"/>
    <col min="20" max="20" width="9" style="189" customWidth="1"/>
    <col min="21" max="21" width="8.28515625" style="189" customWidth="1"/>
    <col min="22" max="22" width="7.85546875" style="189" customWidth="1"/>
    <col min="23" max="23" width="9.5703125" style="189" customWidth="1"/>
    <col min="24" max="24" width="8.28515625" style="189" customWidth="1"/>
    <col min="25" max="25" width="8.85546875" customWidth="1"/>
    <col min="26" max="26" width="9.5703125" style="108" customWidth="1"/>
    <col min="27" max="27" width="13.42578125" style="189" bestFit="1" customWidth="1"/>
    <col min="28" max="28" width="12.7109375" style="189" bestFit="1" customWidth="1"/>
    <col min="29" max="29" width="12.5703125" style="189" customWidth="1"/>
    <col min="30" max="30" width="10" bestFit="1" customWidth="1"/>
  </cols>
  <sheetData>
    <row r="1" spans="1:29" x14ac:dyDescent="0.25">
      <c r="H1" s="196"/>
      <c r="I1" s="197" t="s">
        <v>14</v>
      </c>
      <c r="J1" s="196"/>
      <c r="K1" s="209" t="s">
        <v>551</v>
      </c>
      <c r="L1" s="200"/>
      <c r="M1" s="198"/>
      <c r="N1" s="199" t="s">
        <v>15</v>
      </c>
      <c r="O1" s="198"/>
      <c r="P1" s="198"/>
      <c r="Q1" s="201"/>
      <c r="R1" s="201"/>
      <c r="S1" s="201" t="s">
        <v>524</v>
      </c>
      <c r="T1" s="201"/>
      <c r="U1" s="202"/>
      <c r="V1" s="203" t="s">
        <v>85</v>
      </c>
      <c r="W1" s="202"/>
      <c r="X1" s="202"/>
      <c r="Z1" s="208" t="s">
        <v>549</v>
      </c>
      <c r="AA1" s="207"/>
      <c r="AB1" s="207"/>
      <c r="AC1" s="207"/>
    </row>
    <row r="2" spans="1:29" x14ac:dyDescent="0.25">
      <c r="A2" s="185" t="s">
        <v>532</v>
      </c>
      <c r="B2" s="185" t="s">
        <v>526</v>
      </c>
      <c r="C2" s="195" t="s">
        <v>527</v>
      </c>
      <c r="D2" s="194" t="s">
        <v>528</v>
      </c>
      <c r="E2" s="204" t="s">
        <v>529</v>
      </c>
      <c r="F2" s="205" t="s">
        <v>530</v>
      </c>
      <c r="G2" s="205" t="s">
        <v>531</v>
      </c>
      <c r="H2" s="205" t="s">
        <v>541</v>
      </c>
      <c r="I2" s="205" t="s">
        <v>542</v>
      </c>
      <c r="J2" s="205" t="s">
        <v>543</v>
      </c>
      <c r="K2" s="205" t="s">
        <v>539</v>
      </c>
      <c r="L2" s="205" t="s">
        <v>540</v>
      </c>
      <c r="M2" s="205" t="s">
        <v>525</v>
      </c>
      <c r="N2" s="205" t="s">
        <v>524</v>
      </c>
      <c r="O2" s="205" t="s">
        <v>85</v>
      </c>
      <c r="P2" s="205" t="s">
        <v>552</v>
      </c>
      <c r="Q2" s="205" t="s">
        <v>16</v>
      </c>
      <c r="R2" s="205" t="s">
        <v>66</v>
      </c>
      <c r="S2" s="205" t="s">
        <v>23</v>
      </c>
      <c r="T2" s="205" t="s">
        <v>17</v>
      </c>
      <c r="U2" s="205" t="s">
        <v>92</v>
      </c>
      <c r="V2" s="205" t="s">
        <v>93</v>
      </c>
      <c r="W2" s="205" t="s">
        <v>94</v>
      </c>
      <c r="X2" s="205" t="s">
        <v>538</v>
      </c>
      <c r="Z2" s="208" t="s">
        <v>550</v>
      </c>
      <c r="AA2" s="207" t="s">
        <v>534</v>
      </c>
      <c r="AB2" s="207" t="s">
        <v>535</v>
      </c>
      <c r="AC2" s="207" t="s">
        <v>536</v>
      </c>
    </row>
    <row r="3" spans="1:29" x14ac:dyDescent="0.25">
      <c r="A3" s="185" t="s">
        <v>250</v>
      </c>
      <c r="B3" s="185" t="s">
        <v>405</v>
      </c>
      <c r="C3" s="195">
        <v>3.0721789594107683E-3</v>
      </c>
      <c r="D3" s="194">
        <v>11184764.35</v>
      </c>
      <c r="E3" s="204">
        <v>0.14235235557200637</v>
      </c>
      <c r="F3" s="204">
        <v>0.32697085978886675</v>
      </c>
      <c r="G3" s="204">
        <v>-0.16383903659579224</v>
      </c>
      <c r="H3" s="204">
        <v>0.34043480162094358</v>
      </c>
      <c r="I3" s="204">
        <v>0.19244687405461408</v>
      </c>
      <c r="J3" s="204">
        <v>-0.95175670236423981</v>
      </c>
      <c r="K3" s="204">
        <v>-0.52898110326334191</v>
      </c>
      <c r="L3" s="204">
        <v>-0.79723456432866779</v>
      </c>
      <c r="M3" s="204">
        <v>0.13919391436745529</v>
      </c>
      <c r="N3" s="204">
        <v>0.11599641119364155</v>
      </c>
      <c r="O3" s="204">
        <v>2.3564709975336853E-2</v>
      </c>
      <c r="P3" s="204">
        <v>5.4014618799559412E-2</v>
      </c>
      <c r="Q3" s="204">
        <v>0.78480329652601155</v>
      </c>
      <c r="R3" s="204">
        <v>-0.11325733927443958</v>
      </c>
      <c r="S3" s="204">
        <v>0.43518192917051696</v>
      </c>
      <c r="T3" s="204">
        <v>-0.37533008558359338</v>
      </c>
      <c r="U3" s="204">
        <v>0.39326333313964196</v>
      </c>
      <c r="V3" s="204">
        <v>-8.6825414584659186E-2</v>
      </c>
      <c r="W3" s="204">
        <v>-3.6696758320186408E-2</v>
      </c>
      <c r="X3" s="204">
        <v>-3.4855476088859407E-3</v>
      </c>
      <c r="Z3" s="108">
        <f>BaseRtg_coef + AlphaRtg_coef*AA3 + ArpRtg_coef*AB3 + BetaPlty_coef*AC3</f>
        <v>-0.26364192399101477</v>
      </c>
      <c r="AA3" s="189">
        <f>SIGN(HFPerfPivot[[#This Row],[.Alpha]])*(ABS(HFPerfPivot[[#This Row],[.Alpha]])^(2-Rtg_Expnt))*(HFPerfPivot[[#This Row],[Beta]]^Rtg_Expnt)</f>
        <v>-0.18684902862541547</v>
      </c>
      <c r="AB3" s="189">
        <f>SIGN(HFPerfPivot[[#This Row],[.ARP]])*(ABS(HFPerfPivot[[#This Row],[.ARP]])^(2-Rtg_Expnt))*(HFPerfPivot[[#This Row],[Total]]^Rtg_Expnt)</f>
        <v>2.9047165725035483E-2</v>
      </c>
      <c r="AC3" s="189">
        <f>-1*(BP_Eq*MAX(HFPerfPivot[[#This Row],[MSCI_W]],0)^2+BP_CDX*MAX(HFPerfPivot[[#This Row],[US CDX]],0)^2+BP_MBS*MAX(HFPerfPivot[[#This Row],[MBS]],0)^2+BP_IR*MAX(HFPerfPivot[[#This Row],[US 10y]],0)^2)</f>
        <v>-0.3884880596905142</v>
      </c>
    </row>
    <row r="4" spans="1:29" x14ac:dyDescent="0.25">
      <c r="A4" s="185" t="s">
        <v>252</v>
      </c>
      <c r="B4" s="185" t="s">
        <v>405</v>
      </c>
      <c r="C4" s="195">
        <v>6.0686448861867973E-3</v>
      </c>
      <c r="D4" s="194">
        <v>22093883.16</v>
      </c>
      <c r="E4" s="204">
        <v>-3.388100990268654E-2</v>
      </c>
      <c r="F4" s="204">
        <v>0.30819393815121943</v>
      </c>
      <c r="G4" s="204">
        <v>-0.29409386770087415</v>
      </c>
      <c r="H4" s="204">
        <v>0.38052378997829978</v>
      </c>
      <c r="I4" s="204">
        <v>-1.8343223281435807E-2</v>
      </c>
      <c r="J4" s="204">
        <v>-1.7990573321513172</v>
      </c>
      <c r="K4" s="204">
        <v>-0.70975944835535976</v>
      </c>
      <c r="L4" s="204">
        <v>-1.9292276237103685</v>
      </c>
      <c r="M4" s="204">
        <v>5.9436500095279995E-2</v>
      </c>
      <c r="N4" s="204">
        <v>4.4323047246146823E-2</v>
      </c>
      <c r="O4" s="204">
        <v>7.0397171173594607E-3</v>
      </c>
      <c r="P4" s="204">
        <v>2.6187778729108546E-2</v>
      </c>
      <c r="Q4" s="204">
        <v>0.29099990223596206</v>
      </c>
      <c r="R4" s="204">
        <v>0.40371311735220677</v>
      </c>
      <c r="S4" s="204">
        <v>-3.4384679602395322E-2</v>
      </c>
      <c r="T4" s="204">
        <v>-6.1889540249524325E-2</v>
      </c>
      <c r="U4" s="204">
        <v>6.2389219390374881E-2</v>
      </c>
      <c r="V4" s="204">
        <v>7.2146203639099515E-2</v>
      </c>
      <c r="W4" s="204">
        <v>-0.14857709820821183</v>
      </c>
      <c r="X4" s="204">
        <v>-5.9458400896312838E-2</v>
      </c>
      <c r="Z4" s="108">
        <f>BaseRtg_coef + AlphaRtg_coef*AA4 + ArpRtg_coef*AB4 + BetaPlty_coef*AC4</f>
        <v>-0.21677238960718359</v>
      </c>
      <c r="AA4" s="189">
        <f>SIGN(HFPerfPivot[[#This Row],[.Alpha]])*(ABS(HFPerfPivot[[#This Row],[.Alpha]])^(2-Rtg_Expnt))*(HFPerfPivot[[#This Row],[Beta]]^Rtg_Expnt)</f>
        <v>-0.20126972937767562</v>
      </c>
      <c r="AB4" s="189">
        <f>SIGN(HFPerfPivot[[#This Row],[.ARP]])*(ABS(HFPerfPivot[[#This Row],[.ARP]])^(2-Rtg_Expnt))*(HFPerfPivot[[#This Row],[Total]]^Rtg_Expnt)</f>
        <v>-8.1261434902503145E-4</v>
      </c>
      <c r="AC4" s="189">
        <f>-1*(BP_Eq*MAX(HFPerfPivot[[#This Row],[MSCI_W]],0)^2+BP_CDX*MAX(HFPerfPivot[[#This Row],[US CDX]],0)^2+BP_MBS*MAX(HFPerfPivot[[#This Row],[MBS]],0)^2+BP_IR*MAX(HFPerfPivot[[#This Row],[US 10y]],0)^2)</f>
        <v>-6.7106993973027357E-2</v>
      </c>
    </row>
    <row r="5" spans="1:29" x14ac:dyDescent="0.25">
      <c r="A5" s="185" t="s">
        <v>248</v>
      </c>
      <c r="B5" s="185" t="s">
        <v>405</v>
      </c>
      <c r="C5" s="195">
        <v>2.2678111078582253E-2</v>
      </c>
      <c r="D5" s="194">
        <v>82563331</v>
      </c>
      <c r="E5" s="204">
        <v>0.27671711182013398</v>
      </c>
      <c r="F5" s="204">
        <v>1.8098976222460667E-2</v>
      </c>
      <c r="G5" s="204">
        <v>-1.0277450571520579</v>
      </c>
      <c r="H5" s="204">
        <v>5.1499624898279243E-2</v>
      </c>
      <c r="I5" s="204">
        <v>0.6274678140436456</v>
      </c>
      <c r="J5" s="204">
        <v>-8.6528570677422534E-2</v>
      </c>
      <c r="K5" s="204">
        <v>0.17069815468206212</v>
      </c>
      <c r="L5" s="204">
        <v>-0.28155148791009826</v>
      </c>
      <c r="M5" s="204">
        <v>8.3704286320801777E-2</v>
      </c>
      <c r="N5" s="204">
        <v>2.9718446808215518E-2</v>
      </c>
      <c r="O5" s="204">
        <v>2.0686406438493388E-2</v>
      </c>
      <c r="P5" s="204">
        <v>5.5159937452412426E-2</v>
      </c>
      <c r="Q5" s="204">
        <v>0.15928144574161729</v>
      </c>
      <c r="R5" s="204">
        <v>-0.45275601237292612</v>
      </c>
      <c r="S5" s="204">
        <v>-0.19658713238544795</v>
      </c>
      <c r="T5" s="204">
        <v>-0.28865813866057372</v>
      </c>
      <c r="U5" s="204">
        <v>0.29589641583502346</v>
      </c>
      <c r="V5" s="204">
        <v>0.30201653583984905</v>
      </c>
      <c r="W5" s="204">
        <v>-0.13361313145374831</v>
      </c>
      <c r="X5" s="204">
        <v>-3.1220176804713066E-2</v>
      </c>
      <c r="Z5" s="108">
        <f>BaseRtg_coef + AlphaRtg_coef*AA5 + ArpRtg_coef*AB5 + BetaPlty_coef*AC5</f>
        <v>2.8706758361164535E-4</v>
      </c>
      <c r="AA5" s="189">
        <f>SIGN(HFPerfPivot[[#This Row],[.Alpha]])*(ABS(HFPerfPivot[[#This Row],[.Alpha]])^(2-Rtg_Expnt))*(HFPerfPivot[[#This Row],[Beta]]^Rtg_Expnt)</f>
        <v>-3.3590695284709867E-3</v>
      </c>
      <c r="AB5" s="189">
        <f>SIGN(HFPerfPivot[[#This Row],[.ARP]])*(ABS(HFPerfPivot[[#This Row],[.ARP]])^(2-Rtg_Expnt))*(HFPerfPivot[[#This Row],[Total]]^Rtg_Expnt)</f>
        <v>8.6906065869874038E-2</v>
      </c>
      <c r="AC5" s="189">
        <f>-1*(BP_Eq*MAX(HFPerfPivot[[#This Row],[MSCI_W]],0)^2+BP_CDX*MAX(HFPerfPivot[[#This Row],[US CDX]],0)^2+BP_MBS*MAX(HFPerfPivot[[#This Row],[MBS]],0)^2+BP_IR*MAX(HFPerfPivot[[#This Row],[US 10y]],0)^2)</f>
        <v>-1.5222347374523862E-2</v>
      </c>
    </row>
    <row r="6" spans="1:29" x14ac:dyDescent="0.25">
      <c r="A6" s="185" t="s">
        <v>258</v>
      </c>
      <c r="B6" s="185" t="s">
        <v>405</v>
      </c>
      <c r="C6" s="195">
        <v>2.6597280196070977E-3</v>
      </c>
      <c r="D6" s="194">
        <v>9683170</v>
      </c>
      <c r="E6" s="204">
        <v>1.1430535742300885</v>
      </c>
      <c r="F6" s="204">
        <v>1.9458833584687625</v>
      </c>
      <c r="G6" s="204">
        <v>1.8877618689033209</v>
      </c>
      <c r="H6" s="204">
        <v>0.27834299706137028</v>
      </c>
      <c r="I6" s="204">
        <v>0.50958996117588928</v>
      </c>
      <c r="J6" s="204">
        <v>1.1966462526308317</v>
      </c>
      <c r="K6" s="204">
        <v>1.5046737630645686</v>
      </c>
      <c r="L6" s="204">
        <v>1.2835732416102577</v>
      </c>
      <c r="M6" s="204">
        <v>2.8151328044137808E-2</v>
      </c>
      <c r="N6" s="204">
        <v>1.0174566103565224E-2</v>
      </c>
      <c r="O6" s="204">
        <v>8.9772558304174657E-3</v>
      </c>
      <c r="P6" s="204">
        <v>2.0700969407258688E-2</v>
      </c>
      <c r="Q6" s="204">
        <v>6.6720608255910627E-2</v>
      </c>
      <c r="R6" s="204">
        <v>-3.3742614719777385E-3</v>
      </c>
      <c r="S6" s="204">
        <v>-3.81229935025032E-2</v>
      </c>
      <c r="T6" s="204">
        <v>-4.1229843214742372E-2</v>
      </c>
      <c r="U6" s="204">
        <v>0.20343948297638526</v>
      </c>
      <c r="V6" s="204">
        <v>5.1570892964656313E-2</v>
      </c>
      <c r="W6" s="204">
        <v>-0.10563783211880538</v>
      </c>
      <c r="X6" s="204">
        <v>3.8536000349193322E-3</v>
      </c>
      <c r="Z6" s="108">
        <f>BaseRtg_coef + AlphaRtg_coef*AA6 + ArpRtg_coef*AB6 + BetaPlty_coef*AC6</f>
        <v>4.0520202693042226E-2</v>
      </c>
      <c r="AA6" s="189">
        <f>SIGN(HFPerfPivot[[#This Row],[.Alpha]])*(ABS(HFPerfPivot[[#This Row],[.Alpha]])^(2-Rtg_Expnt))*(HFPerfPivot[[#This Row],[Beta]]^Rtg_Expnt)</f>
        <v>4.0095363463525248E-2</v>
      </c>
      <c r="AB6" s="189">
        <f>SIGN(HFPerfPivot[[#This Row],[.ARP]])*(ABS(HFPerfPivot[[#This Row],[.ARP]])^(2-Rtg_Expnt))*(HFPerfPivot[[#This Row],[Total]]^Rtg_Expnt)</f>
        <v>2.9590359774416194E-2</v>
      </c>
      <c r="AC6" s="189">
        <f>-1*(BP_Eq*MAX(HFPerfPivot[[#This Row],[MSCI_W]],0)^2+BP_CDX*MAX(HFPerfPivot[[#This Row],[US CDX]],0)^2+BP_MBS*MAX(HFPerfPivot[[#This Row],[MBS]],0)^2+BP_IR*MAX(HFPerfPivot[[#This Row],[US 10y]],0)^2)</f>
        <v>-2.6709837396232134E-3</v>
      </c>
    </row>
    <row r="7" spans="1:29" x14ac:dyDescent="0.25">
      <c r="A7" s="185" t="s">
        <v>254</v>
      </c>
      <c r="B7" s="185" t="s">
        <v>405</v>
      </c>
      <c r="C7" s="195">
        <v>4.9281289103570523E-3</v>
      </c>
      <c r="D7" s="194">
        <v>17941650.300000001</v>
      </c>
      <c r="E7" s="204">
        <v>-0.15271353745206565</v>
      </c>
      <c r="F7" s="204">
        <v>8.8078996657472458E-2</v>
      </c>
      <c r="G7" s="204">
        <v>0.2445893331639338</v>
      </c>
      <c r="H7" s="204">
        <v>0.4500421787385408</v>
      </c>
      <c r="I7" s="204">
        <v>-2.1373364949121662E-2</v>
      </c>
      <c r="J7" s="204">
        <v>-0.84804617383445857</v>
      </c>
      <c r="K7" s="204">
        <v>-0.87245420876988167</v>
      </c>
      <c r="L7" s="204">
        <v>-0.77972917361690031</v>
      </c>
      <c r="M7" s="204">
        <v>9.4504965287079065E-2</v>
      </c>
      <c r="N7" s="204">
        <v>6.076641038236117E-2</v>
      </c>
      <c r="O7" s="204">
        <v>1.5330659464799744E-2</v>
      </c>
      <c r="P7" s="204">
        <v>4.8879375649199371E-2</v>
      </c>
      <c r="Q7" s="204">
        <v>0.38281206228697845</v>
      </c>
      <c r="R7" s="204">
        <v>0.64638543054571485</v>
      </c>
      <c r="S7" s="204">
        <v>0.24550750741234714</v>
      </c>
      <c r="T7" s="204">
        <v>0.18370799479302802</v>
      </c>
      <c r="U7" s="204">
        <v>0.22664897490212152</v>
      </c>
      <c r="V7" s="204">
        <v>7.2586967009354381E-2</v>
      </c>
      <c r="W7" s="204">
        <v>-0.35648189700057736</v>
      </c>
      <c r="X7" s="204">
        <v>-9.0801483062084812E-2</v>
      </c>
      <c r="Z7" s="108">
        <f>BaseRtg_coef + AlphaRtg_coef*AA7 + ArpRtg_coef*AB7 + BetaPlty_coef*AC7</f>
        <v>-0.13023932692108131</v>
      </c>
      <c r="AA7" s="189">
        <f>SIGN(HFPerfPivot[[#This Row],[.Alpha]])*(ABS(HFPerfPivot[[#This Row],[.Alpha]])^(2-Rtg_Expnt))*(HFPerfPivot[[#This Row],[Beta]]^Rtg_Expnt)</f>
        <v>-9.9602917703181387E-2</v>
      </c>
      <c r="AB7" s="189">
        <f>SIGN(HFPerfPivot[[#This Row],[.ARP]])*(ABS(HFPerfPivot[[#This Row],[.ARP]])^(2-Rtg_Expnt))*(HFPerfPivot[[#This Row],[Total]]^Rtg_Expnt)</f>
        <v>-1.3929389962393528E-3</v>
      </c>
      <c r="AC7" s="189">
        <f>-1*(BP_Eq*MAX(HFPerfPivot[[#This Row],[MSCI_W]],0)^2+BP_CDX*MAX(HFPerfPivot[[#This Row],[US CDX]],0)^2+BP_MBS*MAX(HFPerfPivot[[#This Row],[MBS]],0)^2+BP_IR*MAX(HFPerfPivot[[#This Row],[US 10y]],0)^2)</f>
        <v>-0.14248557659138003</v>
      </c>
    </row>
    <row r="8" spans="1:29" x14ac:dyDescent="0.25">
      <c r="A8" s="185" t="s">
        <v>256</v>
      </c>
      <c r="B8" s="185" t="s">
        <v>405</v>
      </c>
      <c r="C8" s="195">
        <v>7.6575350322320036E-3</v>
      </c>
      <c r="D8" s="194">
        <v>27878494.699999999</v>
      </c>
      <c r="E8" s="204">
        <v>0.19604400864029589</v>
      </c>
      <c r="F8" s="204">
        <v>0.48262472302336595</v>
      </c>
      <c r="G8" s="204">
        <v>1.4656445921387662</v>
      </c>
      <c r="H8" s="204">
        <v>0.16219079111036169</v>
      </c>
      <c r="I8" s="204">
        <v>-0.21815870001491652</v>
      </c>
      <c r="J8" s="204">
        <v>0.30257849333535231</v>
      </c>
      <c r="K8" s="204">
        <v>0.30137269131669037</v>
      </c>
      <c r="L8" s="204">
        <v>1.5560795046049933</v>
      </c>
      <c r="M8" s="204">
        <v>9.8492563500564262E-2</v>
      </c>
      <c r="N8" s="204">
        <v>4.6267358451364794E-2</v>
      </c>
      <c r="O8" s="204">
        <v>2.2839514941765469E-2</v>
      </c>
      <c r="P8" s="204">
        <v>5.5481062793703281E-2</v>
      </c>
      <c r="Q8" s="204">
        <v>0.2701388004382938</v>
      </c>
      <c r="R8" s="204">
        <v>-3.1800487219144684E-2</v>
      </c>
      <c r="S8" s="204">
        <v>-0.27687479412131288</v>
      </c>
      <c r="T8" s="204">
        <v>-0.47568771666238152</v>
      </c>
      <c r="U8" s="204">
        <v>-3.4780212784810735E-2</v>
      </c>
      <c r="V8" s="204">
        <v>0.20349617921965124</v>
      </c>
      <c r="W8" s="204">
        <v>-0.35661866546460119</v>
      </c>
      <c r="X8" s="204">
        <v>-0.2037340119507571</v>
      </c>
      <c r="Z8" s="108">
        <f>BaseRtg_coef + AlphaRtg_coef*AA8 + ArpRtg_coef*AB8 + BetaPlty_coef*AC8</f>
        <v>9.0090911138114901E-3</v>
      </c>
      <c r="AA8" s="189">
        <f>SIGN(HFPerfPivot[[#This Row],[.Alpha]])*(ABS(HFPerfPivot[[#This Row],[.Alpha]])^(2-Rtg_Expnt))*(HFPerfPivot[[#This Row],[Beta]]^Rtg_Expnt)</f>
        <v>2.2387396896380151E-2</v>
      </c>
      <c r="AB8" s="189">
        <f>SIGN(HFPerfPivot[[#This Row],[.ARP]])*(ABS(HFPerfPivot[[#This Row],[.ARP]])^(2-Rtg_Expnt))*(HFPerfPivot[[#This Row],[Total]]^Rtg_Expnt)</f>
        <v>-2.6213092022998229E-2</v>
      </c>
      <c r="AC8" s="189">
        <f>-1*(BP_Eq*MAX(HFPerfPivot[[#This Row],[MSCI_W]],0)^2+BP_CDX*MAX(HFPerfPivot[[#This Row],[US CDX]],0)^2+BP_MBS*MAX(HFPerfPivot[[#This Row],[MBS]],0)^2+BP_IR*MAX(HFPerfPivot[[#This Row],[US 10y]],0)^2)</f>
        <v>-4.3784982901344187E-2</v>
      </c>
    </row>
    <row r="9" spans="1:29" x14ac:dyDescent="0.25">
      <c r="A9" s="185" t="s">
        <v>218</v>
      </c>
      <c r="B9" s="185" t="s">
        <v>405</v>
      </c>
      <c r="C9" s="195">
        <v>5.0408441626908822E-2</v>
      </c>
      <c r="D9" s="194">
        <v>183520084.05000001</v>
      </c>
      <c r="E9" s="204">
        <v>0.36325257158383628</v>
      </c>
      <c r="F9" s="204">
        <v>1.1859108531961799</v>
      </c>
      <c r="G9" s="204">
        <v>0.88806310068978911</v>
      </c>
      <c r="H9" s="204">
        <v>0.3211358545750776</v>
      </c>
      <c r="I9" s="204">
        <v>-0.39555482679138548</v>
      </c>
      <c r="J9" s="204">
        <v>0.36136606231783119</v>
      </c>
      <c r="K9" s="204">
        <v>0.41887854631032867</v>
      </c>
      <c r="L9" s="204">
        <v>0.46341173695179211</v>
      </c>
      <c r="M9" s="204">
        <v>8.3826450461655183E-2</v>
      </c>
      <c r="N9" s="204">
        <v>7.0799140007047762E-2</v>
      </c>
      <c r="O9" s="204">
        <v>1.0479000103647967E-2</v>
      </c>
      <c r="P9" s="204">
        <v>3.2817277755630744E-2</v>
      </c>
      <c r="Q9" s="204">
        <v>0.46865581477180163</v>
      </c>
      <c r="R9" s="204">
        <v>0.30060929049228435</v>
      </c>
      <c r="S9" s="204">
        <v>-7.137667435752458E-2</v>
      </c>
      <c r="T9" s="204">
        <v>-0.3225839474394912</v>
      </c>
      <c r="U9" s="204">
        <v>-1.8216391972756625E-3</v>
      </c>
      <c r="V9" s="204">
        <v>4.7927273406448208E-2</v>
      </c>
      <c r="W9" s="204">
        <v>-0.19662305356018558</v>
      </c>
      <c r="X9" s="204">
        <v>-0.10258694979012452</v>
      </c>
      <c r="Z9" s="108">
        <f>BaseRtg_coef + AlphaRtg_coef*AA9 + ArpRtg_coef*AB9 + BetaPlty_coef*AC9</f>
        <v>3.4042781064781598E-3</v>
      </c>
      <c r="AA9" s="189">
        <f>SIGN(HFPerfPivot[[#This Row],[.Alpha]])*(ABS(HFPerfPivot[[#This Row],[.Alpha]])^(2-Rtg_Expnt))*(HFPerfPivot[[#This Row],[Beta]]^Rtg_Expnt)</f>
        <v>3.8455210325710032E-2</v>
      </c>
      <c r="AB9" s="189">
        <f>SIGN(HFPerfPivot[[#This Row],[.ARP]])*(ABS(HFPerfPivot[[#This Row],[.ARP]])^(2-Rtg_Expnt))*(HFPerfPivot[[#This Row],[Total]]^Rtg_Expnt)</f>
        <v>-4.8870205822958299E-2</v>
      </c>
      <c r="AC9" s="189">
        <f>-1*(BP_Eq*MAX(HFPerfPivot[[#This Row],[MSCI_W]],0)^2+BP_CDX*MAX(HFPerfPivot[[#This Row],[US CDX]],0)^2+BP_MBS*MAX(HFPerfPivot[[#This Row],[MBS]],0)^2+BP_IR*MAX(HFPerfPivot[[#This Row],[US 10y]],0)^2)</f>
        <v>-0.1408195581846802</v>
      </c>
    </row>
    <row r="10" spans="1:29" x14ac:dyDescent="0.25">
      <c r="A10" s="185" t="s">
        <v>219</v>
      </c>
      <c r="B10" s="185" t="s">
        <v>405</v>
      </c>
      <c r="C10" s="195">
        <v>3.3316008921061561E-2</v>
      </c>
      <c r="D10" s="194">
        <v>121292318.51000001</v>
      </c>
      <c r="E10" s="204">
        <v>0.68195796642294326</v>
      </c>
      <c r="F10" s="204">
        <v>1.0267665653686915</v>
      </c>
      <c r="G10" s="204">
        <v>-0.24701723403419001</v>
      </c>
      <c r="H10" s="204">
        <v>0.34581067249240138</v>
      </c>
      <c r="I10" s="204">
        <v>0.28463833719195503</v>
      </c>
      <c r="J10" s="204">
        <v>0.42293229788265913</v>
      </c>
      <c r="K10" s="204">
        <v>0.82403725377948667</v>
      </c>
      <c r="L10" s="204">
        <v>8.8662850419132522E-2</v>
      </c>
      <c r="M10" s="204">
        <v>6.6391168629602995E-2</v>
      </c>
      <c r="N10" s="204">
        <v>4.5066357042182766E-2</v>
      </c>
      <c r="O10" s="204">
        <v>1.1839961252816698E-2</v>
      </c>
      <c r="P10" s="204">
        <v>3.4612673799890671E-2</v>
      </c>
      <c r="Q10" s="204">
        <v>0.30146443372463877</v>
      </c>
      <c r="R10" s="204">
        <v>-0.38478945388561725</v>
      </c>
      <c r="S10" s="204">
        <v>0.41737700935724309</v>
      </c>
      <c r="T10" s="204">
        <v>-5.4232512017271153E-2</v>
      </c>
      <c r="U10" s="204">
        <v>0.2198185667840607</v>
      </c>
      <c r="V10" s="204">
        <v>0.1148871931686424</v>
      </c>
      <c r="W10" s="204">
        <v>-0.19617806110510541</v>
      </c>
      <c r="X10" s="204">
        <v>-7.3391184387424535E-2</v>
      </c>
      <c r="Z10" s="108">
        <f>BaseRtg_coef + AlphaRtg_coef*AA10 + ArpRtg_coef*AB10 + BetaPlty_coef*AC10</f>
        <v>1.9689627286775035E-2</v>
      </c>
      <c r="AA10" s="189">
        <f>SIGN(HFPerfPivot[[#This Row],[.Alpha]])*(ABS(HFPerfPivot[[#This Row],[.Alpha]])^(2-Rtg_Expnt))*(HFPerfPivot[[#This Row],[Beta]]^Rtg_Expnt)</f>
        <v>3.3360143093955755E-2</v>
      </c>
      <c r="AB10" s="189">
        <f>SIGN(HFPerfPivot[[#This Row],[.ARP]])*(ABS(HFPerfPivot[[#This Row],[.ARP]])^(2-Rtg_Expnt))*(HFPerfPivot[[#This Row],[Total]]^Rtg_Expnt)</f>
        <v>2.7192521277292627E-2</v>
      </c>
      <c r="AC10" s="189">
        <f>-1*(BP_Eq*MAX(HFPerfPivot[[#This Row],[MSCI_W]],0)^2+BP_CDX*MAX(HFPerfPivot[[#This Row],[US CDX]],0)^2+BP_MBS*MAX(HFPerfPivot[[#This Row],[MBS]],0)^2+BP_IR*MAX(HFPerfPivot[[#This Row],[US 10y]],0)^2)</f>
        <v>-7.1948839674549889E-2</v>
      </c>
    </row>
    <row r="11" spans="1:29" x14ac:dyDescent="0.25">
      <c r="A11" s="185" t="s">
        <v>220</v>
      </c>
      <c r="B11" s="185" t="s">
        <v>405</v>
      </c>
      <c r="C11" s="195">
        <v>2.935922177686685E-2</v>
      </c>
      <c r="D11" s="194">
        <v>106886995</v>
      </c>
      <c r="E11" s="204">
        <v>0.48082826398779366</v>
      </c>
      <c r="F11" s="204">
        <v>0.960805504366533</v>
      </c>
      <c r="G11" s="204">
        <v>1.1800997695667603</v>
      </c>
      <c r="H11" s="204">
        <v>0.25995395295387036</v>
      </c>
      <c r="I11" s="204">
        <v>-0.44674804663049028</v>
      </c>
      <c r="J11" s="204">
        <v>0.86895663899595976</v>
      </c>
      <c r="K11" s="204">
        <v>0.93613664536878205</v>
      </c>
      <c r="L11" s="204">
        <v>1.8445499562121666</v>
      </c>
      <c r="M11" s="204">
        <v>0.12375427030667469</v>
      </c>
      <c r="N11" s="204">
        <v>8.3398910990407873E-2</v>
      </c>
      <c r="O11" s="204">
        <v>2.8689784631282741E-2</v>
      </c>
      <c r="P11" s="204">
        <v>5.8278833877625197E-2</v>
      </c>
      <c r="Q11" s="204">
        <v>0.55013175148242033</v>
      </c>
      <c r="R11" s="204">
        <v>-0.65386456069337551</v>
      </c>
      <c r="S11" s="204">
        <v>0.1311789176945567</v>
      </c>
      <c r="T11" s="204">
        <v>-0.40987212402532819</v>
      </c>
      <c r="U11" s="204">
        <v>8.2039820545587255E-2</v>
      </c>
      <c r="V11" s="204">
        <v>-2.7009917697719123E-2</v>
      </c>
      <c r="W11" s="204">
        <v>-0.36922670060668539</v>
      </c>
      <c r="X11" s="204">
        <v>-0.28633949623686045</v>
      </c>
      <c r="Z11" s="108">
        <f>BaseRtg_coef + AlphaRtg_coef*AA11 + ArpRtg_coef*AB11 + BetaPlty_coef*AC11</f>
        <v>8.3919763642368472E-2</v>
      </c>
      <c r="AA11" s="189">
        <f>SIGN(HFPerfPivot[[#This Row],[.Alpha]])*(ABS(HFPerfPivot[[#This Row],[.Alpha]])^(2-Rtg_Expnt))*(HFPerfPivot[[#This Row],[Beta]]^Rtg_Expnt)</f>
        <v>0.13020207839811287</v>
      </c>
      <c r="AB11" s="189">
        <f>SIGN(HFPerfPivot[[#This Row],[.ARP]])*(ABS(HFPerfPivot[[#This Row],[.ARP]])^(2-Rtg_Expnt))*(HFPerfPivot[[#This Row],[Total]]^Rtg_Expnt)</f>
        <v>-7.6207633081002465E-2</v>
      </c>
      <c r="AC11" s="189">
        <f>-1*(BP_Eq*MAX(HFPerfPivot[[#This Row],[MSCI_W]],0)^2+BP_CDX*MAX(HFPerfPivot[[#This Row],[US CDX]],0)^2+BP_MBS*MAX(HFPerfPivot[[#This Row],[MBS]],0)^2+BP_IR*MAX(HFPerfPivot[[#This Row],[US 10y]],0)^2)</f>
        <v>-0.18330775723822079</v>
      </c>
    </row>
    <row r="12" spans="1:29" x14ac:dyDescent="0.25">
      <c r="A12" s="185" t="s">
        <v>253</v>
      </c>
      <c r="B12" s="185" t="s">
        <v>405</v>
      </c>
      <c r="C12" s="195">
        <v>3.1703467313687832E-4</v>
      </c>
      <c r="D12" s="194">
        <v>1154216</v>
      </c>
      <c r="E12" s="204">
        <v>-6.9409244699328881E-2</v>
      </c>
      <c r="F12" s="204">
        <v>0.36514757929221153</v>
      </c>
      <c r="G12" s="204">
        <v>4.8289419595326302E-2</v>
      </c>
      <c r="H12" s="204">
        <v>0.3107469263267344</v>
      </c>
      <c r="I12" s="204">
        <v>-0.73638341762073412</v>
      </c>
      <c r="J12" s="204">
        <v>-0.5559017543364555</v>
      </c>
      <c r="K12" s="204">
        <v>-0.11849458356788645</v>
      </c>
      <c r="L12" s="204">
        <v>-0.73520776973882551</v>
      </c>
      <c r="M12" s="204">
        <v>0.14718220239772581</v>
      </c>
      <c r="N12" s="204">
        <v>8.0807804241951386E-2</v>
      </c>
      <c r="O12" s="204">
        <v>3.5438236229679003E-2</v>
      </c>
      <c r="P12" s="204">
        <v>7.5278506401017881E-2</v>
      </c>
      <c r="Q12" s="204">
        <v>0.51916926862371171</v>
      </c>
      <c r="R12" s="204">
        <v>-0.44441743793784511</v>
      </c>
      <c r="S12" s="204">
        <v>1.0584044716699283</v>
      </c>
      <c r="T12" s="204">
        <v>-0.60941331316560021</v>
      </c>
      <c r="U12" s="204">
        <v>-0.63818113432665469</v>
      </c>
      <c r="V12" s="204">
        <v>-0.15158578940557127</v>
      </c>
      <c r="W12" s="204">
        <v>-0.27177350666546723</v>
      </c>
      <c r="X12" s="204">
        <v>-0.16313998380515507</v>
      </c>
      <c r="Z12" s="108">
        <f>BaseRtg_coef + AlphaRtg_coef*AA12 + ArpRtg_coef*AB12 + BetaPlty_coef*AC12</f>
        <v>-0.14570913738023222</v>
      </c>
      <c r="AA12" s="189">
        <f>SIGN(HFPerfPivot[[#This Row],[.Alpha]])*(ABS(HFPerfPivot[[#This Row],[.Alpha]])^(2-Rtg_Expnt))*(HFPerfPivot[[#This Row],[Beta]]^Rtg_Expnt)</f>
        <v>-7.2750760112871765E-2</v>
      </c>
      <c r="AB12" s="189">
        <f>SIGN(HFPerfPivot[[#This Row],[.ARP]])*(ABS(HFPerfPivot[[#This Row],[.ARP]])^(2-Rtg_Expnt))*(HFPerfPivot[[#This Row],[Total]]^Rtg_Expnt)</f>
        <v>-0.16209569216348907</v>
      </c>
      <c r="AC12" s="189">
        <f>-1*(BP_Eq*MAX(HFPerfPivot[[#This Row],[MSCI_W]],0)^2+BP_CDX*MAX(HFPerfPivot[[#This Row],[US CDX]],0)^2+BP_MBS*MAX(HFPerfPivot[[#This Row],[MBS]],0)^2+BP_IR*MAX(HFPerfPivot[[#This Row],[US 10y]],0)^2)</f>
        <v>-0.27374404025505783</v>
      </c>
    </row>
    <row r="13" spans="1:29" x14ac:dyDescent="0.25">
      <c r="A13" s="185" t="s">
        <v>249</v>
      </c>
      <c r="B13" s="185" t="s">
        <v>405</v>
      </c>
      <c r="C13" s="195">
        <v>1.5426183271499347E-4</v>
      </c>
      <c r="D13" s="194">
        <v>561615.15</v>
      </c>
      <c r="E13" s="204">
        <v>0.56303277281093111</v>
      </c>
      <c r="F13" s="204">
        <v>1.0495093528601815</v>
      </c>
      <c r="G13" s="204">
        <v>0.23123879048440305</v>
      </c>
      <c r="H13" s="204">
        <v>0.33050333403814003</v>
      </c>
      <c r="I13" s="204">
        <v>0.23893667505071342</v>
      </c>
      <c r="J13" s="204">
        <v>0.43981873979999758</v>
      </c>
      <c r="K13" s="204">
        <v>0.81582556386483307</v>
      </c>
      <c r="L13" s="204">
        <v>0.10505855419475685</v>
      </c>
      <c r="M13" s="204">
        <v>8.6746759990056863E-2</v>
      </c>
      <c r="N13" s="204">
        <v>7.9991245120844073E-2</v>
      </c>
      <c r="O13" s="204">
        <v>9.0208885655774056E-3</v>
      </c>
      <c r="P13" s="204">
        <v>2.5886808413308215E-2</v>
      </c>
      <c r="Q13" s="204">
        <v>0.54002888120856685</v>
      </c>
      <c r="R13" s="204">
        <v>-0.33925764138745024</v>
      </c>
      <c r="S13" s="204">
        <v>0.26550289835923335</v>
      </c>
      <c r="T13" s="204">
        <v>-0.15379903235691986</v>
      </c>
      <c r="U13" s="204">
        <v>5.8865255777294156E-3</v>
      </c>
      <c r="V13" s="204">
        <v>0.10980820215970787</v>
      </c>
      <c r="W13" s="204">
        <v>-0.21252627977687141</v>
      </c>
      <c r="X13" s="204">
        <v>3.3566984266227555E-2</v>
      </c>
      <c r="Z13" s="108">
        <f>BaseRtg_coef + AlphaRtg_coef*AA13 + ArpRtg_coef*AB13 + BetaPlty_coef*AC13</f>
        <v>1.8137971965001665E-2</v>
      </c>
      <c r="AA13" s="189">
        <f>SIGN(HFPerfPivot[[#This Row],[.Alpha]])*(ABS(HFPerfPivot[[#This Row],[.Alpha]])^(2-Rtg_Expnt))*(HFPerfPivot[[#This Row],[Beta]]^Rtg_Expnt)</f>
        <v>5.3873352846096095E-2</v>
      </c>
      <c r="AB13" s="189">
        <f>SIGN(HFPerfPivot[[#This Row],[.ARP]])*(ABS(HFPerfPivot[[#This Row],[.ARP]])^(2-Rtg_Expnt))*(HFPerfPivot[[#This Row],[Total]]^Rtg_Expnt)</f>
        <v>2.6701980043738124E-2</v>
      </c>
      <c r="AC13" s="189">
        <f>-1*(BP_Eq*MAX(HFPerfPivot[[#This Row],[MSCI_W]],0)^2+BP_CDX*MAX(HFPerfPivot[[#This Row],[US CDX]],0)^2+BP_MBS*MAX(HFPerfPivot[[#This Row],[MBS]],0)^2+BP_IR*MAX(HFPerfPivot[[#This Row],[US 10y]],0)^2)</f>
        <v>-0.18202789442734119</v>
      </c>
    </row>
    <row r="14" spans="1:29" x14ac:dyDescent="0.25">
      <c r="A14" s="185" t="s">
        <v>257</v>
      </c>
      <c r="B14" s="185" t="s">
        <v>405</v>
      </c>
      <c r="C14" s="195">
        <v>4.1778237443449613E-3</v>
      </c>
      <c r="D14" s="194">
        <v>15210043</v>
      </c>
      <c r="E14" s="204">
        <v>0.24286308850666</v>
      </c>
      <c r="F14" s="204">
        <v>0.40409735962535581</v>
      </c>
      <c r="G14" s="204">
        <v>0.84722120458726602</v>
      </c>
      <c r="H14" s="204">
        <v>0.31745674044739269</v>
      </c>
      <c r="I14" s="204">
        <v>7.6114300716240438E-2</v>
      </c>
      <c r="J14" s="204">
        <v>3.2384144335462973E-2</v>
      </c>
      <c r="K14" s="204">
        <v>3.1515441787728395E-2</v>
      </c>
      <c r="L14" s="204">
        <v>0.33243245895472268</v>
      </c>
      <c r="M14" s="204">
        <v>0.15128131585997898</v>
      </c>
      <c r="N14" s="204">
        <v>0.10177028889252654</v>
      </c>
      <c r="O14" s="204">
        <v>2.7815169441017678E-2</v>
      </c>
      <c r="P14" s="204">
        <v>7.1511886236631489E-2</v>
      </c>
      <c r="Q14" s="204">
        <v>0.67787170239872396</v>
      </c>
      <c r="R14" s="204">
        <v>0.17904587503089087</v>
      </c>
      <c r="S14" s="204">
        <v>-0.12373407258580817</v>
      </c>
      <c r="T14" s="204">
        <v>-0.35815374862460814</v>
      </c>
      <c r="U14" s="204">
        <v>-0.35453020358438436</v>
      </c>
      <c r="V14" s="204">
        <v>-0.15492893617177605</v>
      </c>
      <c r="W14" s="204">
        <v>0.63284883149380577</v>
      </c>
      <c r="X14" s="204">
        <v>0.20535238195517669</v>
      </c>
      <c r="Z14" s="108">
        <f>BaseRtg_coef + AlphaRtg_coef*AA14 + ArpRtg_coef*AB14 + BetaPlty_coef*AC14</f>
        <v>-5.4337257436146549E-2</v>
      </c>
      <c r="AA14" s="189">
        <f>SIGN(HFPerfPivot[[#This Row],[.Alpha]])*(ABS(HFPerfPivot[[#This Row],[.Alpha]])^(2-Rtg_Expnt))*(HFPerfPivot[[#This Row],[Beta]]^Rtg_Expnt)</f>
        <v>2.475319645172106E-3</v>
      </c>
      <c r="AB14" s="189">
        <f>SIGN(HFPerfPivot[[#This Row],[.ARP]])*(ABS(HFPerfPivot[[#This Row],[.ARP]])^(2-Rtg_Expnt))*(HFPerfPivot[[#This Row],[Total]]^Rtg_Expnt)</f>
        <v>9.6977681554619149E-3</v>
      </c>
      <c r="AC14" s="189">
        <f>-1*(BP_Eq*MAX(HFPerfPivot[[#This Row],[MSCI_W]],0)^2+BP_CDX*MAX(HFPerfPivot[[#This Row],[US CDX]],0)^2+BP_MBS*MAX(HFPerfPivot[[#This Row],[MBS]],0)^2+BP_IR*MAX(HFPerfPivot[[#This Row],[US 10y]],0)^2)</f>
        <v>-0.27891176948432422</v>
      </c>
    </row>
    <row r="15" spans="1:29" x14ac:dyDescent="0.25">
      <c r="A15" s="185" t="s">
        <v>216</v>
      </c>
      <c r="B15" s="185" t="s">
        <v>405</v>
      </c>
      <c r="C15" s="195">
        <v>5.5539432919376332E-2</v>
      </c>
      <c r="D15" s="194">
        <v>202200287.66</v>
      </c>
      <c r="E15" s="204">
        <v>0.60849245004491936</v>
      </c>
      <c r="F15" s="204">
        <v>1.4749560800470993</v>
      </c>
      <c r="G15" s="204">
        <v>1.3154110086345776</v>
      </c>
      <c r="H15" s="204">
        <v>0.34611175627774543</v>
      </c>
      <c r="I15" s="204">
        <v>-0.35738678980589356</v>
      </c>
      <c r="J15" s="204">
        <v>1.0248790300423258</v>
      </c>
      <c r="K15" s="204">
        <v>1.1686501659771067</v>
      </c>
      <c r="L15" s="204">
        <v>1.3428517811715428</v>
      </c>
      <c r="M15" s="204">
        <v>0.17609829618812112</v>
      </c>
      <c r="N15" s="204">
        <v>0.15660505685824219</v>
      </c>
      <c r="O15" s="204">
        <v>1.5570579060295305E-2</v>
      </c>
      <c r="P15" s="204">
        <v>5.7095862024247351E-2</v>
      </c>
      <c r="Q15" s="204">
        <v>1.0536776311848133</v>
      </c>
      <c r="R15" s="204">
        <v>-2.1943957836800983E-2</v>
      </c>
      <c r="S15" s="204">
        <v>0.18840253963570766</v>
      </c>
      <c r="T15" s="204">
        <v>-0.21610764917226838</v>
      </c>
      <c r="U15" s="204">
        <v>3.3505855159544407E-2</v>
      </c>
      <c r="V15" s="204">
        <v>1.9628595079047854E-2</v>
      </c>
      <c r="W15" s="204">
        <v>-6.3904651991387104E-2</v>
      </c>
      <c r="X15" s="204">
        <v>-0.19050298711254934</v>
      </c>
      <c r="Z15" s="108">
        <f>BaseRtg_coef + AlphaRtg_coef*AA15 + ArpRtg_coef*AB15 + BetaPlty_coef*AC15</f>
        <v>0.11326134647599065</v>
      </c>
      <c r="AA15" s="189">
        <f>SIGN(HFPerfPivot[[#This Row],[.Alpha]])*(ABS(HFPerfPivot[[#This Row],[.Alpha]])^(2-Rtg_Expnt))*(HFPerfPivot[[#This Row],[Beta]]^Rtg_Expnt)</f>
        <v>0.25671136449094945</v>
      </c>
      <c r="AB15" s="189">
        <f>SIGN(HFPerfPivot[[#This Row],[.ARP]])*(ABS(HFPerfPivot[[#This Row],[.ARP]])^(2-Rtg_Expnt))*(HFPerfPivot[[#This Row],[Total]]^Rtg_Expnt)</f>
        <v>-7.5117216210263862E-2</v>
      </c>
      <c r="AC15" s="189">
        <f>-1*(BP_Eq*MAX(HFPerfPivot[[#This Row],[MSCI_W]],0)^2+BP_CDX*MAX(HFPerfPivot[[#This Row],[US CDX]],0)^2+BP_MBS*MAX(HFPerfPivot[[#This Row],[MBS]],0)^2+BP_IR*MAX(HFPerfPivot[[#This Row],[US 10y]],0)^2)</f>
        <v>-0.66969148196966199</v>
      </c>
    </row>
    <row r="16" spans="1:29" x14ac:dyDescent="0.25">
      <c r="A16" s="185" t="s">
        <v>217</v>
      </c>
      <c r="B16" s="185" t="s">
        <v>405</v>
      </c>
      <c r="C16" s="195">
        <v>3.5617500002303924E-2</v>
      </c>
      <c r="D16" s="194">
        <v>129671269</v>
      </c>
      <c r="E16" s="204">
        <v>0.33771355229606675</v>
      </c>
      <c r="F16" s="204">
        <v>0.8439003628652596</v>
      </c>
      <c r="G16" s="204">
        <v>0.38480760376159784</v>
      </c>
      <c r="H16" s="204">
        <v>0.30466710508868</v>
      </c>
      <c r="I16" s="204">
        <v>-0.71236987169215404</v>
      </c>
      <c r="J16" s="204">
        <v>0.29688850266228262</v>
      </c>
      <c r="K16" s="204">
        <v>0.43402262252364143</v>
      </c>
      <c r="L16" s="204">
        <v>0.23352919351795898</v>
      </c>
      <c r="M16" s="204">
        <v>0.16381720195658403</v>
      </c>
      <c r="N16" s="204">
        <v>0.14283011628293366</v>
      </c>
      <c r="O16" s="204">
        <v>1.3315240384120545E-2</v>
      </c>
      <c r="P16" s="204">
        <v>6.2138784745681026E-2</v>
      </c>
      <c r="Q16" s="204">
        <v>0.95927675874765972</v>
      </c>
      <c r="R16" s="204">
        <v>-0.57576101069948915</v>
      </c>
      <c r="S16" s="204">
        <v>0.27751876019981636</v>
      </c>
      <c r="T16" s="204">
        <v>-0.51263179739031139</v>
      </c>
      <c r="U16" s="204">
        <v>-0.14642634851479516</v>
      </c>
      <c r="V16" s="204">
        <v>-0.17158193569212543</v>
      </c>
      <c r="W16" s="204">
        <v>-1.3391626535595259E-2</v>
      </c>
      <c r="X16" s="204">
        <v>-2.8297739159846208E-2</v>
      </c>
      <c r="Z16" s="108">
        <f>BaseRtg_coef + AlphaRtg_coef*AA16 + ArpRtg_coef*AB16 + BetaPlty_coef*AC16</f>
        <v>-7.990149704509851E-2</v>
      </c>
      <c r="AA16" s="189">
        <f>SIGN(HFPerfPivot[[#This Row],[.Alpha]])*(ABS(HFPerfPivot[[#This Row],[.Alpha]])^(2-Rtg_Expnt))*(HFPerfPivot[[#This Row],[Beta]]^Rtg_Expnt)</f>
        <v>5.0916268329293364E-2</v>
      </c>
      <c r="AB16" s="189">
        <f>SIGN(HFPerfPivot[[#This Row],[.ARP]])*(ABS(HFPerfPivot[[#This Row],[.ARP]])^(2-Rtg_Expnt))*(HFPerfPivot[[#This Row],[Total]]^Rtg_Expnt)</f>
        <v>-0.16852004144325103</v>
      </c>
      <c r="AC16" s="189">
        <f>-1*(BP_Eq*MAX(HFPerfPivot[[#This Row],[MSCI_W]],0)^2+BP_CDX*MAX(HFPerfPivot[[#This Row],[US CDX]],0)^2+BP_MBS*MAX(HFPerfPivot[[#This Row],[MBS]],0)^2+BP_IR*MAX(HFPerfPivot[[#This Row],[US 10y]],0)^2)</f>
        <v>-0.55982880615033381</v>
      </c>
    </row>
    <row r="17" spans="1:29" x14ac:dyDescent="0.25">
      <c r="A17" s="185" t="s">
        <v>251</v>
      </c>
      <c r="B17" s="185" t="s">
        <v>405</v>
      </c>
      <c r="C17" s="195">
        <v>0</v>
      </c>
      <c r="D17" s="194">
        <v>0</v>
      </c>
      <c r="E17" s="204">
        <v>0.30991794966078989</v>
      </c>
      <c r="F17" s="204">
        <v>0.40194472371611456</v>
      </c>
      <c r="G17" s="204">
        <v>-9.3636190278258133E-2</v>
      </c>
      <c r="H17" s="204">
        <v>0.32470358324948001</v>
      </c>
      <c r="I17" s="204">
        <v>0.43516141703003869</v>
      </c>
      <c r="J17" s="204">
        <v>-1.4655997793556768E-2</v>
      </c>
      <c r="K17" s="204">
        <v>3.2212990489723481E-2</v>
      </c>
      <c r="L17" s="204">
        <v>-4.8887792197861386E-2</v>
      </c>
      <c r="M17" s="204">
        <v>0.25730093072921034</v>
      </c>
      <c r="N17" s="204">
        <v>0.20136089398876161</v>
      </c>
      <c r="O17" s="204">
        <v>2.5317893407656795E-2</v>
      </c>
      <c r="P17" s="204">
        <v>0.11596199097857982</v>
      </c>
      <c r="Q17" s="204">
        <v>1.3352938073704146</v>
      </c>
      <c r="R17" s="204">
        <v>-2.0013660136057183</v>
      </c>
      <c r="S17" s="204">
        <v>2.2501668429809243</v>
      </c>
      <c r="T17" s="204">
        <v>-0.67756677694736656</v>
      </c>
      <c r="U17" s="204">
        <v>0.22277785366343431</v>
      </c>
      <c r="V17" s="204">
        <v>-7.2459924481517141E-2</v>
      </c>
      <c r="W17" s="204">
        <v>0.73813812356552322</v>
      </c>
      <c r="X17" s="204">
        <v>7.1479371390586685E-4</v>
      </c>
      <c r="Z17" s="108">
        <f>BaseRtg_coef + AlphaRtg_coef*AA17 + ArpRtg_coef*AB17 + BetaPlty_coef*AC17</f>
        <v>-0.30599039496057168</v>
      </c>
      <c r="AA17" s="189">
        <f>SIGN(HFPerfPivot[[#This Row],[.Alpha]])*(ABS(HFPerfPivot[[#This Row],[.Alpha]])^(2-Rtg_Expnt))*(HFPerfPivot[[#This Row],[Beta]]^Rtg_Expnt)</f>
        <v>-1.532853277130103E-3</v>
      </c>
      <c r="AB17" s="189">
        <f>SIGN(HFPerfPivot[[#This Row],[.ARP]])*(ABS(HFPerfPivot[[#This Row],[.ARP]])^(2-Rtg_Expnt))*(HFPerfPivot[[#This Row],[Total]]^Rtg_Expnt)</f>
        <v>0.12768620981786585</v>
      </c>
      <c r="AC17" s="189">
        <f>-1*(BP_Eq*MAX(HFPerfPivot[[#This Row],[MSCI_W]],0)^2+BP_CDX*MAX(HFPerfPivot[[#This Row],[US CDX]],0)^2+BP_MBS*MAX(HFPerfPivot[[#This Row],[MBS]],0)^2+BP_IR*MAX(HFPerfPivot[[#This Row],[US 10y]],0)^2)</f>
        <v>-1.5761308133261407</v>
      </c>
    </row>
    <row r="18" spans="1:29" x14ac:dyDescent="0.25">
      <c r="A18" s="185" t="s">
        <v>410</v>
      </c>
      <c r="B18" s="185" t="s">
        <v>405</v>
      </c>
      <c r="C18" s="195">
        <v>0</v>
      </c>
      <c r="D18" s="194">
        <v>0</v>
      </c>
      <c r="E18" s="204">
        <v>0.96660637591388576</v>
      </c>
      <c r="F18" s="204">
        <v>1.1683963406767806</v>
      </c>
      <c r="G18" s="204">
        <v>0.86626733722778915</v>
      </c>
      <c r="H18" s="204">
        <v>0.27053511625090709</v>
      </c>
      <c r="I18" s="204">
        <v>0.79711583453702239</v>
      </c>
      <c r="J18" s="204">
        <v>0.97937209347692489</v>
      </c>
      <c r="K18" s="204">
        <v>1.1652306743252712</v>
      </c>
      <c r="L18" s="204">
        <v>0.90860145557884409</v>
      </c>
      <c r="M18" s="204">
        <v>4.7889499615924369E-2</v>
      </c>
      <c r="N18" s="204">
        <v>1.0989976772763822E-2</v>
      </c>
      <c r="O18" s="204">
        <v>9.8166608349644687E-3</v>
      </c>
      <c r="P18" s="204">
        <v>3.1942181194371727E-2</v>
      </c>
      <c r="Q18" s="204">
        <v>5.7330004638160924E-2</v>
      </c>
      <c r="R18" s="204">
        <v>-0.11610498015612757</v>
      </c>
      <c r="S18" s="204">
        <v>0.2760171202653478</v>
      </c>
      <c r="T18" s="204">
        <v>-0.10651277204106772</v>
      </c>
      <c r="U18" s="204">
        <v>0.15417546663970608</v>
      </c>
      <c r="V18" s="204">
        <v>0.10882269050595722</v>
      </c>
      <c r="W18" s="204">
        <v>1.4103730993943445E-3</v>
      </c>
      <c r="X18" s="204">
        <v>3.8820496489128768E-2</v>
      </c>
      <c r="Z18" s="108">
        <f>BaseRtg_coef + AlphaRtg_coef*AA18 + ArpRtg_coef*AB18 + BetaPlty_coef*AC18</f>
        <v>3.6862225112878427E-2</v>
      </c>
      <c r="AA18" s="189">
        <f>SIGN(HFPerfPivot[[#This Row],[.Alpha]])*(ABS(HFPerfPivot[[#This Row],[.Alpha]])^(2-Rtg_Expnt))*(HFPerfPivot[[#This Row],[Beta]]^Rtg_Expnt)</f>
        <v>3.3069850918612531E-2</v>
      </c>
      <c r="AB18" s="189">
        <f>SIGN(HFPerfPivot[[#This Row],[.ARP]])*(ABS(HFPerfPivot[[#This Row],[.ARP]])^(2-Rtg_Expnt))*(HFPerfPivot[[#This Row],[Total]]^Rtg_Expnt)</f>
        <v>7.710490739674794E-2</v>
      </c>
      <c r="AC18" s="189">
        <f>-1*(BP_Eq*MAX(HFPerfPivot[[#This Row],[MSCI_W]],0)^2+BP_CDX*MAX(HFPerfPivot[[#This Row],[US CDX]],0)^2+BP_MBS*MAX(HFPerfPivot[[#This Row],[MBS]],0)^2+BP_IR*MAX(HFPerfPivot[[#This Row],[US 10y]],0)^2)</f>
        <v>-9.5905827270444787E-3</v>
      </c>
    </row>
    <row r="19" spans="1:29" x14ac:dyDescent="0.25">
      <c r="A19" s="185" t="s">
        <v>510</v>
      </c>
      <c r="B19" s="185" t="s">
        <v>405</v>
      </c>
      <c r="C19" s="195">
        <v>0</v>
      </c>
      <c r="D19" s="194">
        <v>0</v>
      </c>
      <c r="E19" s="204">
        <v>1.3083365270576872</v>
      </c>
      <c r="F19" s="204">
        <v>1.3348855904056649</v>
      </c>
      <c r="G19" s="204">
        <v>1.1814222676869586</v>
      </c>
      <c r="H19" s="204">
        <v>-0.3778597931951943</v>
      </c>
      <c r="I19" s="204">
        <v>-0.33318596848568893</v>
      </c>
      <c r="J19" s="204">
        <v>2.3678256968773894</v>
      </c>
      <c r="K19" s="204">
        <v>2.5373636543711817</v>
      </c>
      <c r="L19" s="204">
        <v>2.953596950302483</v>
      </c>
      <c r="M19" s="204">
        <v>6.5767958440173316E-2</v>
      </c>
      <c r="N19" s="204">
        <v>2.3194658704717444E-2</v>
      </c>
      <c r="O19" s="204">
        <v>1.4380118949407035E-2</v>
      </c>
      <c r="P19" s="204">
        <v>4.2064838332119631E-2</v>
      </c>
      <c r="Q19" s="204">
        <v>-5.1854426069995428E-3</v>
      </c>
      <c r="R19" s="204">
        <v>-1.0320264064588236</v>
      </c>
      <c r="S19" s="204">
        <v>-0.19756126370701518</v>
      </c>
      <c r="T19" s="204">
        <v>-0.10651768676083841</v>
      </c>
      <c r="U19" s="204">
        <v>-1.5800756545011545E-2</v>
      </c>
      <c r="V19" s="204">
        <v>9.9018317508160383E-2</v>
      </c>
      <c r="W19" s="204">
        <v>-0.32168484649256474</v>
      </c>
      <c r="X19" s="204">
        <v>-0.11823771032961608</v>
      </c>
      <c r="Z19" s="108">
        <f>BaseRtg_coef + AlphaRtg_coef*AA19 + ArpRtg_coef*AB19 + BetaPlty_coef*AC19</f>
        <v>0.16928590705204077</v>
      </c>
      <c r="AA19" s="189">
        <f>SIGN(HFPerfPivot[[#This Row],[.Alpha]])*(ABS(HFPerfPivot[[#This Row],[.Alpha]])^(2-Rtg_Expnt))*(HFPerfPivot[[#This Row],[Beta]]^Rtg_Expnt)</f>
        <v>0.1745734327028384</v>
      </c>
      <c r="AB19" s="189">
        <f>SIGN(HFPerfPivot[[#This Row],[.ARP]])*(ABS(HFPerfPivot[[#This Row],[.ARP]])^(2-Rtg_Expnt))*(HFPerfPivot[[#This Row],[Total]]^Rtg_Expnt)</f>
        <v>-3.2875256507976292E-2</v>
      </c>
      <c r="AC19" s="189">
        <f>-1*(BP_Eq*MAX(HFPerfPivot[[#This Row],[MSCI_W]],0)^2+BP_CDX*MAX(HFPerfPivot[[#This Row],[US CDX]],0)^2+BP_MBS*MAX(HFPerfPivot[[#This Row],[MBS]],0)^2+BP_IR*MAX(HFPerfPivot[[#This Row],[US 10y]],0)^2)</f>
        <v>0</v>
      </c>
    </row>
    <row r="20" spans="1:29" x14ac:dyDescent="0.25">
      <c r="A20" s="185" t="s">
        <v>411</v>
      </c>
      <c r="B20" s="185" t="s">
        <v>405</v>
      </c>
      <c r="C20" s="195">
        <v>0</v>
      </c>
      <c r="D20" s="194">
        <v>0</v>
      </c>
      <c r="E20" s="204">
        <v>0.71359224254860809</v>
      </c>
      <c r="F20" s="204">
        <v>1.0689952853213525</v>
      </c>
      <c r="G20" s="204">
        <v>0.91232826664589517</v>
      </c>
      <c r="H20" s="204">
        <v>0.24760014284309506</v>
      </c>
      <c r="I20" s="204">
        <v>-0.13281742671340413</v>
      </c>
      <c r="J20" s="204">
        <v>1.0336031835812223</v>
      </c>
      <c r="K20" s="204">
        <v>1.108459991270454</v>
      </c>
      <c r="L20" s="204">
        <v>1.6580875794451631</v>
      </c>
      <c r="M20" s="204">
        <v>0.11269659829234886</v>
      </c>
      <c r="N20" s="204">
        <v>6.829356660345115E-2</v>
      </c>
      <c r="O20" s="204">
        <v>1.1594120797103702E-2</v>
      </c>
      <c r="P20" s="204">
        <v>6.2935006179692068E-2</v>
      </c>
      <c r="Q20" s="204">
        <v>0.43644360718531028</v>
      </c>
      <c r="R20" s="204">
        <v>-0.9399762337346661</v>
      </c>
      <c r="S20" s="204">
        <v>0.63273668454550513</v>
      </c>
      <c r="T20" s="204">
        <v>-0.43185394069512684</v>
      </c>
      <c r="U20" s="204">
        <v>0.14573062249067831</v>
      </c>
      <c r="V20" s="204">
        <v>2.9546412544814129E-2</v>
      </c>
      <c r="W20" s="204">
        <v>-0.22341779535875284</v>
      </c>
      <c r="X20" s="204">
        <v>-8.4968293631820624E-2</v>
      </c>
      <c r="Z20" s="108">
        <f>BaseRtg_coef + AlphaRtg_coef*AA20 + ArpRtg_coef*AB20 + BetaPlty_coef*AC20</f>
        <v>0.10480354283516939</v>
      </c>
      <c r="AA20" s="189">
        <f>SIGN(HFPerfPivot[[#This Row],[.Alpha]])*(ABS(HFPerfPivot[[#This Row],[.Alpha]])^(2-Rtg_Expnt))*(HFPerfPivot[[#This Row],[Beta]]^Rtg_Expnt)</f>
        <v>0.13922817918748093</v>
      </c>
      <c r="AB20" s="189">
        <f>SIGN(HFPerfPivot[[#This Row],[.ARP]])*(ABS(HFPerfPivot[[#This Row],[.ARP]])^(2-Rtg_Expnt))*(HFPerfPivot[[#This Row],[Total]]^Rtg_Expnt)</f>
        <v>-1.5595594425677071E-2</v>
      </c>
      <c r="AC20" s="189">
        <f>-1*(BP_Eq*MAX(HFPerfPivot[[#This Row],[MSCI_W]],0)^2+BP_CDX*MAX(HFPerfPivot[[#This Row],[US CDX]],0)^2+BP_MBS*MAX(HFPerfPivot[[#This Row],[MBS]],0)^2+BP_IR*MAX(HFPerfPivot[[#This Row],[US 10y]],0)^2)</f>
        <v>-0.15432538454871908</v>
      </c>
    </row>
    <row r="21" spans="1:29" x14ac:dyDescent="0.25">
      <c r="A21" s="185" t="s">
        <v>255</v>
      </c>
      <c r="B21" s="185" t="s">
        <v>405</v>
      </c>
      <c r="C21" s="195">
        <v>0</v>
      </c>
      <c r="D21" s="194">
        <v>0</v>
      </c>
      <c r="E21" s="204">
        <v>-8.4391177238539155E-3</v>
      </c>
      <c r="F21" s="204">
        <v>0.423323382661493</v>
      </c>
      <c r="G21" s="204">
        <v>0.84369036524036012</v>
      </c>
      <c r="H21" s="204">
        <v>0.40602535118373029</v>
      </c>
      <c r="I21" s="204">
        <v>-0.3226635464944449</v>
      </c>
      <c r="J21" s="204">
        <v>-0.39377933331314252</v>
      </c>
      <c r="K21" s="204">
        <v>-0.44186794463425311</v>
      </c>
      <c r="L21" s="204">
        <v>-0.35399651019198008</v>
      </c>
      <c r="M21" s="204">
        <v>0.11096462623188363</v>
      </c>
      <c r="N21" s="204">
        <v>6.4987880599808201E-2</v>
      </c>
      <c r="O21" s="204">
        <v>2.5886638507411591E-3</v>
      </c>
      <c r="P21" s="204">
        <v>6.7265853963320771E-2</v>
      </c>
      <c r="Q21" s="204">
        <v>0.41058681101897593</v>
      </c>
      <c r="R21" s="204">
        <v>0.34213641520660215</v>
      </c>
      <c r="S21" s="204">
        <v>1.0910138477728155</v>
      </c>
      <c r="T21" s="204">
        <v>-0.40407355750924878</v>
      </c>
      <c r="U21" s="204">
        <v>-5.3533595903208116E-2</v>
      </c>
      <c r="V21" s="204">
        <v>-4.2515447120955712E-3</v>
      </c>
      <c r="W21" s="204">
        <v>2.3232539619967164E-2</v>
      </c>
      <c r="X21" s="204">
        <v>2.8957317077970613E-3</v>
      </c>
      <c r="Z21" s="108">
        <f>BaseRtg_coef + AlphaRtg_coef*AA21 + ArpRtg_coef*AB21 + BetaPlty_coef*AC21</f>
        <v>-9.3203081129089829E-2</v>
      </c>
      <c r="AA21" s="189">
        <f>SIGN(HFPerfPivot[[#This Row],[.Alpha]])*(ABS(HFPerfPivot[[#This Row],[.Alpha]])^(2-Rtg_Expnt))*(HFPerfPivot[[#This Row],[Beta]]^Rtg_Expnt)</f>
        <v>-4.0150451152461845E-2</v>
      </c>
      <c r="AB21" s="189">
        <f>SIGN(HFPerfPivot[[#This Row],[.ARP]])*(ABS(HFPerfPivot[[#This Row],[.ARP]])^(2-Rtg_Expnt))*(HFPerfPivot[[#This Row],[Total]]^Rtg_Expnt)</f>
        <v>-4.6754755978507291E-2</v>
      </c>
      <c r="AC21" s="189">
        <f>-1*(BP_Eq*MAX(HFPerfPivot[[#This Row],[MSCI_W]],0)^2+BP_CDX*MAX(HFPerfPivot[[#This Row],[US CDX]],0)^2+BP_MBS*MAX(HFPerfPivot[[#This Row],[MBS]],0)^2+BP_IR*MAX(HFPerfPivot[[#This Row],[US 10y]],0)^2)</f>
        <v>-0.23188577189388623</v>
      </c>
    </row>
    <row r="22" spans="1:29" x14ac:dyDescent="0.25">
      <c r="A22" s="185" t="s">
        <v>224</v>
      </c>
      <c r="B22" s="185" t="s">
        <v>406</v>
      </c>
      <c r="C22" s="195">
        <v>4.6545573249637241E-2</v>
      </c>
      <c r="D22" s="194">
        <v>169456687</v>
      </c>
      <c r="E22" s="204">
        <v>0.50148717567559931</v>
      </c>
      <c r="F22" s="204">
        <v>1.4851622938699081</v>
      </c>
      <c r="G22" s="204">
        <v>2.3108133400830706</v>
      </c>
      <c r="H22" s="204">
        <v>0.19081062983633398</v>
      </c>
      <c r="I22" s="204">
        <v>-0.27111710687735402</v>
      </c>
      <c r="J22" s="204">
        <v>0.70526163004687015</v>
      </c>
      <c r="K22" s="204">
        <v>0.77311977961340783</v>
      </c>
      <c r="L22" s="204">
        <v>0.94772336868537388</v>
      </c>
      <c r="M22" s="204">
        <v>4.3034597158155163E-2</v>
      </c>
      <c r="N22" s="204">
        <v>2.1049840576980741E-2</v>
      </c>
      <c r="O22" s="204">
        <v>5.7684362377958794E-3</v>
      </c>
      <c r="P22" s="204">
        <v>2.7122823893678639E-2</v>
      </c>
      <c r="Q22" s="204">
        <v>8.67702807193238E-2</v>
      </c>
      <c r="R22" s="204">
        <v>0.43485287631782743</v>
      </c>
      <c r="S22" s="204">
        <v>2.7142790397105446E-2</v>
      </c>
      <c r="T22" s="204">
        <v>-0.33176660972052574</v>
      </c>
      <c r="U22" s="204">
        <v>-9.4175356006732922E-2</v>
      </c>
      <c r="V22" s="204">
        <v>1.798481154340462E-2</v>
      </c>
      <c r="W22" s="204">
        <v>4.4457598409248858E-2</v>
      </c>
      <c r="X22" s="204">
        <v>-2.4669367942593216E-2</v>
      </c>
      <c r="Z22" s="108">
        <f>BaseRtg_coef + AlphaRtg_coef*AA22 + ArpRtg_coef*AB22 + BetaPlty_coef*AC22</f>
        <v>2.7168332846886169E-2</v>
      </c>
      <c r="AA22" s="189">
        <f>SIGN(HFPerfPivot[[#This Row],[.Alpha]])*(ABS(HFPerfPivot[[#This Row],[.Alpha]])^(2-Rtg_Expnt))*(HFPerfPivot[[#This Row],[Beta]]^Rtg_Expnt)</f>
        <v>3.5716955194549573E-2</v>
      </c>
      <c r="AB22" s="189">
        <f>SIGN(HFPerfPivot[[#This Row],[.ARP]])*(ABS(HFPerfPivot[[#This Row],[.ARP]])^(2-Rtg_Expnt))*(HFPerfPivot[[#This Row],[Total]]^Rtg_Expnt)</f>
        <v>-1.8484574514815898E-2</v>
      </c>
      <c r="AC22" s="189">
        <f>-1*(BP_Eq*MAX(HFPerfPivot[[#This Row],[MSCI_W]],0)^2+BP_CDX*MAX(HFPerfPivot[[#This Row],[US CDX]],0)^2+BP_MBS*MAX(HFPerfPivot[[#This Row],[MBS]],0)^2+BP_IR*MAX(HFPerfPivot[[#This Row],[US 10y]],0)^2)</f>
        <v>-2.3500824480909045E-2</v>
      </c>
    </row>
    <row r="23" spans="1:29" x14ac:dyDescent="0.25">
      <c r="A23" s="185" t="s">
        <v>225</v>
      </c>
      <c r="B23" s="185" t="s">
        <v>406</v>
      </c>
      <c r="C23" s="195">
        <v>4.1564132588653907E-2</v>
      </c>
      <c r="D23" s="194">
        <v>151320946.65000001</v>
      </c>
      <c r="E23" s="204">
        <v>4.3102545354656657E-2</v>
      </c>
      <c r="F23" s="204">
        <v>0.38642226897576398</v>
      </c>
      <c r="G23" s="204">
        <v>-0.28614981139961454</v>
      </c>
      <c r="H23" s="204">
        <v>0.21564078861458863</v>
      </c>
      <c r="I23" s="204">
        <v>0.39399688539957894</v>
      </c>
      <c r="J23" s="204">
        <v>-0.50451450981145396</v>
      </c>
      <c r="K23" s="204">
        <v>-0.27309773697167111</v>
      </c>
      <c r="L23" s="204">
        <v>-0.43420898123020113</v>
      </c>
      <c r="M23" s="204">
        <v>0.13215855378739141</v>
      </c>
      <c r="N23" s="204">
        <v>6.8031064193349589E-2</v>
      </c>
      <c r="O23" s="204">
        <v>2.793304658460832E-2</v>
      </c>
      <c r="P23" s="204">
        <v>8.106068754763833E-2</v>
      </c>
      <c r="Q23" s="204">
        <v>0.21428845726130474</v>
      </c>
      <c r="R23" s="204">
        <v>6.9663868110095548E-2</v>
      </c>
      <c r="S23" s="204">
        <v>1.9890506624779509</v>
      </c>
      <c r="T23" s="204">
        <v>-0.94294215224226552</v>
      </c>
      <c r="U23" s="204">
        <v>0.58961365789247211</v>
      </c>
      <c r="V23" s="204">
        <v>0.22670548369662455</v>
      </c>
      <c r="W23" s="204">
        <v>-0.31756657747036909</v>
      </c>
      <c r="X23" s="204">
        <v>-0.13220363601374929</v>
      </c>
      <c r="Z23" s="108">
        <f>BaseRtg_coef + AlphaRtg_coef*AA23 + ArpRtg_coef*AB23 + BetaPlty_coef*AC23</f>
        <v>-0.13653169419193301</v>
      </c>
      <c r="AA23" s="189">
        <f>SIGN(HFPerfPivot[[#This Row],[.Alpha]])*(ABS(HFPerfPivot[[#This Row],[.Alpha]])^(2-Rtg_Expnt))*(HFPerfPivot[[#This Row],[Beta]]^Rtg_Expnt)</f>
        <v>-5.6639906105345868E-2</v>
      </c>
      <c r="AB23" s="189">
        <f>SIGN(HFPerfPivot[[#This Row],[.ARP]])*(ABS(HFPerfPivot[[#This Row],[.ARP]])^(2-Rtg_Expnt))*(HFPerfPivot[[#This Row],[Total]]^Rtg_Expnt)</f>
        <v>6.8420689117451958E-2</v>
      </c>
      <c r="AC23" s="189">
        <f>-1*(BP_Eq*MAX(HFPerfPivot[[#This Row],[MSCI_W]],0)^2+BP_CDX*MAX(HFPerfPivot[[#This Row],[US CDX]],0)^2+BP_MBS*MAX(HFPerfPivot[[#This Row],[MBS]],0)^2+BP_IR*MAX(HFPerfPivot[[#This Row],[US 10y]],0)^2)</f>
        <v>-0.42366928499166168</v>
      </c>
    </row>
    <row r="24" spans="1:29" x14ac:dyDescent="0.25">
      <c r="A24" s="185" t="s">
        <v>223</v>
      </c>
      <c r="B24" s="185" t="s">
        <v>406</v>
      </c>
      <c r="C24" s="195">
        <v>2.3282881306163836E-2</v>
      </c>
      <c r="D24" s="194">
        <v>84765094.819999993</v>
      </c>
      <c r="E24" s="204">
        <v>1.0549062616933604</v>
      </c>
      <c r="F24" s="204">
        <v>1.3418581511772225</v>
      </c>
      <c r="G24" s="204">
        <v>0.3572205107345845</v>
      </c>
      <c r="H24" s="204">
        <v>0.28722622580964474</v>
      </c>
      <c r="I24" s="204">
        <v>0.70984296220810816</v>
      </c>
      <c r="J24" s="204">
        <v>1.028012843268304</v>
      </c>
      <c r="K24" s="204">
        <v>1.2891994830137508</v>
      </c>
      <c r="L24" s="204">
        <v>0.89806798427626389</v>
      </c>
      <c r="M24" s="204">
        <v>6.2473078090068572E-2</v>
      </c>
      <c r="N24" s="204">
        <v>3.2333524102103231E-2</v>
      </c>
      <c r="O24" s="204">
        <v>1.557379591476315E-2</v>
      </c>
      <c r="P24" s="204">
        <v>3.8178841437769943E-2</v>
      </c>
      <c r="Q24" s="204">
        <v>0.20988558667580509</v>
      </c>
      <c r="R24" s="204">
        <v>-0.35360429831464252</v>
      </c>
      <c r="S24" s="204">
        <v>0.36714787099878998</v>
      </c>
      <c r="T24" s="204">
        <v>-0.19050056093620554</v>
      </c>
      <c r="U24" s="204">
        <v>0.21069712847830091</v>
      </c>
      <c r="V24" s="204">
        <v>0.21340791079121582</v>
      </c>
      <c r="W24" s="204">
        <v>-0.15455615842046727</v>
      </c>
      <c r="X24" s="204">
        <v>5.8332112847521544E-2</v>
      </c>
      <c r="Z24" s="108">
        <f>BaseRtg_coef + AlphaRtg_coef*AA24 + ArpRtg_coef*AB24 + BetaPlty_coef*AC24</f>
        <v>7.7088899570232364E-2</v>
      </c>
      <c r="AA24" s="189">
        <f>SIGN(HFPerfPivot[[#This Row],[.Alpha]])*(ABS(HFPerfPivot[[#This Row],[.Alpha]])^(2-Rtg_Expnt))*(HFPerfPivot[[#This Row],[Beta]]^Rtg_Expnt)</f>
        <v>7.8929246533526176E-2</v>
      </c>
      <c r="AB24" s="189">
        <f>SIGN(HFPerfPivot[[#This Row],[.ARP]])*(ABS(HFPerfPivot[[#This Row],[.ARP]])^(2-Rtg_Expnt))*(HFPerfPivot[[#This Row],[Total]]^Rtg_Expnt)</f>
        <v>8.1418393595946978E-2</v>
      </c>
      <c r="AC24" s="189">
        <f>-1*(BP_Eq*MAX(HFPerfPivot[[#This Row],[MSCI_W]],0)^2+BP_CDX*MAX(HFPerfPivot[[#This Row],[US CDX]],0)^2+BP_MBS*MAX(HFPerfPivot[[#This Row],[MBS]],0)^2+BP_IR*MAX(HFPerfPivot[[#This Row],[US 10y]],0)^2)</f>
        <v>-3.9910931614442549E-2</v>
      </c>
    </row>
    <row r="25" spans="1:29" x14ac:dyDescent="0.25">
      <c r="A25" s="185" t="s">
        <v>261</v>
      </c>
      <c r="B25" s="185" t="s">
        <v>406</v>
      </c>
      <c r="C25" s="195">
        <v>1.1303900968593242E-2</v>
      </c>
      <c r="D25" s="194">
        <v>41153679.600000001</v>
      </c>
      <c r="E25" s="204">
        <v>0.41517026528768847</v>
      </c>
      <c r="F25" s="204">
        <v>0.63056292204193398</v>
      </c>
      <c r="G25" s="204">
        <v>-0.15494147714836634</v>
      </c>
      <c r="H25" s="204">
        <v>0.37272888243883645</v>
      </c>
      <c r="I25" s="204">
        <v>0.46378987551512413</v>
      </c>
      <c r="J25" s="204">
        <v>1.9036168393199458E-2</v>
      </c>
      <c r="K25" s="204">
        <v>0.20566774832504897</v>
      </c>
      <c r="L25" s="204">
        <v>-0.23202731032374493</v>
      </c>
      <c r="M25" s="204">
        <v>8.3139975189855927E-2</v>
      </c>
      <c r="N25" s="204">
        <v>5.1090082817589762E-2</v>
      </c>
      <c r="O25" s="204">
        <v>1.4263485812688442E-2</v>
      </c>
      <c r="P25" s="204">
        <v>4.0051905551601034E-2</v>
      </c>
      <c r="Q25" s="204">
        <v>0.33651912154491037</v>
      </c>
      <c r="R25" s="204">
        <v>-2.4955345475737627E-2</v>
      </c>
      <c r="S25" s="204">
        <v>7.9704122047574225E-2</v>
      </c>
      <c r="T25" s="204">
        <v>0.10270769012571261</v>
      </c>
      <c r="U25" s="204">
        <v>0.31944695235000131</v>
      </c>
      <c r="V25" s="204">
        <v>8.0882934277279064E-2</v>
      </c>
      <c r="W25" s="204">
        <v>-0.12182611586606065</v>
      </c>
      <c r="X25" s="204">
        <v>-2.81256013750537E-2</v>
      </c>
      <c r="Z25" s="108">
        <f>BaseRtg_coef + AlphaRtg_coef*AA25 + ArpRtg_coef*AB25 + BetaPlty_coef*AC25</f>
        <v>-9.4526119107120818E-3</v>
      </c>
      <c r="AA25" s="189">
        <f>SIGN(HFPerfPivot[[#This Row],[.Alpha]])*(ABS(HFPerfPivot[[#This Row],[.Alpha]])^(2-Rtg_Expnt))*(HFPerfPivot[[#This Row],[Beta]]^Rtg_Expnt)</f>
        <v>7.5984826713380524E-4</v>
      </c>
      <c r="AB25" s="189">
        <f>SIGN(HFPerfPivot[[#This Row],[.ARP]])*(ABS(HFPerfPivot[[#This Row],[.ARP]])^(2-Rtg_Expnt))*(HFPerfPivot[[#This Row],[Total]]^Rtg_Expnt)</f>
        <v>5.9259638478629598E-2</v>
      </c>
      <c r="AC25" s="189">
        <f>-1*(BP_Eq*MAX(HFPerfPivot[[#This Row],[MSCI_W]],0)^2+BP_CDX*MAX(HFPerfPivot[[#This Row],[US CDX]],0)^2+BP_MBS*MAX(HFPerfPivot[[#This Row],[MBS]],0)^2+BP_IR*MAX(HFPerfPivot[[#This Row],[US 10y]],0)^2)</f>
        <v>-7.0692120128544228E-2</v>
      </c>
    </row>
    <row r="26" spans="1:29" x14ac:dyDescent="0.25">
      <c r="A26" s="185" t="s">
        <v>228</v>
      </c>
      <c r="B26" s="185" t="s">
        <v>406</v>
      </c>
      <c r="C26" s="195">
        <v>1.9485018957431592E-2</v>
      </c>
      <c r="D26" s="194">
        <v>70938362.730000004</v>
      </c>
      <c r="E26" s="204">
        <v>0.20352599095980539</v>
      </c>
      <c r="F26" s="204">
        <v>0.15284528615568996</v>
      </c>
      <c r="G26" s="204">
        <v>1.9426880531635243E-3</v>
      </c>
      <c r="H26" s="204">
        <v>-0.13558765868425851</v>
      </c>
      <c r="I26" s="204">
        <v>0.24492139073238026</v>
      </c>
      <c r="J26" s="204">
        <v>0.27284920389000739</v>
      </c>
      <c r="K26" s="204">
        <v>0.31812604116140647</v>
      </c>
      <c r="L26" s="204">
        <v>0.46169501219475578</v>
      </c>
      <c r="M26" s="204">
        <v>7.7350470373028613E-2</v>
      </c>
      <c r="N26" s="204">
        <v>2.3840791950783976E-2</v>
      </c>
      <c r="O26" s="204">
        <v>1.5929656170550994E-2</v>
      </c>
      <c r="P26" s="204">
        <v>5.5246027980201458E-2</v>
      </c>
      <c r="Q26" s="204">
        <v>6.3039604515700662E-2</v>
      </c>
      <c r="R26" s="204">
        <v>1.7095920388408015E-2</v>
      </c>
      <c r="S26" s="204">
        <v>-0.68951049443574464</v>
      </c>
      <c r="T26" s="204">
        <v>-0.23352313309666431</v>
      </c>
      <c r="U26" s="204">
        <v>0.3068288292279549</v>
      </c>
      <c r="V26" s="204">
        <v>8.5313437492906471E-2</v>
      </c>
      <c r="W26" s="204">
        <v>-0.40581248452437074</v>
      </c>
      <c r="X26" s="204">
        <v>-2.9794758393645341E-3</v>
      </c>
      <c r="Z26" s="108">
        <f>BaseRtg_coef + AlphaRtg_coef*AA26 + ArpRtg_coef*AB26 + BetaPlty_coef*AC26</f>
        <v>1.200890443651584E-2</v>
      </c>
      <c r="AA26" s="189">
        <f>SIGN(HFPerfPivot[[#This Row],[.Alpha]])*(ABS(HFPerfPivot[[#This Row],[.Alpha]])^(2-Rtg_Expnt))*(HFPerfPivot[[#This Row],[Beta]]^Rtg_Expnt)</f>
        <v>1.1964481212309827E-2</v>
      </c>
      <c r="AB26" s="189">
        <f>SIGN(HFPerfPivot[[#This Row],[.ARP]])*(ABS(HFPerfPivot[[#This Row],[.ARP]])^(2-Rtg_Expnt))*(HFPerfPivot[[#This Row],[Total]]^Rtg_Expnt)</f>
        <v>2.5271476425840621E-2</v>
      </c>
      <c r="AC26" s="189">
        <f>-1*(BP_Eq*MAX(HFPerfPivot[[#This Row],[MSCI_W]],0)^2+BP_CDX*MAX(HFPerfPivot[[#This Row],[US CDX]],0)^2+BP_MBS*MAX(HFPerfPivot[[#This Row],[MBS]],0)^2+BP_IR*MAX(HFPerfPivot[[#This Row],[US 10y]],0)^2)</f>
        <v>-2.413622091890247E-3</v>
      </c>
    </row>
    <row r="27" spans="1:29" x14ac:dyDescent="0.25">
      <c r="A27" s="185" t="s">
        <v>431</v>
      </c>
      <c r="B27" s="185" t="s">
        <v>406</v>
      </c>
      <c r="C27" s="195">
        <v>0</v>
      </c>
      <c r="D27" s="194">
        <v>0</v>
      </c>
      <c r="E27" s="204">
        <v>0.67547012497921199</v>
      </c>
      <c r="F27" s="204">
        <v>0.8223339284700274</v>
      </c>
      <c r="G27" s="204">
        <v>-0.44219488837099336</v>
      </c>
      <c r="H27" s="204">
        <v>0.10422390737135334</v>
      </c>
      <c r="I27" s="204">
        <v>0.63000317036481379</v>
      </c>
      <c r="J27" s="204">
        <v>0.4124688800655601</v>
      </c>
      <c r="K27" s="204">
        <v>0.81926179145012012</v>
      </c>
      <c r="L27" s="204">
        <v>0.10535956050239961</v>
      </c>
      <c r="M27" s="204">
        <v>8.6415589914815807E-2</v>
      </c>
      <c r="N27" s="204">
        <v>3.8444134200308677E-2</v>
      </c>
      <c r="O27" s="204">
        <v>2.5569776994474547E-2</v>
      </c>
      <c r="P27" s="204">
        <v>5.3198996903671913E-2</v>
      </c>
      <c r="Q27" s="204">
        <v>-6.2116276356402197E-2</v>
      </c>
      <c r="R27" s="204">
        <v>-0.54784782994388714</v>
      </c>
      <c r="S27" s="204">
        <v>1.3877700555816079</v>
      </c>
      <c r="T27" s="204">
        <v>0.18814265228542365</v>
      </c>
      <c r="U27" s="204">
        <v>0.29832167454629821</v>
      </c>
      <c r="V27" s="204">
        <v>9.6482422200160997E-2</v>
      </c>
      <c r="W27" s="204">
        <v>-0.1529995043828207</v>
      </c>
      <c r="X27" s="204">
        <v>0.27784886322821795</v>
      </c>
      <c r="Z27" s="108">
        <f>BaseRtg_coef + AlphaRtg_coef*AA27 + ArpRtg_coef*AB27 + BetaPlty_coef*AC27</f>
        <v>-4.2894974081512452E-3</v>
      </c>
      <c r="AA27" s="189">
        <f>SIGN(HFPerfPivot[[#This Row],[.Alpha]])*(ABS(HFPerfPivot[[#This Row],[.Alpha]])^(2-Rtg_Expnt))*(HFPerfPivot[[#This Row],[Beta]]^Rtg_Expnt)</f>
        <v>2.869865529006934E-2</v>
      </c>
      <c r="AB27" s="189">
        <f>SIGN(HFPerfPivot[[#This Row],[.ARP]])*(ABS(HFPerfPivot[[#This Row],[.ARP]])^(2-Rtg_Expnt))*(HFPerfPivot[[#This Row],[Total]]^Rtg_Expnt)</f>
        <v>8.9458681495187597E-2</v>
      </c>
      <c r="AC27" s="189">
        <f>-1*(BP_Eq*MAX(HFPerfPivot[[#This Row],[MSCI_W]],0)^2+BP_CDX*MAX(HFPerfPivot[[#This Row],[US CDX]],0)^2+BP_MBS*MAX(HFPerfPivot[[#This Row],[MBS]],0)^2+BP_IR*MAX(HFPerfPivot[[#This Row],[US 10y]],0)^2)</f>
        <v>-0.19967010423869672</v>
      </c>
    </row>
    <row r="28" spans="1:29" x14ac:dyDescent="0.25">
      <c r="A28" s="185" t="s">
        <v>442</v>
      </c>
      <c r="B28" s="185" t="s">
        <v>406</v>
      </c>
      <c r="C28" s="195">
        <v>0</v>
      </c>
      <c r="D28" s="194">
        <v>0</v>
      </c>
      <c r="E28" s="204">
        <v>1.5843975835213646</v>
      </c>
      <c r="F28" s="204">
        <v>2.363955581046759</v>
      </c>
      <c r="G28" s="204">
        <v>2.8063594184474625</v>
      </c>
      <c r="H28" s="204">
        <v>0.34509556666738478</v>
      </c>
      <c r="I28" s="204">
        <v>0.47727409114390995</v>
      </c>
      <c r="J28" s="204">
        <v>1.8211987856390051</v>
      </c>
      <c r="K28" s="204">
        <v>2.1566206957713625</v>
      </c>
      <c r="L28" s="204">
        <v>2.6388332947412998</v>
      </c>
      <c r="M28" s="204">
        <v>2.6395834469679157E-2</v>
      </c>
      <c r="N28" s="204">
        <v>5.6104630063228056E-3</v>
      </c>
      <c r="O28" s="204">
        <v>8.111858515945888E-3</v>
      </c>
      <c r="P28" s="204">
        <v>1.9774760900158408E-2</v>
      </c>
      <c r="Q28" s="204">
        <v>3.4753578548664399E-2</v>
      </c>
      <c r="R28" s="204">
        <v>7.8616628612863185E-2</v>
      </c>
      <c r="S28" s="204">
        <v>1.6967417489534158E-2</v>
      </c>
      <c r="T28" s="204">
        <v>-4.6616309435828063E-2</v>
      </c>
      <c r="U28" s="204">
        <v>1.9008953814307956E-2</v>
      </c>
      <c r="V28" s="204">
        <v>0.10670422930365664</v>
      </c>
      <c r="W28" s="204">
        <v>-3.4153496531093501E-2</v>
      </c>
      <c r="X28" s="204">
        <v>1.5209607658000317E-2</v>
      </c>
      <c r="Z28" s="108">
        <f>BaseRtg_coef + AlphaRtg_coef*AA28 + ArpRtg_coef*AB28 + BetaPlty_coef*AC28</f>
        <v>4.3694155819292833E-2</v>
      </c>
      <c r="AA28" s="189">
        <f>SIGN(HFPerfPivot[[#This Row],[.Alpha]])*(ABS(HFPerfPivot[[#This Row],[.Alpha]])^(2-Rtg_Expnt))*(HFPerfPivot[[#This Row],[Beta]]^Rtg_Expnt)</f>
        <v>4.3370628667637356E-2</v>
      </c>
      <c r="AB28" s="189">
        <f>SIGN(HFPerfPivot[[#This Row],[.ARP]])*(ABS(HFPerfPivot[[#This Row],[.ARP]])^(2-Rtg_Expnt))*(HFPerfPivot[[#This Row],[Total]]^Rtg_Expnt)</f>
        <v>2.5978338493024021E-2</v>
      </c>
      <c r="AC28" s="189">
        <f>-1*(BP_Eq*MAX(HFPerfPivot[[#This Row],[MSCI_W]],0)^2+BP_CDX*MAX(HFPerfPivot[[#This Row],[US CDX]],0)^2+BP_MBS*MAX(HFPerfPivot[[#This Row],[MBS]],0)^2+BP_IR*MAX(HFPerfPivot[[#This Row],[US 10y]],0)^2)</f>
        <v>-1.3715334882346125E-3</v>
      </c>
    </row>
    <row r="29" spans="1:29" x14ac:dyDescent="0.25">
      <c r="A29" s="185" t="s">
        <v>420</v>
      </c>
      <c r="B29" s="185" t="s">
        <v>406</v>
      </c>
      <c r="C29" s="195">
        <v>0</v>
      </c>
      <c r="D29" s="194">
        <v>0</v>
      </c>
      <c r="E29" s="204">
        <v>0.35257343932491808</v>
      </c>
      <c r="F29" s="204">
        <v>1.0076605385862938</v>
      </c>
      <c r="G29" s="204">
        <v>0.44861772292993152</v>
      </c>
      <c r="H29" s="204">
        <v>0.40889073763545691</v>
      </c>
      <c r="I29" s="204">
        <v>0.19355388441358989</v>
      </c>
      <c r="J29" s="204">
        <v>-0.31154542387443063</v>
      </c>
      <c r="K29" s="204">
        <v>0.21153641319435515</v>
      </c>
      <c r="L29" s="204">
        <v>-0.62775726868766346</v>
      </c>
      <c r="M29" s="204">
        <v>9.1312577441126419E-2</v>
      </c>
      <c r="N29" s="204">
        <v>4.3653286031472234E-2</v>
      </c>
      <c r="O29" s="204">
        <v>1.8817692008829896E-2</v>
      </c>
      <c r="P29" s="204">
        <v>5.5278008122964156E-2</v>
      </c>
      <c r="Q29" s="204">
        <v>0.17603168994515031</v>
      </c>
      <c r="R29" s="204">
        <v>1.2693307239392391</v>
      </c>
      <c r="S29" s="204">
        <v>-0.38543587568346527</v>
      </c>
      <c r="T29" s="204">
        <v>0.34007504828861018</v>
      </c>
      <c r="U29" s="204">
        <v>0.2065736385169101</v>
      </c>
      <c r="V29" s="204">
        <v>-7.2251784873432132E-2</v>
      </c>
      <c r="W29" s="204">
        <v>-0.26540316198291758</v>
      </c>
      <c r="X29" s="204">
        <v>0.15648936479419476</v>
      </c>
      <c r="Z29" s="108">
        <f>BaseRtg_coef + AlphaRtg_coef*AA29 + ArpRtg_coef*AB29 + BetaPlty_coef*AC29</f>
        <v>-6.266467312990065E-2</v>
      </c>
      <c r="AA29" s="189">
        <f>SIGN(HFPerfPivot[[#This Row],[.Alpha]])*(ABS(HFPerfPivot[[#This Row],[.Alpha]])^(2-Rtg_Expnt))*(HFPerfPivot[[#This Row],[Beta]]^Rtg_Expnt)</f>
        <v>-2.2228718520519608E-2</v>
      </c>
      <c r="AB29" s="189">
        <f>SIGN(HFPerfPivot[[#This Row],[.ARP]])*(ABS(HFPerfPivot[[#This Row],[.ARP]])^(2-Rtg_Expnt))*(HFPerfPivot[[#This Row],[Total]]^Rtg_Expnt)</f>
        <v>2.1325553678747101E-2</v>
      </c>
      <c r="AC29" s="189">
        <f>-1*(BP_Eq*MAX(HFPerfPivot[[#This Row],[MSCI_W]],0)^2+BP_CDX*MAX(HFPerfPivot[[#This Row],[US CDX]],0)^2+BP_MBS*MAX(HFPerfPivot[[#This Row],[MBS]],0)^2+BP_IR*MAX(HFPerfPivot[[#This Row],[US 10y]],0)^2)</f>
        <v>-0.20284254988627873</v>
      </c>
    </row>
    <row r="30" spans="1:29" x14ac:dyDescent="0.25">
      <c r="A30" s="185" t="s">
        <v>485</v>
      </c>
      <c r="B30" s="185" t="s">
        <v>406</v>
      </c>
      <c r="C30" s="195">
        <v>0</v>
      </c>
      <c r="D30" s="194">
        <v>0</v>
      </c>
      <c r="E30" s="204">
        <v>0.15194362100329348</v>
      </c>
      <c r="F30" s="204">
        <v>0.37415576260863542</v>
      </c>
      <c r="G30" s="204">
        <v>0.22644911118558469</v>
      </c>
      <c r="H30" s="204">
        <v>0.23915425537932514</v>
      </c>
      <c r="I30" s="204">
        <v>0.53202965867060725</v>
      </c>
      <c r="J30" s="204">
        <v>-2.533233598564891E-3</v>
      </c>
      <c r="K30" s="204">
        <v>-2.9479571130078238E-3</v>
      </c>
      <c r="L30" s="204">
        <v>0.16873586664774509</v>
      </c>
      <c r="M30" s="204">
        <v>6.3964339336064435E-2</v>
      </c>
      <c r="N30" s="204">
        <v>1.864096134509104E-2</v>
      </c>
      <c r="O30" s="204">
        <v>1.0111767993969562E-2</v>
      </c>
      <c r="P30" s="204">
        <v>4.6917256541334204E-2</v>
      </c>
      <c r="Q30" s="204">
        <v>5.8400899707879969E-2</v>
      </c>
      <c r="R30" s="204">
        <v>6.2679251244130957E-2</v>
      </c>
      <c r="S30" s="204">
        <v>0.55930674204197894</v>
      </c>
      <c r="T30" s="204">
        <v>-0.24797246498508216</v>
      </c>
      <c r="U30" s="204">
        <v>0.22806354941229903</v>
      </c>
      <c r="V30" s="204">
        <v>8.5800190036167318E-2</v>
      </c>
      <c r="W30" s="204">
        <v>-0.10441954729473976</v>
      </c>
      <c r="X30" s="204">
        <v>-2.1065063358701938E-2</v>
      </c>
      <c r="Z30" s="108">
        <f>BaseRtg_coef + AlphaRtg_coef*AA30 + ArpRtg_coef*AB30 + BetaPlty_coef*AC30</f>
        <v>-2.9937319372971157E-3</v>
      </c>
      <c r="AA30" s="189">
        <f>SIGN(HFPerfPivot[[#This Row],[.Alpha]])*(ABS(HFPerfPivot[[#This Row],[.Alpha]])^(2-Rtg_Expnt))*(HFPerfPivot[[#This Row],[Beta]]^Rtg_Expnt)</f>
        <v>-2.8671160953744863E-5</v>
      </c>
      <c r="AB30" s="189">
        <f>SIGN(HFPerfPivot[[#This Row],[.ARP]])*(ABS(HFPerfPivot[[#This Row],[.ARP]])^(2-Rtg_Expnt))*(HFPerfPivot[[#This Row],[Total]]^Rtg_Expnt)</f>
        <v>5.7792734386621671E-2</v>
      </c>
      <c r="AC30" s="189">
        <f>-1*(BP_Eq*MAX(HFPerfPivot[[#This Row],[MSCI_W]],0)^2+BP_CDX*MAX(HFPerfPivot[[#This Row],[US CDX]],0)^2+BP_MBS*MAX(HFPerfPivot[[#This Row],[MBS]],0)^2+BP_IR*MAX(HFPerfPivot[[#This Row],[US 10y]],0)^2)</f>
        <v>-3.3721671075027687E-2</v>
      </c>
    </row>
    <row r="31" spans="1:29" x14ac:dyDescent="0.25">
      <c r="A31" s="185" t="s">
        <v>486</v>
      </c>
      <c r="B31" s="185" t="s">
        <v>406</v>
      </c>
      <c r="C31" s="195">
        <v>0</v>
      </c>
      <c r="D31" s="194">
        <v>0</v>
      </c>
      <c r="E31" s="204">
        <v>0.16595269718244529</v>
      </c>
      <c r="F31" s="204">
        <v>0.39532785988182589</v>
      </c>
      <c r="G31" s="204">
        <v>0.27869511416991327</v>
      </c>
      <c r="H31" s="204">
        <v>0.23619576332668557</v>
      </c>
      <c r="I31" s="204">
        <v>0.54598042906868116</v>
      </c>
      <c r="J31" s="204">
        <v>1.6859131184469515E-2</v>
      </c>
      <c r="K31" s="204">
        <v>1.9632540393110728E-2</v>
      </c>
      <c r="L31" s="204">
        <v>0.20652347175382765</v>
      </c>
      <c r="M31" s="204">
        <v>9.6663364101672755E-2</v>
      </c>
      <c r="N31" s="204">
        <v>2.7770890697427067E-2</v>
      </c>
      <c r="O31" s="204">
        <v>1.5173809766428686E-2</v>
      </c>
      <c r="P31" s="204">
        <v>7.1034271272681818E-2</v>
      </c>
      <c r="Q31" s="204">
        <v>8.6306441305931805E-2</v>
      </c>
      <c r="R31" s="204">
        <v>0.10935391407981483</v>
      </c>
      <c r="S31" s="204">
        <v>0.82123183494107677</v>
      </c>
      <c r="T31" s="204">
        <v>-0.37605438948813008</v>
      </c>
      <c r="U31" s="204">
        <v>0.34218961885833338</v>
      </c>
      <c r="V31" s="204">
        <v>0.13173855189910325</v>
      </c>
      <c r="W31" s="204">
        <v>-0.15009010139093631</v>
      </c>
      <c r="X31" s="204">
        <v>-3.0429426698920542E-2</v>
      </c>
      <c r="Z31" s="108">
        <f>BaseRtg_coef + AlphaRtg_coef*AA31 + ArpRtg_coef*AB31 + BetaPlty_coef*AC31</f>
        <v>-8.072055957554055E-3</v>
      </c>
      <c r="AA31" s="189">
        <f>SIGN(HFPerfPivot[[#This Row],[.Alpha]])*(ABS(HFPerfPivot[[#This Row],[.Alpha]])^(2-Rtg_Expnt))*(HFPerfPivot[[#This Row],[Beta]]^Rtg_Expnt)</f>
        <v>4.1327234485091514E-4</v>
      </c>
      <c r="AB31" s="189">
        <f>SIGN(HFPerfPivot[[#This Row],[.ARP]])*(ABS(HFPerfPivot[[#This Row],[.ARP]])^(2-Rtg_Expnt))*(HFPerfPivot[[#This Row],[Total]]^Rtg_Expnt)</f>
        <v>8.1361280198076105E-2</v>
      </c>
      <c r="AC31" s="189">
        <f>-1*(BP_Eq*MAX(HFPerfPivot[[#This Row],[MSCI_W]],0)^2+BP_CDX*MAX(HFPerfPivot[[#This Row],[US CDX]],0)^2+BP_MBS*MAX(HFPerfPivot[[#This Row],[MBS]],0)^2+BP_IR*MAX(HFPerfPivot[[#This Row],[US 10y]],0)^2)</f>
        <v>-7.3107281611062905E-2</v>
      </c>
    </row>
    <row r="32" spans="1:29" x14ac:dyDescent="0.25">
      <c r="A32" s="185" t="s">
        <v>419</v>
      </c>
      <c r="B32" s="185" t="s">
        <v>406</v>
      </c>
      <c r="C32" s="195">
        <v>0</v>
      </c>
      <c r="D32" s="194">
        <v>0</v>
      </c>
      <c r="E32" s="204">
        <v>-0.50863762845729976</v>
      </c>
      <c r="F32" s="204">
        <v>0.40693652239272055</v>
      </c>
      <c r="G32" s="204">
        <v>0.60059570527582118</v>
      </c>
      <c r="H32" s="204">
        <v>0.36581646220261987</v>
      </c>
      <c r="I32" s="204">
        <v>0.22134277075481304</v>
      </c>
      <c r="J32" s="204">
        <v>-2.0763098255090697</v>
      </c>
      <c r="K32" s="204">
        <v>-2.1832474652453109</v>
      </c>
      <c r="L32" s="204">
        <v>-1.8560830671883863</v>
      </c>
      <c r="M32" s="204">
        <v>0.142980897498235</v>
      </c>
      <c r="N32" s="204">
        <v>0.11740837544314345</v>
      </c>
      <c r="O32" s="204">
        <v>7.3629681812749249E-3</v>
      </c>
      <c r="P32" s="204">
        <v>5.6496925214534512E-2</v>
      </c>
      <c r="Q32" s="204">
        <v>0.65064968606587537</v>
      </c>
      <c r="R32" s="204">
        <v>2.3096873980978887</v>
      </c>
      <c r="S32" s="204">
        <v>-1.2707508572559221</v>
      </c>
      <c r="T32" s="204">
        <v>0.28748764883714106</v>
      </c>
      <c r="U32" s="204">
        <v>3.8719036693887106E-2</v>
      </c>
      <c r="V32" s="204">
        <v>-4.9800158529268154E-2</v>
      </c>
      <c r="W32" s="204">
        <v>0.22941822004458845</v>
      </c>
      <c r="X32" s="204">
        <v>-9.5017038516657625E-3</v>
      </c>
      <c r="Z32" s="108">
        <f>BaseRtg_coef + AlphaRtg_coef*AA32 + ArpRtg_coef*AB32 + BetaPlty_coef*AC32</f>
        <v>-0.65917769308156782</v>
      </c>
      <c r="AA32" s="189">
        <f>SIGN(HFPerfPivot[[#This Row],[.Alpha]])*(ABS(HFPerfPivot[[#This Row],[.Alpha]])^(2-Rtg_Expnt))*(HFPerfPivot[[#This Row],[Beta]]^Rtg_Expnt)</f>
        <v>-0.49990733381370694</v>
      </c>
      <c r="AB32" s="189">
        <f>SIGN(HFPerfPivot[[#This Row],[.ARP]])*(ABS(HFPerfPivot[[#This Row],[.ARP]])^(2-Rtg_Expnt))*(HFPerfPivot[[#This Row],[Total]]^Rtg_Expnt)</f>
        <v>3.530125877453888E-2</v>
      </c>
      <c r="AC32" s="189">
        <f>-1*(BP_Eq*MAX(HFPerfPivot[[#This Row],[MSCI_W]],0)^2+BP_CDX*MAX(HFPerfPivot[[#This Row],[US CDX]],0)^2+BP_MBS*MAX(HFPerfPivot[[#This Row],[MBS]],0)^2+BP_IR*MAX(HFPerfPivot[[#This Row],[US 10y]],0)^2)</f>
        <v>-0.80400242572657432</v>
      </c>
    </row>
    <row r="33" spans="1:29" x14ac:dyDescent="0.25">
      <c r="A33" s="185" t="s">
        <v>422</v>
      </c>
      <c r="B33" s="185" t="s">
        <v>406</v>
      </c>
      <c r="C33" s="195">
        <v>0</v>
      </c>
      <c r="D33" s="194">
        <v>0</v>
      </c>
      <c r="E33" s="204">
        <v>0.1828046313026267</v>
      </c>
      <c r="F33" s="204">
        <v>0.68179458507504431</v>
      </c>
      <c r="G33" s="204">
        <v>0.53639264533930608</v>
      </c>
      <c r="H33" s="204">
        <v>0.27311777515059565</v>
      </c>
      <c r="I33" s="204">
        <v>-0.60099113701176343</v>
      </c>
      <c r="J33" s="204">
        <v>0.17376495834355427</v>
      </c>
      <c r="K33" s="204">
        <v>0.35896522348046261</v>
      </c>
      <c r="L33" s="204">
        <v>4.1291703971864602E-2</v>
      </c>
      <c r="M33" s="204">
        <v>3.9736844214650895E-2</v>
      </c>
      <c r="N33" s="204">
        <v>1.5202279801964678E-2</v>
      </c>
      <c r="O33" s="204">
        <v>8.8617393195806436E-3</v>
      </c>
      <c r="P33" s="204">
        <v>2.7658696384228229E-2</v>
      </c>
      <c r="Q33" s="204">
        <v>3.6673929749470979E-2</v>
      </c>
      <c r="R33" s="204">
        <v>0.35134081533388534</v>
      </c>
      <c r="S33" s="204">
        <v>-0.28316437280014101</v>
      </c>
      <c r="T33" s="204">
        <v>0.18883639628797724</v>
      </c>
      <c r="U33" s="204">
        <v>-3.914283522645895E-2</v>
      </c>
      <c r="V33" s="204">
        <v>-6.3914382693633911E-3</v>
      </c>
      <c r="W33" s="204">
        <v>-0.16610514131098997</v>
      </c>
      <c r="X33" s="204">
        <v>-7.3286948896747958E-2</v>
      </c>
      <c r="Z33" s="108">
        <f>BaseRtg_coef + AlphaRtg_coef*AA33 + ArpRtg_coef*AB33 + BetaPlty_coef*AC33</f>
        <v>-5.9089485763326177E-3</v>
      </c>
      <c r="AA33" s="189">
        <f>SIGN(HFPerfPivot[[#This Row],[.Alpha]])*(ABS(HFPerfPivot[[#This Row],[.Alpha]])^(2-Rtg_Expnt))*(HFPerfPivot[[#This Row],[Beta]]^Rtg_Expnt)</f>
        <v>4.8571810492307604E-3</v>
      </c>
      <c r="AB33" s="189">
        <f>SIGN(HFPerfPivot[[#This Row],[.ARP]])*(ABS(HFPerfPivot[[#This Row],[.ARP]])^(2-Rtg_Expnt))*(HFPerfPivot[[#This Row],[Total]]^Rtg_Expnt)</f>
        <v>-4.7095576178602959E-2</v>
      </c>
      <c r="AC33" s="189">
        <f>-1*(BP_Eq*MAX(HFPerfPivot[[#This Row],[MSCI_W]],0)^2+BP_CDX*MAX(HFPerfPivot[[#This Row],[US CDX]],0)^2+BP_MBS*MAX(HFPerfPivot[[#This Row],[MBS]],0)^2+BP_IR*MAX(HFPerfPivot[[#This Row],[US 10y]],0)^2)</f>
        <v>-2.0282860038515409E-2</v>
      </c>
    </row>
    <row r="34" spans="1:29" x14ac:dyDescent="0.25">
      <c r="A34" s="185" t="s">
        <v>429</v>
      </c>
      <c r="B34" s="185" t="s">
        <v>406</v>
      </c>
      <c r="C34" s="195">
        <v>0</v>
      </c>
      <c r="D34" s="194">
        <v>0</v>
      </c>
      <c r="E34" s="204">
        <v>-0.50693810934229455</v>
      </c>
      <c r="F34" s="204">
        <v>-1.633086703456808</v>
      </c>
      <c r="G34" s="204">
        <v>-2.2916176950260958</v>
      </c>
      <c r="H34" s="204">
        <v>-0.43735765001622234</v>
      </c>
      <c r="I34" s="204">
        <v>0.75952217388452692</v>
      </c>
      <c r="J34" s="204">
        <v>-1.5852647125481512</v>
      </c>
      <c r="K34" s="204">
        <v>-0.74891292667055098</v>
      </c>
      <c r="L34" s="204">
        <v>-1.5546921530252751</v>
      </c>
      <c r="M34" s="204">
        <v>5.4118065808229456E-2</v>
      </c>
      <c r="N34" s="204">
        <v>4.1266195338874184E-2</v>
      </c>
      <c r="O34" s="204">
        <v>8.9530777718109522E-3</v>
      </c>
      <c r="P34" s="204">
        <v>2.1469975701245012E-2</v>
      </c>
      <c r="Q34" s="204">
        <v>-0.26914839545200286</v>
      </c>
      <c r="R34" s="204">
        <v>-0.34268009152533291</v>
      </c>
      <c r="S34" s="204">
        <v>-0.21746103632972702</v>
      </c>
      <c r="T34" s="204">
        <v>-5.0258343107745837E-2</v>
      </c>
      <c r="U34" s="204">
        <v>0.15473624008322862</v>
      </c>
      <c r="V34" s="204">
        <v>4.7149087097597082E-2</v>
      </c>
      <c r="W34" s="204">
        <v>2.7971548537513578E-2</v>
      </c>
      <c r="X34" s="204">
        <v>5.8153341280164007E-2</v>
      </c>
      <c r="Z34" s="108">
        <f>BaseRtg_coef + AlphaRtg_coef*AA34 + ArpRtg_coef*AB34 + BetaPlty_coef*AC34</f>
        <v>-0.15690746620602483</v>
      </c>
      <c r="AA34" s="189">
        <f>SIGN(HFPerfPivot[[#This Row],[.Alpha]])*(ABS(HFPerfPivot[[#This Row],[.Alpha]])^(2-Rtg_Expnt))*(HFPerfPivot[[#This Row],[Beta]]^Rtg_Expnt)</f>
        <v>-0.16286323716440848</v>
      </c>
      <c r="AB34" s="189">
        <f>SIGN(HFPerfPivot[[#This Row],[.ARP]])*(ABS(HFPerfPivot[[#This Row],[.ARP]])^(2-Rtg_Expnt))*(HFPerfPivot[[#This Row],[Total]]^Rtg_Expnt)</f>
        <v>7.9557709583836386E-2</v>
      </c>
      <c r="AC34" s="189">
        <f>-1*(BP_Eq*MAX(HFPerfPivot[[#This Row],[MSCI_W]],0)^2+BP_CDX*MAX(HFPerfPivot[[#This Row],[US CDX]],0)^2+BP_MBS*MAX(HFPerfPivot[[#This Row],[MBS]],0)^2+BP_IR*MAX(HFPerfPivot[[#This Row],[US 10y]],0)^2)</f>
        <v>0</v>
      </c>
    </row>
    <row r="35" spans="1:29" x14ac:dyDescent="0.25">
      <c r="A35" s="185" t="s">
        <v>396</v>
      </c>
      <c r="B35" s="185" t="s">
        <v>406</v>
      </c>
      <c r="C35" s="195">
        <v>0</v>
      </c>
      <c r="D35" s="194">
        <v>0</v>
      </c>
      <c r="E35" s="204">
        <v>0.51531867185611668</v>
      </c>
      <c r="F35" s="204">
        <v>0.2651805308889375</v>
      </c>
      <c r="G35" s="204">
        <v>0.35991194916516739</v>
      </c>
      <c r="H35" s="204">
        <v>0.27413412990417146</v>
      </c>
      <c r="I35" s="204">
        <v>0.74749404180325207</v>
      </c>
      <c r="J35" s="204">
        <v>0.25192861713821502</v>
      </c>
      <c r="K35" s="204">
        <v>0.26027201114348619</v>
      </c>
      <c r="L35" s="204">
        <v>1.0675484294365483</v>
      </c>
      <c r="M35" s="204">
        <v>0.13440849003220037</v>
      </c>
      <c r="N35" s="204">
        <v>5.5099871522031579E-2</v>
      </c>
      <c r="O35" s="204">
        <v>4.7274512372164915E-2</v>
      </c>
      <c r="P35" s="204">
        <v>7.4707800640142055E-2</v>
      </c>
      <c r="Q35" s="204">
        <v>0.10228547241417033</v>
      </c>
      <c r="R35" s="204">
        <v>-1.0261981467736021</v>
      </c>
      <c r="S35" s="204">
        <v>2.0119569156817771</v>
      </c>
      <c r="T35" s="204">
        <v>0.33172261934103237</v>
      </c>
      <c r="U35" s="204">
        <v>0.48627766195478256</v>
      </c>
      <c r="V35" s="204">
        <v>0.50827895624209984</v>
      </c>
      <c r="W35" s="204">
        <v>3.8223613499465854E-2</v>
      </c>
      <c r="X35" s="204">
        <v>0.2777579102034673</v>
      </c>
      <c r="Z35" s="108">
        <f>BaseRtg_coef + AlphaRtg_coef*AA35 + ArpRtg_coef*AB35 + BetaPlty_coef*AC35</f>
        <v>-5.2889466703160505E-2</v>
      </c>
      <c r="AA35" s="189">
        <f>SIGN(HFPerfPivot[[#This Row],[.Alpha]])*(ABS(HFPerfPivot[[#This Row],[.Alpha]])^(2-Rtg_Expnt))*(HFPerfPivot[[#This Row],[Beta]]^Rtg_Expnt)</f>
        <v>2.0298307068239443E-2</v>
      </c>
      <c r="AB35" s="189">
        <f>SIGN(HFPerfPivot[[#This Row],[.ARP]])*(ABS(HFPerfPivot[[#This Row],[.ARP]])^(2-Rtg_Expnt))*(HFPerfPivot[[#This Row],[Total]]^Rtg_Expnt)</f>
        <v>0.15428712831132485</v>
      </c>
      <c r="AC35" s="189">
        <f>-1*(BP_Eq*MAX(HFPerfPivot[[#This Row],[MSCI_W]],0)^2+BP_CDX*MAX(HFPerfPivot[[#This Row],[US CDX]],0)^2+BP_MBS*MAX(HFPerfPivot[[#This Row],[MBS]],0)^2+BP_IR*MAX(HFPerfPivot[[#This Row],[US 10y]],0)^2)</f>
        <v>-0.43308243301266214</v>
      </c>
    </row>
    <row r="36" spans="1:29" x14ac:dyDescent="0.25">
      <c r="A36" s="185" t="s">
        <v>259</v>
      </c>
      <c r="B36" s="185" t="s">
        <v>406</v>
      </c>
      <c r="C36" s="195">
        <v>0</v>
      </c>
      <c r="D36" s="194">
        <v>0</v>
      </c>
      <c r="E36" s="204">
        <v>0.26503734477008783</v>
      </c>
      <c r="F36" s="204">
        <v>0.27680974096198624</v>
      </c>
      <c r="G36" s="204">
        <v>-0.54692292458197811</v>
      </c>
      <c r="H36" s="204">
        <v>0.12070274375367959</v>
      </c>
      <c r="I36" s="204">
        <v>0.46088630176261458</v>
      </c>
      <c r="J36" s="204">
        <v>-0.20251905841756918</v>
      </c>
      <c r="K36" s="204">
        <v>9.101467439414021E-2</v>
      </c>
      <c r="L36" s="204">
        <v>-0.32838810274100144</v>
      </c>
      <c r="M36" s="204">
        <v>0.12604209143180595</v>
      </c>
      <c r="N36" s="204">
        <v>6.0129200869598838E-2</v>
      </c>
      <c r="O36" s="204">
        <v>4.2263744266174352E-2</v>
      </c>
      <c r="P36" s="204">
        <v>8.9130483120786336E-2</v>
      </c>
      <c r="Q36" s="204">
        <v>0.31451843908824184</v>
      </c>
      <c r="R36" s="204">
        <v>-0.22390066950378615</v>
      </c>
      <c r="S36" s="204">
        <v>0.1072649868505136</v>
      </c>
      <c r="T36" s="204">
        <v>-0.85814606782489711</v>
      </c>
      <c r="U36" s="204">
        <v>0.17144199560745635</v>
      </c>
      <c r="V36" s="204">
        <v>0.58355039652940788</v>
      </c>
      <c r="W36" s="204">
        <v>-0.56969292876814859</v>
      </c>
      <c r="X36" s="204">
        <v>0.13164510430017512</v>
      </c>
      <c r="Z36" s="108">
        <f>BaseRtg_coef + AlphaRtg_coef*AA36 + ArpRtg_coef*AB36 + BetaPlty_coef*AC36</f>
        <v>-2.2564391604720384E-2</v>
      </c>
      <c r="AA36" s="189">
        <f>SIGN(HFPerfPivot[[#This Row],[.Alpha]])*(ABS(HFPerfPivot[[#This Row],[.Alpha]])^(2-Rtg_Expnt))*(HFPerfPivot[[#This Row],[Beta]]^Rtg_Expnt)</f>
        <v>-1.6496676137591291E-2</v>
      </c>
      <c r="AB36" s="189">
        <f>SIGN(HFPerfPivot[[#This Row],[.ARP]])*(ABS(HFPerfPivot[[#This Row],[.ARP]])^(2-Rtg_Expnt))*(HFPerfPivot[[#This Row],[Total]]^Rtg_Expnt)</f>
        <v>8.0330219041322135E-2</v>
      </c>
      <c r="AC36" s="189">
        <f>-1*(BP_Eq*MAX(HFPerfPivot[[#This Row],[MSCI_W]],0)^2+BP_CDX*MAX(HFPerfPivot[[#This Row],[US CDX]],0)^2+BP_MBS*MAX(HFPerfPivot[[#This Row],[MBS]],0)^2+BP_IR*MAX(HFPerfPivot[[#This Row],[US 10y]],0)^2)</f>
        <v>-6.0503686856306541E-2</v>
      </c>
    </row>
    <row r="37" spans="1:29" x14ac:dyDescent="0.25">
      <c r="A37" s="185" t="s">
        <v>383</v>
      </c>
      <c r="B37" s="185" t="s">
        <v>406</v>
      </c>
      <c r="C37" s="195">
        <v>0</v>
      </c>
      <c r="D37" s="194">
        <v>0</v>
      </c>
      <c r="E37" s="204">
        <v>0.92380224502495745</v>
      </c>
      <c r="F37" s="204">
        <v>1.0480864213259304</v>
      </c>
      <c r="G37" s="204">
        <v>0.45569698633744821</v>
      </c>
      <c r="H37" s="204">
        <v>4.6860720598468845E-2</v>
      </c>
      <c r="I37" s="204">
        <v>0.71849952933853323</v>
      </c>
      <c r="J37" s="204">
        <v>1.2023466187057303</v>
      </c>
      <c r="K37" s="204">
        <v>1.5563111274016375</v>
      </c>
      <c r="L37" s="204">
        <v>0.99008006186255981</v>
      </c>
      <c r="M37" s="204">
        <v>3.4619966927901646E-2</v>
      </c>
      <c r="N37" s="204">
        <v>2.3747454915076863E-2</v>
      </c>
      <c r="O37" s="204">
        <v>5.4751972812506367E-3</v>
      </c>
      <c r="P37" s="204">
        <v>1.8253562701067837E-2</v>
      </c>
      <c r="Q37" s="204">
        <v>0.11010212187655374</v>
      </c>
      <c r="R37" s="204">
        <v>-5.7627560879824194E-2</v>
      </c>
      <c r="S37" s="204">
        <v>-0.58544699320130189</v>
      </c>
      <c r="T37" s="204">
        <v>-6.6272947603183571E-2</v>
      </c>
      <c r="U37" s="204">
        <v>4.5546042726110188E-2</v>
      </c>
      <c r="V37" s="204">
        <v>3.8810023220401842E-2</v>
      </c>
      <c r="W37" s="204">
        <v>8.8854817039046546E-2</v>
      </c>
      <c r="X37" s="204">
        <v>2.2338352111580549E-2</v>
      </c>
      <c r="Z37" s="108">
        <f>BaseRtg_coef + AlphaRtg_coef*AA37 + ArpRtg_coef*AB37 + BetaPlty_coef*AC37</f>
        <v>7.801852000999808E-2</v>
      </c>
      <c r="AA37" s="189">
        <f>SIGN(HFPerfPivot[[#This Row],[.Alpha]])*(ABS(HFPerfPivot[[#This Row],[.Alpha]])^(2-Rtg_Expnt))*(HFPerfPivot[[#This Row],[Beta]]^Rtg_Expnt)</f>
        <v>7.6164029372445152E-2</v>
      </c>
      <c r="AB37" s="189">
        <f>SIGN(HFPerfPivot[[#This Row],[.ARP]])*(ABS(HFPerfPivot[[#This Row],[.ARP]])^(2-Rtg_Expnt))*(HFPerfPivot[[#This Row],[Total]]^Rtg_Expnt)</f>
        <v>5.309187906559272E-2</v>
      </c>
      <c r="AC37" s="189">
        <f>-1*(BP_Eq*MAX(HFPerfPivot[[#This Row],[MSCI_W]],0)^2+BP_CDX*MAX(HFPerfPivot[[#This Row],[US CDX]],0)^2+BP_MBS*MAX(HFPerfPivot[[#This Row],[MBS]],0)^2+BP_IR*MAX(HFPerfPivot[[#This Row],[US 10y]],0)^2)</f>
        <v>-7.2734863450316968E-3</v>
      </c>
    </row>
    <row r="38" spans="1:29" x14ac:dyDescent="0.25">
      <c r="A38" s="185" t="s">
        <v>453</v>
      </c>
      <c r="B38" s="185" t="s">
        <v>406</v>
      </c>
      <c r="C38" s="195">
        <v>0</v>
      </c>
      <c r="D38" s="194">
        <v>0</v>
      </c>
      <c r="E38" s="204">
        <v>0.71957783216526505</v>
      </c>
      <c r="F38" s="204">
        <v>1.0152649731085088</v>
      </c>
      <c r="G38" s="204">
        <v>-0.52685408137750378</v>
      </c>
      <c r="H38" s="204">
        <v>0.38495533345305616</v>
      </c>
      <c r="I38" s="204">
        <v>0.43728759556349167</v>
      </c>
      <c r="J38" s="204">
        <v>0.11997085767195333</v>
      </c>
      <c r="K38" s="204">
        <v>0.72114294493194853</v>
      </c>
      <c r="L38" s="204">
        <v>-0.64861153544199757</v>
      </c>
      <c r="M38" s="204">
        <v>4.5907001816157242E-2</v>
      </c>
      <c r="N38" s="204">
        <v>2.7783977968095706E-2</v>
      </c>
      <c r="O38" s="204">
        <v>1.2249205179230458E-2</v>
      </c>
      <c r="P38" s="204">
        <v>2.2204009722525737E-2</v>
      </c>
      <c r="Q38" s="204">
        <v>0.15527073597100544</v>
      </c>
      <c r="R38" s="204">
        <v>0.1291985034362593</v>
      </c>
      <c r="S38" s="204">
        <v>-9.3524074977152954E-2</v>
      </c>
      <c r="T38" s="204">
        <v>0.23532113128725124</v>
      </c>
      <c r="U38" s="204">
        <v>0.27160619856028917</v>
      </c>
      <c r="V38" s="204">
        <v>6.0690979796917843E-2</v>
      </c>
      <c r="W38" s="204">
        <v>-0.10153556254432596</v>
      </c>
      <c r="X38" s="204">
        <v>-2.4980721680802745E-2</v>
      </c>
      <c r="Z38" s="108">
        <f>BaseRtg_coef + AlphaRtg_coef*AA38 + ArpRtg_coef*AB38 + BetaPlty_coef*AC38</f>
        <v>8.8969860768693849E-4</v>
      </c>
      <c r="AA38" s="189">
        <f>SIGN(HFPerfPivot[[#This Row],[.Alpha]])*(ABS(HFPerfPivot[[#This Row],[.Alpha]])^(2-Rtg_Expnt))*(HFPerfPivot[[#This Row],[Beta]]^Rtg_Expnt)</f>
        <v>4.8049682685672463E-3</v>
      </c>
      <c r="AB38" s="189">
        <f>SIGN(HFPerfPivot[[#This Row],[.ARP]])*(ABS(HFPerfPivot[[#This Row],[.ARP]])^(2-Rtg_Expnt))*(HFPerfPivot[[#This Row],[Total]]^Rtg_Expnt)</f>
        <v>3.526696972012866E-2</v>
      </c>
      <c r="AC38" s="189">
        <f>-1*(BP_Eq*MAX(HFPerfPivot[[#This Row],[MSCI_W]],0)^2+BP_CDX*MAX(HFPerfPivot[[#This Row],[US CDX]],0)^2+BP_MBS*MAX(HFPerfPivot[[#This Row],[MBS]],0)^2+BP_IR*MAX(HFPerfPivot[[#This Row],[US 10y]],0)^2)</f>
        <v>-2.7209833164465867E-2</v>
      </c>
    </row>
    <row r="39" spans="1:29" x14ac:dyDescent="0.25">
      <c r="A39" s="185" t="s">
        <v>393</v>
      </c>
      <c r="B39" s="185" t="s">
        <v>406</v>
      </c>
      <c r="C39" s="195">
        <v>0</v>
      </c>
      <c r="D39" s="194">
        <v>0</v>
      </c>
      <c r="E39" s="204">
        <v>0.66109771878862611</v>
      </c>
      <c r="F39" s="204">
        <v>0.8849774565992784</v>
      </c>
      <c r="G39" s="204">
        <v>0.91988388515432118</v>
      </c>
      <c r="H39" s="204">
        <v>0.11476144740385406</v>
      </c>
      <c r="I39" s="204">
        <v>0.43099410115446768</v>
      </c>
      <c r="J39" s="204">
        <v>0.96125924329398793</v>
      </c>
      <c r="K39" s="204">
        <v>0.90468136843696434</v>
      </c>
      <c r="L39" s="204">
        <v>1.1944566527742253</v>
      </c>
      <c r="M39" s="204">
        <v>6.0651264323580076E-2</v>
      </c>
      <c r="N39" s="204">
        <v>2.3624084541435247E-2</v>
      </c>
      <c r="O39" s="204">
        <v>9.9931366469006005E-3</v>
      </c>
      <c r="P39" s="204">
        <v>3.4308038217031801E-2</v>
      </c>
      <c r="Q39" s="204">
        <v>0.12520923147565768</v>
      </c>
      <c r="R39" s="204">
        <v>2.1378956321211645E-2</v>
      </c>
      <c r="S39" s="204">
        <v>-0.46043383577815067</v>
      </c>
      <c r="T39" s="204">
        <v>-0.11129127812197326</v>
      </c>
      <c r="U39" s="204">
        <v>0.10215470149436066</v>
      </c>
      <c r="V39" s="204">
        <v>-5.2794449225552792E-2</v>
      </c>
      <c r="W39" s="204">
        <v>0.17744549949301883</v>
      </c>
      <c r="X39" s="204">
        <v>5.6998915570592036E-2</v>
      </c>
      <c r="Z39" s="108">
        <f>BaseRtg_coef + AlphaRtg_coef*AA39 + ArpRtg_coef*AB39 + BetaPlty_coef*AC39</f>
        <v>5.7731945256577752E-2</v>
      </c>
      <c r="AA39" s="189">
        <f>SIGN(HFPerfPivot[[#This Row],[.Alpha]])*(ABS(HFPerfPivot[[#This Row],[.Alpha]])^(2-Rtg_Expnt))*(HFPerfPivot[[#This Row],[Beta]]^Rtg_Expnt)</f>
        <v>5.735442131591402E-2</v>
      </c>
      <c r="AB39" s="189">
        <f>SIGN(HFPerfPivot[[#This Row],[.ARP]])*(ABS(HFPerfPivot[[#This Row],[.ARP]])^(2-Rtg_Expnt))*(HFPerfPivot[[#This Row],[Total]]^Rtg_Expnt)</f>
        <v>4.2679473337383977E-2</v>
      </c>
      <c r="AC39" s="189">
        <f>-1*(BP_Eq*MAX(HFPerfPivot[[#This Row],[MSCI_W]],0)^2+BP_CDX*MAX(HFPerfPivot[[#This Row],[US CDX]],0)^2+BP_MBS*MAX(HFPerfPivot[[#This Row],[MBS]],0)^2+BP_IR*MAX(HFPerfPivot[[#This Row],[US 10y]],0)^2)</f>
        <v>-9.4521169653733229E-3</v>
      </c>
    </row>
    <row r="40" spans="1:29" x14ac:dyDescent="0.25">
      <c r="A40" s="185" t="s">
        <v>392</v>
      </c>
      <c r="B40" s="185" t="s">
        <v>406</v>
      </c>
      <c r="C40" s="195">
        <v>0</v>
      </c>
      <c r="D40" s="194">
        <v>0</v>
      </c>
      <c r="E40" s="204">
        <v>0.21687832497884951</v>
      </c>
      <c r="F40" s="204">
        <v>0.40026980224720154</v>
      </c>
      <c r="G40" s="204">
        <v>0.18503011277581372</v>
      </c>
      <c r="H40" s="204">
        <v>0.47289742134142571</v>
      </c>
      <c r="I40" s="204">
        <v>0.70813994017075998</v>
      </c>
      <c r="J40" s="204">
        <v>-0.74274678191975774</v>
      </c>
      <c r="K40" s="204">
        <v>-0.77628018951166533</v>
      </c>
      <c r="L40" s="204">
        <v>-0.78332410050775703</v>
      </c>
      <c r="M40" s="204">
        <v>9.0374583136810474E-2</v>
      </c>
      <c r="N40" s="204">
        <v>6.5601015157326678E-2</v>
      </c>
      <c r="O40" s="204">
        <v>2.4616908487824527E-2</v>
      </c>
      <c r="P40" s="204">
        <v>3.8848339030273633E-2</v>
      </c>
      <c r="Q40" s="204">
        <v>0.27841602444676355</v>
      </c>
      <c r="R40" s="204">
        <v>3.8446649916810099E-2</v>
      </c>
      <c r="S40" s="204">
        <v>1.9081169894646952</v>
      </c>
      <c r="T40" s="204">
        <v>0.42492985381692755</v>
      </c>
      <c r="U40" s="204">
        <v>0.21086701237167765</v>
      </c>
      <c r="V40" s="204">
        <v>0.27127727711450678</v>
      </c>
      <c r="W40" s="204">
        <v>-3.9262904396823325E-2</v>
      </c>
      <c r="X40" s="204">
        <v>0.15641118254441388</v>
      </c>
      <c r="Z40" s="108">
        <f>BaseRtg_coef + AlphaRtg_coef*AA40 + ArpRtg_coef*AB40 + BetaPlty_coef*AC40</f>
        <v>-0.17004352683321661</v>
      </c>
      <c r="AA40" s="189">
        <f>SIGN(HFPerfPivot[[#This Row],[.Alpha]])*(ABS(HFPerfPivot[[#This Row],[.Alpha]])^(2-Rtg_Expnt))*(HFPerfPivot[[#This Row],[Beta]]^Rtg_Expnt)</f>
        <v>-8.9378671170728397E-2</v>
      </c>
      <c r="AB40" s="189">
        <f>SIGN(HFPerfPivot[[#This Row],[.ARP]])*(ABS(HFPerfPivot[[#This Row],[.ARP]])^(2-Rtg_Expnt))*(HFPerfPivot[[#This Row],[Total]]^Rtg_Expnt)</f>
        <v>0.10707389291828463</v>
      </c>
      <c r="AC40" s="189">
        <f>-1*(BP_Eq*MAX(HFPerfPivot[[#This Row],[MSCI_W]],0)^2+BP_CDX*MAX(HFPerfPivot[[#This Row],[US CDX]],0)^2+BP_MBS*MAX(HFPerfPivot[[#This Row],[MBS]],0)^2+BP_IR*MAX(HFPerfPivot[[#This Row],[US 10y]],0)^2)</f>
        <v>-0.44686122477158335</v>
      </c>
    </row>
    <row r="41" spans="1:29" x14ac:dyDescent="0.25">
      <c r="A41" s="185" t="s">
        <v>395</v>
      </c>
      <c r="B41" s="185" t="s">
        <v>406</v>
      </c>
      <c r="C41" s="195">
        <v>0</v>
      </c>
      <c r="D41" s="194">
        <v>0</v>
      </c>
      <c r="E41" s="204">
        <v>0.36800579183932486</v>
      </c>
      <c r="F41" s="204">
        <v>0.40497690629481869</v>
      </c>
      <c r="G41" s="204">
        <v>0.15725888896878298</v>
      </c>
      <c r="H41" s="204">
        <v>0.41719834256447191</v>
      </c>
      <c r="I41" s="204">
        <v>0.7659892752256614</v>
      </c>
      <c r="J41" s="204">
        <v>-0.20315618072473998</v>
      </c>
      <c r="K41" s="204">
        <v>-0.21079427781430507</v>
      </c>
      <c r="L41" s="204">
        <v>-0.20156181529074449</v>
      </c>
      <c r="M41" s="204">
        <v>0.1101842465787673</v>
      </c>
      <c r="N41" s="204">
        <v>6.6682609906569365E-2</v>
      </c>
      <c r="O41" s="204">
        <v>3.109025666994435E-2</v>
      </c>
      <c r="P41" s="204">
        <v>5.4570018761411397E-2</v>
      </c>
      <c r="Q41" s="204">
        <v>0.17792534195785364</v>
      </c>
      <c r="R41" s="204">
        <v>-0.15655350356368347</v>
      </c>
      <c r="S41" s="204">
        <v>2.0539852783965626</v>
      </c>
      <c r="T41" s="204">
        <v>0.658070690951024</v>
      </c>
      <c r="U41" s="204">
        <v>0.40085185458202371</v>
      </c>
      <c r="V41" s="204">
        <v>0.21868975654003459</v>
      </c>
      <c r="W41" s="204">
        <v>4.9898431766030364E-2</v>
      </c>
      <c r="X41" s="204">
        <v>0.2562785215961409</v>
      </c>
      <c r="Z41" s="108">
        <f>BaseRtg_coef + AlphaRtg_coef*AA41 + ArpRtg_coef*AB41 + BetaPlty_coef*AC41</f>
        <v>-0.11169132220358183</v>
      </c>
      <c r="AA41" s="189">
        <f>SIGN(HFPerfPivot[[#This Row],[.Alpha]])*(ABS(HFPerfPivot[[#This Row],[.Alpha]])^(2-Rtg_Expnt))*(HFPerfPivot[[#This Row],[Beta]]^Rtg_Expnt)</f>
        <v>-1.7897690415326201E-2</v>
      </c>
      <c r="AB41" s="189">
        <f>SIGN(HFPerfPivot[[#This Row],[.ARP]])*(ABS(HFPerfPivot[[#This Row],[.ARP]])^(2-Rtg_Expnt))*(HFPerfPivot[[#This Row],[Total]]^Rtg_Expnt)</f>
        <v>0.13704651337989091</v>
      </c>
      <c r="AC41" s="189">
        <f>-1*(BP_Eq*MAX(HFPerfPivot[[#This Row],[MSCI_W]],0)^2+BP_CDX*MAX(HFPerfPivot[[#This Row],[US CDX]],0)^2+BP_MBS*MAX(HFPerfPivot[[#This Row],[MBS]],0)^2+BP_IR*MAX(HFPerfPivot[[#This Row],[US 10y]],0)^2)</f>
        <v>-0.52749141563122359</v>
      </c>
    </row>
    <row r="42" spans="1:29" x14ac:dyDescent="0.25">
      <c r="A42" s="185" t="s">
        <v>394</v>
      </c>
      <c r="B42" s="185" t="s">
        <v>406</v>
      </c>
      <c r="C42" s="195">
        <v>0</v>
      </c>
      <c r="D42" s="194">
        <v>0</v>
      </c>
      <c r="E42" s="204">
        <v>0.34441058932131952</v>
      </c>
      <c r="F42" s="204">
        <v>0.28489912425654002</v>
      </c>
      <c r="G42" s="204">
        <v>-0.26484147482726406</v>
      </c>
      <c r="H42" s="204">
        <v>0.35571494630459938</v>
      </c>
      <c r="I42" s="204">
        <v>0.73678074142401195</v>
      </c>
      <c r="J42" s="204">
        <v>-0.47128332203237516</v>
      </c>
      <c r="K42" s="204">
        <v>-0.24817030637533311</v>
      </c>
      <c r="L42" s="204">
        <v>-0.41672145100011204</v>
      </c>
      <c r="M42" s="204">
        <v>0.13508401178959817</v>
      </c>
      <c r="N42" s="204">
        <v>8.6300749805818117E-2</v>
      </c>
      <c r="O42" s="204">
        <v>4.0997559097637262E-2</v>
      </c>
      <c r="P42" s="204">
        <v>6.2034196104950243E-2</v>
      </c>
      <c r="Q42" s="204">
        <v>0.12927511428707891</v>
      </c>
      <c r="R42" s="204">
        <v>-0.44705705541069229</v>
      </c>
      <c r="S42" s="204">
        <v>2.8253870744240213</v>
      </c>
      <c r="T42" s="204">
        <v>0.89351962004656305</v>
      </c>
      <c r="U42" s="204">
        <v>0.44186795628834119</v>
      </c>
      <c r="V42" s="204">
        <v>0.35707186113739142</v>
      </c>
      <c r="W42" s="204">
        <v>-0.10000974429407306</v>
      </c>
      <c r="X42" s="204">
        <v>0.34820844493429531</v>
      </c>
      <c r="Z42" s="108">
        <f>BaseRtg_coef + AlphaRtg_coef*AA42 + ArpRtg_coef*AB42 + BetaPlty_coef*AC42</f>
        <v>-0.24256157507155968</v>
      </c>
      <c r="AA42" s="189">
        <f>SIGN(HFPerfPivot[[#This Row],[.Alpha]])*(ABS(HFPerfPivot[[#This Row],[.Alpha]])^(2-Rtg_Expnt))*(HFPerfPivot[[#This Row],[Beta]]^Rtg_Expnt)</f>
        <v>-6.2174673819734697E-2</v>
      </c>
      <c r="AB42" s="189">
        <f>SIGN(HFPerfPivot[[#This Row],[.ARP]])*(ABS(HFPerfPivot[[#This Row],[.ARP]])^(2-Rtg_Expnt))*(HFPerfPivot[[#This Row],[Total]]^Rtg_Expnt)</f>
        <v>0.15209880231820286</v>
      </c>
      <c r="AC42" s="189">
        <f>-1*(BP_Eq*MAX(HFPerfPivot[[#This Row],[MSCI_W]],0)^2+BP_CDX*MAX(HFPerfPivot[[#This Row],[US CDX]],0)^2+BP_MBS*MAX(HFPerfPivot[[#This Row],[MBS]],0)^2+BP_IR*MAX(HFPerfPivot[[#This Row],[US 10y]],0)^2)</f>
        <v>-0.96798390741822626</v>
      </c>
    </row>
    <row r="43" spans="1:29" x14ac:dyDescent="0.25">
      <c r="A43" s="185" t="s">
        <v>455</v>
      </c>
      <c r="B43" s="185" t="s">
        <v>406</v>
      </c>
      <c r="C43" s="195">
        <v>0</v>
      </c>
      <c r="D43" s="194">
        <v>0</v>
      </c>
      <c r="E43" s="204">
        <v>-0.42173106033951813</v>
      </c>
      <c r="F43" s="204">
        <v>-0.48684591501281499</v>
      </c>
      <c r="G43" s="204">
        <v>5.5591002446974604E-2</v>
      </c>
      <c r="H43" s="204">
        <v>0.25735477497785525</v>
      </c>
      <c r="I43" s="204">
        <v>-0.5288950602899376</v>
      </c>
      <c r="J43" s="204">
        <v>-0.91238851180979974</v>
      </c>
      <c r="K43" s="204">
        <v>-0.95540868754889385</v>
      </c>
      <c r="L43" s="204">
        <v>-0.29931708918319816</v>
      </c>
      <c r="M43" s="204">
        <v>0.12115679527727262</v>
      </c>
      <c r="N43" s="204">
        <v>7.2466253387124965E-2</v>
      </c>
      <c r="O43" s="204">
        <v>2.3375731302050978E-2</v>
      </c>
      <c r="P43" s="204">
        <v>6.2891860774762054E-2</v>
      </c>
      <c r="Q43" s="204">
        <v>0.33240874085318384</v>
      </c>
      <c r="R43" s="204">
        <v>0.70309035597284497</v>
      </c>
      <c r="S43" s="204">
        <v>-1.3804833240012693</v>
      </c>
      <c r="T43" s="204">
        <v>0.56075560783105005</v>
      </c>
      <c r="U43" s="204">
        <v>1.0026309995380109E-2</v>
      </c>
      <c r="V43" s="204">
        <v>-4.3721472208184606E-2</v>
      </c>
      <c r="W43" s="204">
        <v>-0.51179658729447242</v>
      </c>
      <c r="X43" s="204">
        <v>-0.15697465181348932</v>
      </c>
      <c r="Z43" s="108">
        <f>BaseRtg_coef + AlphaRtg_coef*AA43 + ArpRtg_coef*AB43 + BetaPlty_coef*AC43</f>
        <v>-0.17153153791266093</v>
      </c>
      <c r="AA43" s="189">
        <f>SIGN(HFPerfPivot[[#This Row],[.Alpha]])*(ABS(HFPerfPivot[[#This Row],[.Alpha]])^(2-Rtg_Expnt))*(HFPerfPivot[[#This Row],[Beta]]^Rtg_Expnt)</f>
        <v>-0.12454509164120151</v>
      </c>
      <c r="AB43" s="189">
        <f>SIGN(HFPerfPivot[[#This Row],[.ARP]])*(ABS(HFPerfPivot[[#This Row],[.ARP]])^(2-Rtg_Expnt))*(HFPerfPivot[[#This Row],[Total]]^Rtg_Expnt)</f>
        <v>-9.2623827101882855E-2</v>
      </c>
      <c r="AC43" s="189">
        <f>-1*(BP_Eq*MAX(HFPerfPivot[[#This Row],[MSCI_W]],0)^2+BP_CDX*MAX(HFPerfPivot[[#This Row],[US CDX]],0)^2+BP_MBS*MAX(HFPerfPivot[[#This Row],[MBS]],0)^2+BP_IR*MAX(HFPerfPivot[[#This Row],[US 10y]],0)^2)</f>
        <v>-0.17862031780635573</v>
      </c>
    </row>
    <row r="44" spans="1:29" x14ac:dyDescent="0.25">
      <c r="A44" s="185" t="s">
        <v>476</v>
      </c>
      <c r="B44" s="185" t="s">
        <v>406</v>
      </c>
      <c r="C44" s="195">
        <v>0</v>
      </c>
      <c r="D44" s="194">
        <v>0</v>
      </c>
      <c r="E44" s="204">
        <v>0.63635580385565205</v>
      </c>
      <c r="F44" s="204">
        <v>1.070663269689095</v>
      </c>
      <c r="G44" s="204">
        <v>-0.3423340777595425</v>
      </c>
      <c r="H44" s="204">
        <v>0.22656731398584135</v>
      </c>
      <c r="I44" s="204">
        <v>-3.9345788983496145E-2</v>
      </c>
      <c r="J44" s="204">
        <v>0.62549393639719109</v>
      </c>
      <c r="K44" s="204">
        <v>1.0830784737444921</v>
      </c>
      <c r="L44" s="204">
        <v>0.13940310304113526</v>
      </c>
      <c r="M44" s="204">
        <v>0.14950446170549586</v>
      </c>
      <c r="N44" s="204">
        <v>9.1992475253051237E-2</v>
      </c>
      <c r="O44" s="204">
        <v>3.819857705062283E-2</v>
      </c>
      <c r="P44" s="204">
        <v>6.6718402108876557E-2</v>
      </c>
      <c r="Q44" s="204">
        <v>0.5791901350705716</v>
      </c>
      <c r="R44" s="204">
        <v>-0.25703347117791858</v>
      </c>
      <c r="S44" s="204">
        <v>-0.81195852871672713</v>
      </c>
      <c r="T44" s="204">
        <v>-0.29480524346651549</v>
      </c>
      <c r="U44" s="204">
        <v>0.46328169640944827</v>
      </c>
      <c r="V44" s="204">
        <v>0.11839805869368515</v>
      </c>
      <c r="W44" s="204">
        <v>-0.14180196179360222</v>
      </c>
      <c r="X44" s="204">
        <v>-0.40174066928022778</v>
      </c>
      <c r="Z44" s="108">
        <f>BaseRtg_coef + AlphaRtg_coef*AA44 + ArpRtg_coef*AB44 + BetaPlty_coef*AC44</f>
        <v>5.0239890098547943E-2</v>
      </c>
      <c r="AA44" s="189">
        <f>SIGN(HFPerfPivot[[#This Row],[.Alpha]])*(ABS(HFPerfPivot[[#This Row],[.Alpha]])^(2-Rtg_Expnt))*(HFPerfPivot[[#This Row],[Beta]]^Rtg_Expnt)</f>
        <v>9.2916556928173938E-2</v>
      </c>
      <c r="AB44" s="189">
        <f>SIGN(HFPerfPivot[[#This Row],[.ARP]])*(ABS(HFPerfPivot[[#This Row],[.ARP]])^(2-Rtg_Expnt))*(HFPerfPivot[[#This Row],[Total]]^Rtg_Expnt)</f>
        <v>-4.2132132205794804E-3</v>
      </c>
      <c r="AC44" s="189">
        <f>-1*(BP_Eq*MAX(HFPerfPivot[[#This Row],[MSCI_W]],0)^2+BP_CDX*MAX(HFPerfPivot[[#This Row],[US CDX]],0)^2+BP_MBS*MAX(HFPerfPivot[[#This Row],[MBS]],0)^2+BP_IR*MAX(HFPerfPivot[[#This Row],[US 10y]],0)^2)</f>
        <v>-0.20127672753784018</v>
      </c>
    </row>
    <row r="45" spans="1:29" x14ac:dyDescent="0.25">
      <c r="A45" s="185" t="s">
        <v>477</v>
      </c>
      <c r="B45" s="185" t="s">
        <v>406</v>
      </c>
      <c r="C45" s="195">
        <v>0</v>
      </c>
      <c r="D45" s="194">
        <v>0</v>
      </c>
      <c r="E45" s="204">
        <v>0.62042289152757146</v>
      </c>
      <c r="F45" s="204">
        <v>0.79425487361054758</v>
      </c>
      <c r="G45" s="204">
        <v>-0.39156532052394732</v>
      </c>
      <c r="H45" s="204">
        <v>0.15716841498717016</v>
      </c>
      <c r="I45" s="204">
        <v>0.51665466296242768</v>
      </c>
      <c r="J45" s="204">
        <v>0.45107324531039117</v>
      </c>
      <c r="K45" s="204">
        <v>0.73994849576102817</v>
      </c>
      <c r="L45" s="204">
        <v>0.17646000401712117</v>
      </c>
      <c r="M45" s="204">
        <v>5.9480632100547541E-2</v>
      </c>
      <c r="N45" s="204">
        <v>3.2402019727292321E-2</v>
      </c>
      <c r="O45" s="204">
        <v>1.714071488871742E-2</v>
      </c>
      <c r="P45" s="204">
        <v>3.0657097712599096E-2</v>
      </c>
      <c r="Q45" s="204">
        <v>0.19011395161473227</v>
      </c>
      <c r="R45" s="204">
        <v>-3.6703735540267797E-2</v>
      </c>
      <c r="S45" s="204">
        <v>-0.34992594714304298</v>
      </c>
      <c r="T45" s="204">
        <v>-0.24811487939662652</v>
      </c>
      <c r="U45" s="204">
        <v>0.34904199873541353</v>
      </c>
      <c r="V45" s="204">
        <v>0.19308445431877927</v>
      </c>
      <c r="W45" s="204">
        <v>-0.16236217008400486</v>
      </c>
      <c r="X45" s="204">
        <v>-7.3605193691743273E-2</v>
      </c>
      <c r="Z45" s="108">
        <f>BaseRtg_coef + AlphaRtg_coef*AA45 + ArpRtg_coef*AB45 + BetaPlty_coef*AC45</f>
        <v>2.7170283261620312E-2</v>
      </c>
      <c r="AA45" s="189">
        <f>SIGN(HFPerfPivot[[#This Row],[.Alpha]])*(ABS(HFPerfPivot[[#This Row],[.Alpha]])^(2-Rtg_Expnt))*(HFPerfPivot[[#This Row],[Beta]]^Rtg_Expnt)</f>
        <v>2.8231756336157415E-2</v>
      </c>
      <c r="AB45" s="189">
        <f>SIGN(HFPerfPivot[[#This Row],[.ARP]])*(ABS(HFPerfPivot[[#This Row],[.ARP]])^(2-Rtg_Expnt))*(HFPerfPivot[[#This Row],[Total]]^Rtg_Expnt)</f>
        <v>5.2757246772911458E-2</v>
      </c>
      <c r="AC45" s="189">
        <f>-1*(BP_Eq*MAX(HFPerfPivot[[#This Row],[MSCI_W]],0)^2+BP_CDX*MAX(HFPerfPivot[[#This Row],[US CDX]],0)^2+BP_MBS*MAX(HFPerfPivot[[#This Row],[MBS]],0)^2+BP_IR*MAX(HFPerfPivot[[#This Row],[US 10y]],0)^2)</f>
        <v>-2.1685988759141257E-2</v>
      </c>
    </row>
    <row r="46" spans="1:29" x14ac:dyDescent="0.25">
      <c r="A46" s="185" t="s">
        <v>364</v>
      </c>
      <c r="B46" s="185" t="s">
        <v>406</v>
      </c>
      <c r="C46" s="195">
        <v>0</v>
      </c>
      <c r="D46" s="194">
        <v>0</v>
      </c>
      <c r="E46" s="204">
        <v>0.72710881291205998</v>
      </c>
      <c r="F46" s="204">
        <v>1.042749879162435</v>
      </c>
      <c r="G46" s="204">
        <v>2.026540494838275</v>
      </c>
      <c r="H46" s="204">
        <v>0.40209460312614864</v>
      </c>
      <c r="I46" s="204">
        <v>-0.18469879112189888</v>
      </c>
      <c r="J46" s="204">
        <v>1.1279211709041947</v>
      </c>
      <c r="K46" s="204">
        <v>1.2099207727261312</v>
      </c>
      <c r="L46" s="204">
        <v>1.8940342467150928</v>
      </c>
      <c r="M46" s="204">
        <v>0.15722674387506419</v>
      </c>
      <c r="N46" s="204">
        <v>8.6095720616982119E-2</v>
      </c>
      <c r="O46" s="204">
        <v>5.5214045077699281E-2</v>
      </c>
      <c r="P46" s="204">
        <v>7.9704412136722289E-2</v>
      </c>
      <c r="Q46" s="204">
        <v>0.41290946637826931</v>
      </c>
      <c r="R46" s="204">
        <v>-1.1020059403389886</v>
      </c>
      <c r="S46" s="204">
        <v>2.4044650331406308</v>
      </c>
      <c r="T46" s="204">
        <v>0.45250068123910486</v>
      </c>
      <c r="U46" s="204">
        <v>-1.0407607953158635</v>
      </c>
      <c r="V46" s="204">
        <v>-0.24458674223892735</v>
      </c>
      <c r="W46" s="204">
        <v>0.64128976257790637</v>
      </c>
      <c r="X46" s="204">
        <v>0.33589209775709322</v>
      </c>
      <c r="Z46" s="108">
        <f>BaseRtg_coef + AlphaRtg_coef*AA46 + ArpRtg_coef*AB46 + BetaPlty_coef*AC46</f>
        <v>3.5448189537101715E-2</v>
      </c>
      <c r="AA46" s="189">
        <f>SIGN(HFPerfPivot[[#This Row],[.Alpha]])*(ABS(HFPerfPivot[[#This Row],[.Alpha]])^(2-Rtg_Expnt))*(HFPerfPivot[[#This Row],[Beta]]^Rtg_Expnt)</f>
        <v>0.18475006910854644</v>
      </c>
      <c r="AB46" s="189">
        <f>SIGN(HFPerfPivot[[#This Row],[.ARP]])*(ABS(HFPerfPivot[[#This Row],[.ARP]])^(2-Rtg_Expnt))*(HFPerfPivot[[#This Row],[Total]]^Rtg_Expnt)</f>
        <v>-3.0232557076766104E-2</v>
      </c>
      <c r="AC46" s="189">
        <f>-1*(BP_Eq*MAX(HFPerfPivot[[#This Row],[MSCI_W]],0)^2+BP_CDX*MAX(HFPerfPivot[[#This Row],[US CDX]],0)^2+BP_MBS*MAX(HFPerfPivot[[#This Row],[MBS]],0)^2+BP_IR*MAX(HFPerfPivot[[#This Row],[US 10y]],0)^2)</f>
        <v>-0.72139311931884054</v>
      </c>
    </row>
    <row r="47" spans="1:29" x14ac:dyDescent="0.25">
      <c r="A47" s="185" t="s">
        <v>478</v>
      </c>
      <c r="B47" s="185" t="s">
        <v>406</v>
      </c>
      <c r="C47" s="195">
        <v>0</v>
      </c>
      <c r="D47" s="194">
        <v>0</v>
      </c>
      <c r="E47" s="204">
        <v>0.56000000546774442</v>
      </c>
      <c r="F47" s="204">
        <v>1.1888059000994804</v>
      </c>
      <c r="G47" s="204">
        <v>1.0119394910691146</v>
      </c>
      <c r="H47" s="204">
        <v>0.23722875157453721</v>
      </c>
      <c r="I47" s="204">
        <v>0.17883346150839108</v>
      </c>
      <c r="J47" s="204">
        <v>0.51361472862382784</v>
      </c>
      <c r="K47" s="204">
        <v>0.73490497186478787</v>
      </c>
      <c r="L47" s="204">
        <v>0.36424114432857946</v>
      </c>
      <c r="M47" s="204">
        <v>3.9521881782757243E-2</v>
      </c>
      <c r="N47" s="204">
        <v>1.4419213689413424E-2</v>
      </c>
      <c r="O47" s="204">
        <v>4.3168368455220865E-3</v>
      </c>
      <c r="P47" s="204">
        <v>2.6588487760882674E-2</v>
      </c>
      <c r="Q47" s="204">
        <v>7.7906878530221435E-2</v>
      </c>
      <c r="R47" s="204">
        <v>0.23209209971952585</v>
      </c>
      <c r="S47" s="204">
        <v>-5.7217368460144601E-2</v>
      </c>
      <c r="T47" s="204">
        <v>-0.1704403106051853</v>
      </c>
      <c r="U47" s="204">
        <v>-1.3179812327437767E-3</v>
      </c>
      <c r="V47" s="204">
        <v>-3.8668565903378478E-2</v>
      </c>
      <c r="W47" s="204">
        <v>5.6057552454484481E-2</v>
      </c>
      <c r="X47" s="204">
        <v>4.2595561873776611E-2</v>
      </c>
      <c r="Z47" s="108">
        <f>BaseRtg_coef + AlphaRtg_coef*AA47 + ArpRtg_coef*AB47 + BetaPlty_coef*AC47</f>
        <v>1.5317847336806002E-2</v>
      </c>
      <c r="AA47" s="189">
        <f>SIGN(HFPerfPivot[[#This Row],[.Alpha]])*(ABS(HFPerfPivot[[#This Row],[.Alpha]])^(2-Rtg_Expnt))*(HFPerfPivot[[#This Row],[Beta]]^Rtg_Expnt)</f>
        <v>1.8092684918084655E-2</v>
      </c>
      <c r="AB47" s="189">
        <f>SIGN(HFPerfPivot[[#This Row],[.ARP]])*(ABS(HFPerfPivot[[#This Row],[.ARP]])^(2-Rtg_Expnt))*(HFPerfPivot[[#This Row],[Total]]^Rtg_Expnt)</f>
        <v>1.0308350804444366E-2</v>
      </c>
      <c r="AC47" s="189">
        <f>-1*(BP_Eq*MAX(HFPerfPivot[[#This Row],[MSCI_W]],0)^2+BP_CDX*MAX(HFPerfPivot[[#This Row],[US CDX]],0)^2+BP_MBS*MAX(HFPerfPivot[[#This Row],[MBS]],0)^2+BP_IR*MAX(HFPerfPivot[[#This Row],[US 10y]],0)^2)</f>
        <v>-9.0283633086154398E-3</v>
      </c>
    </row>
    <row r="48" spans="1:29" x14ac:dyDescent="0.25">
      <c r="A48" s="185" t="s">
        <v>479</v>
      </c>
      <c r="B48" s="185" t="s">
        <v>406</v>
      </c>
      <c r="C48" s="195">
        <v>0</v>
      </c>
      <c r="D48" s="194">
        <v>0</v>
      </c>
      <c r="E48" s="204">
        <v>0.57960756680264636</v>
      </c>
      <c r="F48" s="204">
        <v>1.3358908738287805</v>
      </c>
      <c r="G48" s="204">
        <v>1.2426992289633063</v>
      </c>
      <c r="H48" s="204">
        <v>4.8489176331960919E-2</v>
      </c>
      <c r="I48" s="204">
        <v>-0.17812688953495115</v>
      </c>
      <c r="J48" s="204">
        <v>0.72864021371717558</v>
      </c>
      <c r="K48" s="204">
        <v>0.9541077378366255</v>
      </c>
      <c r="L48" s="204">
        <v>0.64568332732365263</v>
      </c>
      <c r="M48" s="204">
        <v>0.15725993616175704</v>
      </c>
      <c r="N48" s="204">
        <v>5.8869519612204851E-2</v>
      </c>
      <c r="O48" s="204">
        <v>2.2112471675837856E-2</v>
      </c>
      <c r="P48" s="204">
        <v>0.11932210067985297</v>
      </c>
      <c r="Q48" s="204">
        <v>0.16732614694339032</v>
      </c>
      <c r="R48" s="204">
        <v>1.2484048911338221</v>
      </c>
      <c r="S48" s="204">
        <v>-0.56569661074896238</v>
      </c>
      <c r="T48" s="204">
        <v>-0.98849137270958753</v>
      </c>
      <c r="U48" s="204">
        <v>-0.20040824782530295</v>
      </c>
      <c r="V48" s="204">
        <v>-0.27679848424659426</v>
      </c>
      <c r="W48" s="204">
        <v>0.246481353747561</v>
      </c>
      <c r="X48" s="204">
        <v>0.18653482524623868</v>
      </c>
      <c r="Z48" s="108">
        <f>BaseRtg_coef + AlphaRtg_coef*AA48 + ArpRtg_coef*AB48 + BetaPlty_coef*AC48</f>
        <v>4.1036246860494043E-2</v>
      </c>
      <c r="AA48" s="189">
        <f>SIGN(HFPerfPivot[[#This Row],[.Alpha]])*(ABS(HFPerfPivot[[#This Row],[.Alpha]])^(2-Rtg_Expnt))*(HFPerfPivot[[#This Row],[Beta]]^Rtg_Expnt)</f>
        <v>8.0456157875151812E-2</v>
      </c>
      <c r="AB48" s="189">
        <f>SIGN(HFPerfPivot[[#This Row],[.ARP]])*(ABS(HFPerfPivot[[#This Row],[.ARP]])^(2-Rtg_Expnt))*(HFPerfPivot[[#This Row],[Total]]^Rtg_Expnt)</f>
        <v>-2.8898508364102307E-2</v>
      </c>
      <c r="AC48" s="189">
        <f>-1*(BP_Eq*MAX(HFPerfPivot[[#This Row],[MSCI_W]],0)^2+BP_CDX*MAX(HFPerfPivot[[#This Row],[US CDX]],0)^2+BP_MBS*MAX(HFPerfPivot[[#This Row],[MBS]],0)^2+BP_IR*MAX(HFPerfPivot[[#This Row],[US 10y]],0)^2)</f>
        <v>-0.17265030089123767</v>
      </c>
    </row>
    <row r="49" spans="1:29" x14ac:dyDescent="0.25">
      <c r="A49" s="185" t="s">
        <v>480</v>
      </c>
      <c r="B49" s="185" t="s">
        <v>406</v>
      </c>
      <c r="C49" s="195">
        <v>0</v>
      </c>
      <c r="D49" s="194">
        <v>0</v>
      </c>
      <c r="E49" s="204">
        <v>0.28850254975968387</v>
      </c>
      <c r="F49" s="204">
        <v>0.95790128313042711</v>
      </c>
      <c r="G49" s="204">
        <v>0.5493174230113369</v>
      </c>
      <c r="H49" s="204">
        <v>0.1137320048927932</v>
      </c>
      <c r="I49" s="204">
        <v>-0.24997703872831786</v>
      </c>
      <c r="J49" s="204">
        <v>0.17482467669029084</v>
      </c>
      <c r="K49" s="204">
        <v>0.46654627092258089</v>
      </c>
      <c r="L49" s="204">
        <v>-2.5741812221278387E-2</v>
      </c>
      <c r="M49" s="204">
        <v>0.10291262031347299</v>
      </c>
      <c r="N49" s="204">
        <v>4.3549244286401056E-2</v>
      </c>
      <c r="O49" s="204">
        <v>1.4933002256388248E-2</v>
      </c>
      <c r="P49" s="204">
        <v>7.5524016870801014E-2</v>
      </c>
      <c r="Q49" s="204">
        <v>0.17038157698615131</v>
      </c>
      <c r="R49" s="204">
        <v>0.87174156010552284</v>
      </c>
      <c r="S49" s="204">
        <v>-0.4457340743646927</v>
      </c>
      <c r="T49" s="204">
        <v>-0.64367013233683379</v>
      </c>
      <c r="U49" s="204">
        <v>2.1746885868456269E-3</v>
      </c>
      <c r="V49" s="204">
        <v>-0.17874342136871166</v>
      </c>
      <c r="W49" s="204">
        <v>-4.0508461413337346E-2</v>
      </c>
      <c r="X49" s="204">
        <v>7.5921548926458929E-2</v>
      </c>
      <c r="Z49" s="108">
        <f>BaseRtg_coef + AlphaRtg_coef*AA49 + ArpRtg_coef*AB49 + BetaPlty_coef*AC49</f>
        <v>-1.3117114338680912E-2</v>
      </c>
      <c r="AA49" s="189">
        <f>SIGN(HFPerfPivot[[#This Row],[.Alpha]])*(ABS(HFPerfPivot[[#This Row],[.Alpha]])^(2-Rtg_Expnt))*(HFPerfPivot[[#This Row],[Beta]]^Rtg_Expnt)</f>
        <v>1.077677670823114E-2</v>
      </c>
      <c r="AB49" s="189">
        <f>SIGN(HFPerfPivot[[#This Row],[.ARP]])*(ABS(HFPerfPivot[[#This Row],[.ARP]])^(2-Rtg_Expnt))*(HFPerfPivot[[#This Row],[Total]]^Rtg_Expnt)</f>
        <v>-3.2116382814532975E-2</v>
      </c>
      <c r="AC49" s="189">
        <f>-1*(BP_Eq*MAX(HFPerfPivot[[#This Row],[MSCI_W]],0)^2+BP_CDX*MAX(HFPerfPivot[[#This Row],[US CDX]],0)^2+BP_MBS*MAX(HFPerfPivot[[#This Row],[MBS]],0)^2+BP_IR*MAX(HFPerfPivot[[#This Row],[US 10y]],0)^2)</f>
        <v>-9.341126382729377E-2</v>
      </c>
    </row>
    <row r="50" spans="1:29" x14ac:dyDescent="0.25">
      <c r="A50" s="185" t="s">
        <v>417</v>
      </c>
      <c r="B50" s="185" t="s">
        <v>406</v>
      </c>
      <c r="C50" s="195">
        <v>0</v>
      </c>
      <c r="D50" s="194">
        <v>0</v>
      </c>
      <c r="E50" s="204">
        <v>0.80042288985683563</v>
      </c>
      <c r="F50" s="204">
        <v>2.1150150326260286</v>
      </c>
      <c r="G50" s="204">
        <v>1.3427441871655046</v>
      </c>
      <c r="H50" s="204">
        <v>0.32862767853210695</v>
      </c>
      <c r="I50" s="204">
        <v>-0.16851908001096394</v>
      </c>
      <c r="J50" s="204">
        <v>1.0308079451853465</v>
      </c>
      <c r="K50" s="204">
        <v>1.3673681815915926</v>
      </c>
      <c r="L50" s="204">
        <v>0.80738604675747594</v>
      </c>
      <c r="M50" s="204">
        <v>3.6613829005403886E-2</v>
      </c>
      <c r="N50" s="204">
        <v>2.5742437078329135E-2</v>
      </c>
      <c r="O50" s="204">
        <v>7.3984054939686536E-3</v>
      </c>
      <c r="P50" s="204">
        <v>1.6794835166879619E-2</v>
      </c>
      <c r="Q50" s="204">
        <v>0.16007373323472601</v>
      </c>
      <c r="R50" s="204">
        <v>0.29666106870118719</v>
      </c>
      <c r="S50" s="204">
        <v>-0.21594039555561556</v>
      </c>
      <c r="T50" s="204">
        <v>-3.7453259799750477E-2</v>
      </c>
      <c r="U50" s="204">
        <v>7.9900878587863988E-2</v>
      </c>
      <c r="V50" s="204">
        <v>3.0914408299002629E-2</v>
      </c>
      <c r="W50" s="204">
        <v>-0.18139276173491556</v>
      </c>
      <c r="X50" s="204">
        <v>-5.1791811996813625E-2</v>
      </c>
      <c r="Z50" s="108">
        <f>BaseRtg_coef + AlphaRtg_coef*AA50 + ArpRtg_coef*AB50 + BetaPlty_coef*AC50</f>
        <v>5.9012524600769167E-2</v>
      </c>
      <c r="AA50" s="189">
        <f>SIGN(HFPerfPivot[[#This Row],[.Alpha]])*(ABS(HFPerfPivot[[#This Row],[.Alpha]])^(2-Rtg_Expnt))*(HFPerfPivot[[#This Row],[Beta]]^Rtg_Expnt)</f>
        <v>6.6751255953812816E-2</v>
      </c>
      <c r="AB50" s="189">
        <f>SIGN(HFPerfPivot[[#This Row],[.ARP]])*(ABS(HFPerfPivot[[#This Row],[.ARP]])^(2-Rtg_Expnt))*(HFPerfPivot[[#This Row],[Total]]^Rtg_Expnt)</f>
        <v>-9.0374355078076014E-3</v>
      </c>
      <c r="AC50" s="189">
        <f>-1*(BP_Eq*MAX(HFPerfPivot[[#This Row],[MSCI_W]],0)^2+BP_CDX*MAX(HFPerfPivot[[#This Row],[US CDX]],0)^2+BP_MBS*MAX(HFPerfPivot[[#This Row],[MBS]],0)^2+BP_IR*MAX(HFPerfPivot[[#This Row],[US 10y]],0)^2)</f>
        <v>-2.4174939011314386E-2</v>
      </c>
    </row>
    <row r="51" spans="1:29" x14ac:dyDescent="0.25">
      <c r="A51" s="185" t="s">
        <v>427</v>
      </c>
      <c r="B51" s="185" t="s">
        <v>406</v>
      </c>
      <c r="C51" s="195">
        <v>0</v>
      </c>
      <c r="D51" s="194">
        <v>0</v>
      </c>
      <c r="E51" s="204">
        <v>1.4194605283646304</v>
      </c>
      <c r="F51" s="204">
        <v>2.1436861327386083</v>
      </c>
      <c r="G51" s="204">
        <v>2.7110918415151901</v>
      </c>
      <c r="H51" s="204">
        <v>0.27405858817881773</v>
      </c>
      <c r="I51" s="204">
        <v>0.51207120544979445</v>
      </c>
      <c r="J51" s="204">
        <v>2.2792120643085148</v>
      </c>
      <c r="K51" s="204">
        <v>2.0623426576542823</v>
      </c>
      <c r="L51" s="204">
        <v>3.3750413358288429</v>
      </c>
      <c r="M51" s="204">
        <v>3.7743011611602831E-2</v>
      </c>
      <c r="N51" s="204">
        <v>1.5028632270951046E-2</v>
      </c>
      <c r="O51" s="204">
        <v>3.0127931658567439E-3</v>
      </c>
      <c r="P51" s="204">
        <v>2.1021837144481689E-2</v>
      </c>
      <c r="Q51" s="204">
        <v>9.9565866134319198E-2</v>
      </c>
      <c r="R51" s="204">
        <v>-8.0401331095776685E-2</v>
      </c>
      <c r="S51" s="204">
        <v>3.0787337357068952E-2</v>
      </c>
      <c r="T51" s="204">
        <v>-8.1849510152331537E-2</v>
      </c>
      <c r="U51" s="204">
        <v>3.7831406793556531E-2</v>
      </c>
      <c r="V51" s="204">
        <v>4.2044918645427129E-2</v>
      </c>
      <c r="W51" s="204">
        <v>-7.5115213968296499E-2</v>
      </c>
      <c r="X51" s="204">
        <v>1.0690051978310128E-2</v>
      </c>
      <c r="Z51" s="108">
        <f>BaseRtg_coef + AlphaRtg_coef*AA51 + ArpRtg_coef*AB51 + BetaPlty_coef*AC51</f>
        <v>0.12070516648046763</v>
      </c>
      <c r="AA51" s="189">
        <f>SIGN(HFPerfPivot[[#This Row],[.Alpha]])*(ABS(HFPerfPivot[[#This Row],[.Alpha]])^(2-Rtg_Expnt))*(HFPerfPivot[[#This Row],[Beta]]^Rtg_Expnt)</f>
        <v>0.12020444077129339</v>
      </c>
      <c r="AB51" s="189">
        <f>SIGN(HFPerfPivot[[#This Row],[.ARP]])*(ABS(HFPerfPivot[[#This Row],[.ARP]])^(2-Rtg_Expnt))*(HFPerfPivot[[#This Row],[Total]]^Rtg_Expnt)</f>
        <v>3.7092863158942661E-2</v>
      </c>
      <c r="AC51" s="189">
        <f>-1*(BP_Eq*MAX(HFPerfPivot[[#This Row],[MSCI_W]],0)^2+BP_CDX*MAX(HFPerfPivot[[#This Row],[US CDX]],0)^2+BP_MBS*MAX(HFPerfPivot[[#This Row],[MBS]],0)^2+BP_IR*MAX(HFPerfPivot[[#This Row],[US 10y]],0)^2)</f>
        <v>-6.0428030336000995E-3</v>
      </c>
    </row>
    <row r="52" spans="1:29" x14ac:dyDescent="0.25">
      <c r="A52" s="185" t="s">
        <v>365</v>
      </c>
      <c r="B52" s="185" t="s">
        <v>406</v>
      </c>
      <c r="C52" s="195">
        <v>0</v>
      </c>
      <c r="D52" s="194">
        <v>0</v>
      </c>
      <c r="E52" s="204">
        <v>0.40826864510036387</v>
      </c>
      <c r="F52" s="204">
        <v>0.39453816976417561</v>
      </c>
      <c r="G52" s="204">
        <v>-0.51054477224251005</v>
      </c>
      <c r="H52" s="204">
        <v>5.7690759145915288E-2</v>
      </c>
      <c r="I52" s="204">
        <v>0.41536861246222534</v>
      </c>
      <c r="J52" s="204">
        <v>5.3275698318429404E-2</v>
      </c>
      <c r="K52" s="204">
        <v>0.32141102687718243</v>
      </c>
      <c r="L52" s="204">
        <v>-0.16034967541039929</v>
      </c>
      <c r="M52" s="204">
        <v>8.6332852369309127E-2</v>
      </c>
      <c r="N52" s="204">
        <v>2.0883115782390136E-2</v>
      </c>
      <c r="O52" s="204">
        <v>4.7297859367556622E-2</v>
      </c>
      <c r="P52" s="204">
        <v>5.2940288427274614E-2</v>
      </c>
      <c r="Q52" s="204">
        <v>-3.2551197263278445E-2</v>
      </c>
      <c r="R52" s="204">
        <v>-0.18846087666840197</v>
      </c>
      <c r="S52" s="204">
        <v>0.78091252310429449</v>
      </c>
      <c r="T52" s="204">
        <v>-8.3623735025117926E-2</v>
      </c>
      <c r="U52" s="204">
        <v>0.58099661720700324</v>
      </c>
      <c r="V52" s="204">
        <v>0.6081367734594344</v>
      </c>
      <c r="W52" s="204">
        <v>-8.530619031827448E-2</v>
      </c>
      <c r="X52" s="204">
        <v>-0.32533089353397537</v>
      </c>
      <c r="Z52" s="108">
        <f>BaseRtg_coef + AlphaRtg_coef*AA52 + ArpRtg_coef*AB52 + BetaPlty_coef*AC52</f>
        <v>-7.4794403997177914E-3</v>
      </c>
      <c r="AA52" s="189">
        <f>SIGN(HFPerfPivot[[#This Row],[.Alpha]])*(ABS(HFPerfPivot[[#This Row],[.Alpha]])^(2-Rtg_Expnt))*(HFPerfPivot[[#This Row],[Beta]]^Rtg_Expnt)</f>
        <v>1.4060731366007297E-3</v>
      </c>
      <c r="AB52" s="189">
        <f>SIGN(HFPerfPivot[[#This Row],[.ARP]])*(ABS(HFPerfPivot[[#This Row],[.ARP]])^(2-Rtg_Expnt))*(HFPerfPivot[[#This Row],[Total]]^Rtg_Expnt)</f>
        <v>5.3109738385037845E-2</v>
      </c>
      <c r="AC52" s="189">
        <f>-1*(BP_Eq*MAX(HFPerfPivot[[#This Row],[MSCI_W]],0)^2+BP_CDX*MAX(HFPerfPivot[[#This Row],[US CDX]],0)^2+BP_MBS*MAX(HFPerfPivot[[#This Row],[MBS]],0)^2+BP_IR*MAX(HFPerfPivot[[#This Row],[US 10y]],0)^2)</f>
        <v>-6.0982436874111527E-2</v>
      </c>
    </row>
    <row r="53" spans="1:29" x14ac:dyDescent="0.25">
      <c r="A53" s="185" t="s">
        <v>260</v>
      </c>
      <c r="B53" s="185" t="s">
        <v>406</v>
      </c>
      <c r="C53" s="195">
        <v>0</v>
      </c>
      <c r="D53" s="194">
        <v>0</v>
      </c>
      <c r="E53" s="204">
        <v>1.9463461870480075E-2</v>
      </c>
      <c r="F53" s="204">
        <v>0.16170356439409575</v>
      </c>
      <c r="G53" s="204">
        <v>-1.1742824342219376</v>
      </c>
      <c r="H53" s="204">
        <v>0.4103918972395339</v>
      </c>
      <c r="I53" s="204">
        <v>0.53874490685619458</v>
      </c>
      <c r="J53" s="204">
        <v>-1.5828233343909548</v>
      </c>
      <c r="K53" s="204">
        <v>-0.72785277440009277</v>
      </c>
      <c r="L53" s="204">
        <v>-1.544371809098906</v>
      </c>
      <c r="M53" s="204">
        <v>7.1621122740060425E-2</v>
      </c>
      <c r="N53" s="204">
        <v>4.7079821981622159E-2</v>
      </c>
      <c r="O53" s="204">
        <v>1.4414025797652111E-2</v>
      </c>
      <c r="P53" s="204">
        <v>3.6036114440172351E-2</v>
      </c>
      <c r="Q53" s="204">
        <v>0.3144013283826102</v>
      </c>
      <c r="R53" s="204">
        <v>0.25802181659131029</v>
      </c>
      <c r="S53" s="204">
        <v>0.23517284668725849</v>
      </c>
      <c r="T53" s="204">
        <v>-2.0285346669283097E-2</v>
      </c>
      <c r="U53" s="204">
        <v>0.32709102232124415</v>
      </c>
      <c r="V53" s="204">
        <v>7.8859158089139417E-2</v>
      </c>
      <c r="W53" s="204">
        <v>-0.11132531704135844</v>
      </c>
      <c r="X53" s="204">
        <v>1.1272901561821269E-3</v>
      </c>
      <c r="Z53" s="108">
        <f>BaseRtg_coef + AlphaRtg_coef*AA53 + ArpRtg_coef*AB53 + BetaPlty_coef*AC53</f>
        <v>-0.18934820938357533</v>
      </c>
      <c r="AA53" s="189">
        <f>SIGN(HFPerfPivot[[#This Row],[.Alpha]])*(ABS(HFPerfPivot[[#This Row],[.Alpha]])^(2-Rtg_Expnt))*(HFPerfPivot[[#This Row],[Beta]]^Rtg_Expnt)</f>
        <v>-0.17943892723032973</v>
      </c>
      <c r="AB53" s="189">
        <f>SIGN(HFPerfPivot[[#This Row],[.ARP]])*(ABS(HFPerfPivot[[#This Row],[.ARP]])^(2-Rtg_Expnt))*(HFPerfPivot[[#This Row],[Total]]^Rtg_Expnt)</f>
        <v>6.3901317945257552E-2</v>
      </c>
      <c r="AC53" s="189">
        <f>-1*(BP_Eq*MAX(HFPerfPivot[[#This Row],[MSCI_W]],0)^2+BP_CDX*MAX(HFPerfPivot[[#This Row],[US CDX]],0)^2+BP_MBS*MAX(HFPerfPivot[[#This Row],[MBS]],0)^2+BP_IR*MAX(HFPerfPivot[[#This Row],[US 10y]],0)^2)</f>
        <v>-7.1497069738856792E-2</v>
      </c>
    </row>
    <row r="54" spans="1:29" x14ac:dyDescent="0.25">
      <c r="A54" s="185" t="s">
        <v>461</v>
      </c>
      <c r="B54" s="185" t="s">
        <v>406</v>
      </c>
      <c r="C54" s="195">
        <v>0</v>
      </c>
      <c r="D54" s="194">
        <v>0</v>
      </c>
      <c r="E54" s="204">
        <v>-0.11951683204873687</v>
      </c>
      <c r="F54" s="204">
        <v>0.23376244472821345</v>
      </c>
      <c r="G54" s="204">
        <v>0.23376244472821345</v>
      </c>
      <c r="H54" s="204">
        <v>0.38056385968421669</v>
      </c>
      <c r="I54" s="204">
        <v>-0.60081588949360565</v>
      </c>
      <c r="J54" s="204">
        <v>-1.1619194573707308</v>
      </c>
      <c r="K54" s="204">
        <v>-0.82160112749943726</v>
      </c>
      <c r="L54" s="204">
        <v>-0.82160112749943726</v>
      </c>
      <c r="M54" s="204">
        <v>6.4430627196514351E-2</v>
      </c>
      <c r="N54" s="204">
        <v>5.1926800450698467E-2</v>
      </c>
      <c r="O54" s="204">
        <v>1.8848905383747238E-2</v>
      </c>
      <c r="P54" s="204">
        <v>2.082229729795471E-2</v>
      </c>
      <c r="Q54" s="204">
        <v>0.33573868933123047</v>
      </c>
      <c r="R54" s="204">
        <v>0.15262117600990971</v>
      </c>
      <c r="S54" s="204">
        <v>-3.2383769455138052E-2</v>
      </c>
      <c r="T54" s="204">
        <v>0.14218539137154906</v>
      </c>
      <c r="U54" s="204">
        <v>-0.11347765845013863</v>
      </c>
      <c r="V54" s="204">
        <v>-6.237783593655781E-2</v>
      </c>
      <c r="W54" s="204">
        <v>-1.791119945028621E-2</v>
      </c>
      <c r="X54" s="204">
        <v>-0.21387948567940163</v>
      </c>
      <c r="Z54" s="108">
        <f>BaseRtg_coef + AlphaRtg_coef*AA54 + ArpRtg_coef*AB54 + BetaPlty_coef*AC54</f>
        <v>-0.15478977924513596</v>
      </c>
      <c r="AA54" s="189">
        <f>SIGN(HFPerfPivot[[#This Row],[.Alpha]])*(ABS(HFPerfPivot[[#This Row],[.Alpha]])^(2-Rtg_Expnt))*(HFPerfPivot[[#This Row],[Beta]]^Rtg_Expnt)</f>
        <v>-0.13122413035065397</v>
      </c>
      <c r="AB54" s="189">
        <f>SIGN(HFPerfPivot[[#This Row],[.ARP]])*(ABS(HFPerfPivot[[#This Row],[.ARP]])^(2-Rtg_Expnt))*(HFPerfPivot[[#This Row],[Total]]^Rtg_Expnt)</f>
        <v>-6.7646609047075174E-2</v>
      </c>
      <c r="AC54" s="189">
        <f>-1*(BP_Eq*MAX(HFPerfPivot[[#This Row],[MSCI_W]],0)^2+BP_CDX*MAX(HFPerfPivot[[#This Row],[US CDX]],0)^2+BP_MBS*MAX(HFPerfPivot[[#This Row],[MBS]],0)^2+BP_IR*MAX(HFPerfPivot[[#This Row],[US 10y]],0)^2)</f>
        <v>-7.4004939948872403E-2</v>
      </c>
    </row>
    <row r="55" spans="1:29" x14ac:dyDescent="0.25">
      <c r="A55" s="185" t="s">
        <v>462</v>
      </c>
      <c r="B55" s="185" t="s">
        <v>406</v>
      </c>
      <c r="C55" s="195">
        <v>0</v>
      </c>
      <c r="D55" s="194">
        <v>0</v>
      </c>
      <c r="E55" s="204">
        <v>0.19631693402227526</v>
      </c>
      <c r="F55" s="204">
        <v>0.24391245031083356</v>
      </c>
      <c r="G55" s="204">
        <v>0.23718768865999137</v>
      </c>
      <c r="H55" s="204">
        <v>0.4261156068514193</v>
      </c>
      <c r="I55" s="204">
        <v>0.22702452075834184</v>
      </c>
      <c r="J55" s="204">
        <v>-0.94590538229542065</v>
      </c>
      <c r="K55" s="204">
        <v>-0.48373298168151035</v>
      </c>
      <c r="L55" s="204">
        <v>-0.88827064491926055</v>
      </c>
      <c r="M55" s="204">
        <v>7.0807381268149491E-2</v>
      </c>
      <c r="N55" s="204">
        <v>5.4466945680266068E-2</v>
      </c>
      <c r="O55" s="204">
        <v>1.5688655232431164E-2</v>
      </c>
      <c r="P55" s="204">
        <v>2.6303092338816308E-2</v>
      </c>
      <c r="Q55" s="204">
        <v>0.33333267243196368</v>
      </c>
      <c r="R55" s="204">
        <v>7.3967415464120889E-2</v>
      </c>
      <c r="S55" s="204">
        <v>0.30011920303994505</v>
      </c>
      <c r="T55" s="204">
        <v>0.33897007974273896</v>
      </c>
      <c r="U55" s="204">
        <v>-3.0035838092462366E-2</v>
      </c>
      <c r="V55" s="204">
        <v>-9.8989935737806872E-2</v>
      </c>
      <c r="W55" s="204">
        <v>0.11908022896899387</v>
      </c>
      <c r="X55" s="204">
        <v>0.18441066854114618</v>
      </c>
      <c r="Z55" s="108">
        <f>BaseRtg_coef + AlphaRtg_coef*AA55 + ArpRtg_coef*AB55 + BetaPlty_coef*AC55</f>
        <v>-0.12486335777113039</v>
      </c>
      <c r="AA55" s="189">
        <f>SIGN(HFPerfPivot[[#This Row],[.Alpha]])*(ABS(HFPerfPivot[[#This Row],[.Alpha]])^(2-Rtg_Expnt))*(HFPerfPivot[[#This Row],[Beta]]^Rtg_Expnt)</f>
        <v>-0.10517424121816256</v>
      </c>
      <c r="AB55" s="189">
        <f>SIGN(HFPerfPivot[[#This Row],[.ARP]])*(ABS(HFPerfPivot[[#This Row],[.ARP]])^(2-Rtg_Expnt))*(HFPerfPivot[[#This Row],[Total]]^Rtg_Expnt)</f>
        <v>2.1510467984157643E-2</v>
      </c>
      <c r="AC55" s="189">
        <f>-1*(BP_Eq*MAX(HFPerfPivot[[#This Row],[MSCI_W]],0)^2+BP_CDX*MAX(HFPerfPivot[[#This Row],[US CDX]],0)^2+BP_MBS*MAX(HFPerfPivot[[#This Row],[MBS]],0)^2+BP_IR*MAX(HFPerfPivot[[#This Row],[US 10y]],0)^2)</f>
        <v>-9.9200816756918012E-2</v>
      </c>
    </row>
    <row r="56" spans="1:29" x14ac:dyDescent="0.25">
      <c r="A56" s="185" t="s">
        <v>464</v>
      </c>
      <c r="B56" s="185" t="s">
        <v>406</v>
      </c>
      <c r="C56" s="195">
        <v>0</v>
      </c>
      <c r="D56" s="194">
        <v>0</v>
      </c>
      <c r="E56" s="204">
        <v>-0.10664542131429246</v>
      </c>
      <c r="F56" s="204">
        <v>0.50666213727355525</v>
      </c>
      <c r="G56" s="204">
        <v>0.52082038290379329</v>
      </c>
      <c r="H56" s="204">
        <v>0.40164049588287781</v>
      </c>
      <c r="I56" s="204">
        <v>-0.65459259010357806</v>
      </c>
      <c r="J56" s="204">
        <v>-0.84728271369716646</v>
      </c>
      <c r="K56" s="204">
        <v>-0.90594643806507458</v>
      </c>
      <c r="L56" s="204">
        <v>-0.81957824400506274</v>
      </c>
      <c r="M56" s="204">
        <v>6.3777722585801722E-2</v>
      </c>
      <c r="N56" s="204">
        <v>5.2796781361449531E-2</v>
      </c>
      <c r="O56" s="204">
        <v>1.6182586756823613E-2</v>
      </c>
      <c r="P56" s="204">
        <v>2.0552674899915847E-2</v>
      </c>
      <c r="Q56" s="204">
        <v>0.34008974543981341</v>
      </c>
      <c r="R56" s="204">
        <v>0.24119965568423149</v>
      </c>
      <c r="S56" s="204">
        <v>4.7157689950703227E-2</v>
      </c>
      <c r="T56" s="204">
        <v>0.16086803151449827</v>
      </c>
      <c r="U56" s="204">
        <v>-0.15301972874956565</v>
      </c>
      <c r="V56" s="204">
        <v>-6.3965787998840076E-2</v>
      </c>
      <c r="W56" s="204">
        <v>1.0194864552355739E-2</v>
      </c>
      <c r="X56" s="204">
        <v>-0.17525124885622195</v>
      </c>
      <c r="Z56" s="108">
        <f>BaseRtg_coef + AlphaRtg_coef*AA56 + ArpRtg_coef*AB56 + BetaPlty_coef*AC56</f>
        <v>-0.1151296070250666</v>
      </c>
      <c r="AA56" s="189">
        <f>SIGN(HFPerfPivot[[#This Row],[.Alpha]])*(ABS(HFPerfPivot[[#This Row],[.Alpha]])^(2-Rtg_Expnt))*(HFPerfPivot[[#This Row],[Beta]]^Rtg_Expnt)</f>
        <v>-8.9534624829211734E-2</v>
      </c>
      <c r="AB56" s="189">
        <f>SIGN(HFPerfPivot[[#This Row],[.ARP]])*(ABS(HFPerfPivot[[#This Row],[.ARP]])^(2-Rtg_Expnt))*(HFPerfPivot[[#This Row],[Total]]^Rtg_Expnt)</f>
        <v>-7.4724946264492512E-2</v>
      </c>
      <c r="AC56" s="189">
        <f>-1*(BP_Eq*MAX(HFPerfPivot[[#This Row],[MSCI_W]],0)^2+BP_CDX*MAX(HFPerfPivot[[#This Row],[US CDX]],0)^2+BP_MBS*MAX(HFPerfPivot[[#This Row],[MBS]],0)^2+BP_IR*MAX(HFPerfPivot[[#This Row],[US 10y]],0)^2)</f>
        <v>-8.0612437847028026E-2</v>
      </c>
    </row>
    <row r="57" spans="1:29" x14ac:dyDescent="0.25">
      <c r="A57" s="185" t="s">
        <v>465</v>
      </c>
      <c r="B57" s="185" t="s">
        <v>406</v>
      </c>
      <c r="C57" s="195">
        <v>0</v>
      </c>
      <c r="D57" s="194">
        <v>0</v>
      </c>
      <c r="E57" s="204">
        <v>-8.1170389913082508E-2</v>
      </c>
      <c r="F57" s="204">
        <v>0.28795659788610523</v>
      </c>
      <c r="G57" s="204">
        <v>-0.12445322304644792</v>
      </c>
      <c r="H57" s="204">
        <v>0.41043996521672937</v>
      </c>
      <c r="I57" s="204">
        <v>-0.36480001478593127</v>
      </c>
      <c r="J57" s="204">
        <v>-1.8673845587246591</v>
      </c>
      <c r="K57" s="204">
        <v>-0.98806697055773363</v>
      </c>
      <c r="L57" s="204">
        <v>-1.7448918884308011</v>
      </c>
      <c r="M57" s="204">
        <v>6.9497031731909395E-2</v>
      </c>
      <c r="N57" s="204">
        <v>5.5416927093819707E-2</v>
      </c>
      <c r="O57" s="204">
        <v>6.0545144856221471E-3</v>
      </c>
      <c r="P57" s="204">
        <v>2.5595797268024564E-2</v>
      </c>
      <c r="Q57" s="204">
        <v>0.36085963914522212</v>
      </c>
      <c r="R57" s="204">
        <v>0.2169630394709704</v>
      </c>
      <c r="S57" s="204">
        <v>0.16778367791254636</v>
      </c>
      <c r="T57" s="204">
        <v>0.1449764349901991</v>
      </c>
      <c r="U57" s="204">
        <v>-1.4505216674013822E-2</v>
      </c>
      <c r="V57" s="204">
        <v>-8.0496563195819729E-2</v>
      </c>
      <c r="W57" s="204">
        <v>0.10991273749551103</v>
      </c>
      <c r="X57" s="204">
        <v>-2.0676420877381845E-2</v>
      </c>
      <c r="Z57" s="108">
        <f>BaseRtg_coef + AlphaRtg_coef*AA57 + ArpRtg_coef*AB57 + BetaPlty_coef*AC57</f>
        <v>-0.27313874062132204</v>
      </c>
      <c r="AA57" s="189">
        <f>SIGN(HFPerfPivot[[#This Row],[.Alpha]])*(ABS(HFPerfPivot[[#This Row],[.Alpha]])^(2-Rtg_Expnt))*(HFPerfPivot[[#This Row],[Beta]]^Rtg_Expnt)</f>
        <v>-0.24932971138719107</v>
      </c>
      <c r="AB57" s="189">
        <f>SIGN(HFPerfPivot[[#This Row],[.ARP]])*(ABS(HFPerfPivot[[#This Row],[.ARP]])^(2-Rtg_Expnt))*(HFPerfPivot[[#This Row],[Total]]^Rtg_Expnt)</f>
        <v>-3.8374546049429761E-2</v>
      </c>
      <c r="AC57" s="189">
        <f>-1*(BP_Eq*MAX(HFPerfPivot[[#This Row],[MSCI_W]],0)^2+BP_CDX*MAX(HFPerfPivot[[#This Row],[US CDX]],0)^2+BP_MBS*MAX(HFPerfPivot[[#This Row],[MBS]],0)^2+BP_IR*MAX(HFPerfPivot[[#This Row],[US 10y]],0)^2)</f>
        <v>-8.9857873145939723E-2</v>
      </c>
    </row>
    <row r="58" spans="1:29" x14ac:dyDescent="0.25">
      <c r="A58" s="185" t="s">
        <v>471</v>
      </c>
      <c r="B58" s="185" t="s">
        <v>406</v>
      </c>
      <c r="C58" s="195">
        <v>0</v>
      </c>
      <c r="D58" s="194">
        <v>0</v>
      </c>
      <c r="E58" s="204">
        <v>-7.8373251751933798E-2</v>
      </c>
      <c r="F58" s="204">
        <v>0.52821865098088316</v>
      </c>
      <c r="G58" s="204">
        <v>-0.34337527097506765</v>
      </c>
      <c r="H58" s="204">
        <v>0.47145194981903943</v>
      </c>
      <c r="I58" s="204">
        <v>4.3021726031476165E-2</v>
      </c>
      <c r="J58" s="204">
        <v>-1.4089884996826285</v>
      </c>
      <c r="K58" s="204">
        <v>-0.64954503619431336</v>
      </c>
      <c r="L58" s="204">
        <v>-1.3108796151364386</v>
      </c>
      <c r="M58" s="204">
        <v>3.4044295627986818E-2</v>
      </c>
      <c r="N58" s="204">
        <v>1.9622822632734561E-2</v>
      </c>
      <c r="O58" s="204">
        <v>5.8980252106700095E-3</v>
      </c>
      <c r="P58" s="204">
        <v>2.1006422609930648E-2</v>
      </c>
      <c r="Q58" s="204">
        <v>0.11304418126040174</v>
      </c>
      <c r="R58" s="204">
        <v>0.27558206787207623</v>
      </c>
      <c r="S58" s="204">
        <v>0.40414280786811241</v>
      </c>
      <c r="T58" s="204">
        <v>-8.6298648142336634E-2</v>
      </c>
      <c r="U58" s="204">
        <v>4.7462817020452741E-2</v>
      </c>
      <c r="V58" s="204">
        <v>7.085383964914399E-2</v>
      </c>
      <c r="W58" s="204">
        <v>-0.16128312097899514</v>
      </c>
      <c r="X58" s="204">
        <v>-3.2107454146673008E-2</v>
      </c>
      <c r="Z58" s="108">
        <f>BaseRtg_coef + AlphaRtg_coef*AA58 + ArpRtg_coef*AB58 + BetaPlty_coef*AC58</f>
        <v>-8.8646960332556285E-2</v>
      </c>
      <c r="AA58" s="189">
        <f>SIGN(HFPerfPivot[[#This Row],[.Alpha]])*(ABS(HFPerfPivot[[#This Row],[.Alpha]])^(2-Rtg_Expnt))*(HFPerfPivot[[#This Row],[Beta]]^Rtg_Expnt)</f>
        <v>-8.0483234040504545E-2</v>
      </c>
      <c r="AB58" s="189">
        <f>SIGN(HFPerfPivot[[#This Row],[.ARP]])*(ABS(HFPerfPivot[[#This Row],[.ARP]])^(2-Rtg_Expnt))*(HFPerfPivot[[#This Row],[Total]]^Rtg_Expnt)</f>
        <v>1.5528984365184241E-3</v>
      </c>
      <c r="AC58" s="189">
        <f>-1*(BP_Eq*MAX(HFPerfPivot[[#This Row],[MSCI_W]],0)^2+BP_CDX*MAX(HFPerfPivot[[#This Row],[US CDX]],0)^2+BP_MBS*MAX(HFPerfPivot[[#This Row],[MBS]],0)^2+BP_IR*MAX(HFPerfPivot[[#This Row],[US 10y]],0)^2)</f>
        <v>-3.1595080678517906E-2</v>
      </c>
    </row>
    <row r="59" spans="1:29" x14ac:dyDescent="0.25">
      <c r="A59" s="185" t="s">
        <v>472</v>
      </c>
      <c r="B59" s="185" t="s">
        <v>406</v>
      </c>
      <c r="C59" s="195">
        <v>0</v>
      </c>
      <c r="D59" s="194">
        <v>0</v>
      </c>
      <c r="E59" s="204">
        <v>1.9606196887833834E-2</v>
      </c>
      <c r="F59" s="204">
        <v>0.53130374302074235</v>
      </c>
      <c r="G59" s="204">
        <v>-0.27171527291861763</v>
      </c>
      <c r="H59" s="204">
        <v>0.49613589185509327</v>
      </c>
      <c r="I59" s="204">
        <v>0.47221964403684752</v>
      </c>
      <c r="J59" s="204">
        <v>-1.189371197413724</v>
      </c>
      <c r="K59" s="204">
        <v>-0.56981687400710623</v>
      </c>
      <c r="L59" s="204">
        <v>-1.0786934469369274</v>
      </c>
      <c r="M59" s="204">
        <v>4.7131840237661565E-2</v>
      </c>
      <c r="N59" s="204">
        <v>2.4665383972156205E-2</v>
      </c>
      <c r="O59" s="204">
        <v>8.6260011214362477E-3</v>
      </c>
      <c r="P59" s="204">
        <v>3.1041337726143748E-2</v>
      </c>
      <c r="Q59" s="204">
        <v>0.11886007281090231</v>
      </c>
      <c r="R59" s="204">
        <v>0.36616134220988228</v>
      </c>
      <c r="S59" s="204">
        <v>0.67917140765317996</v>
      </c>
      <c r="T59" s="204">
        <v>-4.4456089868999994E-2</v>
      </c>
      <c r="U59" s="204">
        <v>0.12624965473753047</v>
      </c>
      <c r="V59" s="204">
        <v>0.12376361337062493</v>
      </c>
      <c r="W59" s="204">
        <v>-0.22245299441123803</v>
      </c>
      <c r="X59" s="204">
        <v>8.0429496671975392E-3</v>
      </c>
      <c r="Z59" s="108">
        <f>BaseRtg_coef + AlphaRtg_coef*AA59 + ArpRtg_coef*AB59 + BetaPlty_coef*AC59</f>
        <v>-8.8948459360692983E-2</v>
      </c>
      <c r="AA59" s="189">
        <f>SIGN(HFPerfPivot[[#This Row],[.Alpha]])*(ABS(HFPerfPivot[[#This Row],[.Alpha]])^(2-Rtg_Expnt))*(HFPerfPivot[[#This Row],[Beta]]^Rtg_Expnt)</f>
        <v>-7.7305907345630309E-2</v>
      </c>
      <c r="AB59" s="189">
        <f>SIGN(HFPerfPivot[[#This Row],[.ARP]])*(ABS(HFPerfPivot[[#This Row],[.ARP]])^(2-Rtg_Expnt))*(HFPerfPivot[[#This Row],[Total]]^Rtg_Expnt)</f>
        <v>3.9597326040217859E-2</v>
      </c>
      <c r="AC59" s="189">
        <f>-1*(BP_Eq*MAX(HFPerfPivot[[#This Row],[MSCI_W]],0)^2+BP_CDX*MAX(HFPerfPivot[[#This Row],[US CDX]],0)^2+BP_MBS*MAX(HFPerfPivot[[#This Row],[MBS]],0)^2+BP_IR*MAX(HFPerfPivot[[#This Row],[US 10y]],0)^2)</f>
        <v>-6.8011423095422241E-2</v>
      </c>
    </row>
    <row r="60" spans="1:29" x14ac:dyDescent="0.25">
      <c r="A60" s="185" t="s">
        <v>473</v>
      </c>
      <c r="B60" s="185" t="s">
        <v>406</v>
      </c>
      <c r="C60" s="195">
        <v>0</v>
      </c>
      <c r="D60" s="194">
        <v>0</v>
      </c>
      <c r="E60" s="204">
        <v>1.5431647502080612</v>
      </c>
      <c r="F60" s="204">
        <v>2.5160635603858701</v>
      </c>
      <c r="G60" s="204">
        <v>2.5904601120774231</v>
      </c>
      <c r="H60" s="204">
        <v>0.20098323822443967</v>
      </c>
      <c r="I60" s="204">
        <v>-0.2603803657949702</v>
      </c>
      <c r="J60" s="204">
        <v>2.4593194972223573</v>
      </c>
      <c r="K60" s="204">
        <v>2.5568521212934252</v>
      </c>
      <c r="L60" s="204">
        <v>2.8233305474827577</v>
      </c>
      <c r="M60" s="204">
        <v>3.3516377768304767E-2</v>
      </c>
      <c r="N60" s="204">
        <v>9.6897745193523545E-3</v>
      </c>
      <c r="O60" s="204">
        <v>8.6983305661337395E-3</v>
      </c>
      <c r="P60" s="204">
        <v>1.8254364859916217E-2</v>
      </c>
      <c r="Q60" s="204">
        <v>5.8808840105217489E-2</v>
      </c>
      <c r="R60" s="204">
        <v>-5.7130818058309385E-2</v>
      </c>
      <c r="S60" s="204">
        <v>3.7083727421329336E-2</v>
      </c>
      <c r="T60" s="204">
        <v>-0.102897023299327</v>
      </c>
      <c r="U60" s="204">
        <v>6.0678099264022201E-3</v>
      </c>
      <c r="V60" s="204">
        <v>5.9617542546985508E-2</v>
      </c>
      <c r="W60" s="204">
        <v>-0.10332640509276789</v>
      </c>
      <c r="X60" s="204">
        <v>-9.5439849797932477E-2</v>
      </c>
      <c r="Z60" s="108">
        <f>BaseRtg_coef + AlphaRtg_coef*AA60 + ArpRtg_coef*AB60 + BetaPlty_coef*AC60</f>
        <v>9.1216580235177341E-2</v>
      </c>
      <c r="AA60" s="189">
        <f>SIGN(HFPerfPivot[[#This Row],[.Alpha]])*(ABS(HFPerfPivot[[#This Row],[.Alpha]])^(2-Rtg_Expnt))*(HFPerfPivot[[#This Row],[Beta]]^Rtg_Expnt)</f>
        <v>9.5116080203414693E-2</v>
      </c>
      <c r="AB60" s="189">
        <f>SIGN(HFPerfPivot[[#This Row],[.ARP]])*(ABS(HFPerfPivot[[#This Row],[.ARP]])^(2-Rtg_Expnt))*(HFPerfPivot[[#This Row],[Total]]^Rtg_Expnt)</f>
        <v>-1.4569783505056423E-2</v>
      </c>
      <c r="AC60" s="189">
        <f>-1*(BP_Eq*MAX(HFPerfPivot[[#This Row],[MSCI_W]],0)^2+BP_CDX*MAX(HFPerfPivot[[#This Row],[US CDX]],0)^2+BP_MBS*MAX(HFPerfPivot[[#This Row],[MBS]],0)^2+BP_IR*MAX(HFPerfPivot[[#This Row],[US 10y]],0)^2)</f>
        <v>-2.2126080886585675E-3</v>
      </c>
    </row>
    <row r="61" spans="1:29" x14ac:dyDescent="0.25">
      <c r="A61" s="185" t="s">
        <v>401</v>
      </c>
      <c r="B61" s="185" t="s">
        <v>406</v>
      </c>
      <c r="C61" s="195">
        <v>0</v>
      </c>
      <c r="D61" s="194">
        <v>0</v>
      </c>
      <c r="E61" s="204">
        <v>0.25207459458688153</v>
      </c>
      <c r="F61" s="204">
        <v>0.13057306184298201</v>
      </c>
      <c r="G61" s="204">
        <v>-1.1583388642836572</v>
      </c>
      <c r="H61" s="204">
        <v>0.29880077584539227</v>
      </c>
      <c r="I61" s="204">
        <v>0.49191317244631094</v>
      </c>
      <c r="J61" s="204">
        <v>-0.5082930736772896</v>
      </c>
      <c r="K61" s="204">
        <v>1.8876988608334522E-2</v>
      </c>
      <c r="L61" s="204">
        <v>-0.80122018978283727</v>
      </c>
      <c r="M61" s="204">
        <v>0.29033515276343319</v>
      </c>
      <c r="N61" s="204">
        <v>0.14561046262130253</v>
      </c>
      <c r="O61" s="204">
        <v>5.4048092114662598E-2</v>
      </c>
      <c r="P61" s="204">
        <v>0.1619162436829118</v>
      </c>
      <c r="Q61" s="204">
        <v>0.89129185033135072</v>
      </c>
      <c r="R61" s="204">
        <v>-0.56836264087760202</v>
      </c>
      <c r="S61" s="204">
        <v>-0.96969767899540782</v>
      </c>
      <c r="T61" s="204">
        <v>0.61864833990426882</v>
      </c>
      <c r="U61" s="204">
        <v>1.1121101420635908</v>
      </c>
      <c r="V61" s="204">
        <v>0.3251086602548105</v>
      </c>
      <c r="W61" s="204">
        <v>-1.1240280887353664</v>
      </c>
      <c r="X61" s="204">
        <v>0.23217579850602382</v>
      </c>
      <c r="Z61" s="108">
        <f>BaseRtg_coef + AlphaRtg_coef*AA61 + ArpRtg_coef*AB61 + BetaPlty_coef*AC61</f>
        <v>-0.19750949123001404</v>
      </c>
      <c r="AA61" s="189">
        <f>SIGN(HFPerfPivot[[#This Row],[.Alpha]])*(ABS(HFPerfPivot[[#This Row],[.Alpha]])^(2-Rtg_Expnt))*(HFPerfPivot[[#This Row],[Beta]]^Rtg_Expnt)</f>
        <v>-0.1011666050016746</v>
      </c>
      <c r="AB61" s="189">
        <f>SIGN(HFPerfPivot[[#This Row],[.ARP]])*(ABS(HFPerfPivot[[#This Row],[.ARP]])^(2-Rtg_Expnt))*(HFPerfPivot[[#This Row],[Total]]^Rtg_Expnt)</f>
        <v>0.16294284006362808</v>
      </c>
      <c r="AC61" s="189">
        <f>-1*(BP_Eq*MAX(HFPerfPivot[[#This Row],[MSCI_W]],0)^2+BP_CDX*MAX(HFPerfPivot[[#This Row],[US CDX]],0)^2+BP_MBS*MAX(HFPerfPivot[[#This Row],[MBS]],0)^2+BP_IR*MAX(HFPerfPivot[[#This Row],[US 10y]],0)^2)</f>
        <v>-0.55318585117351127</v>
      </c>
    </row>
    <row r="62" spans="1:29" x14ac:dyDescent="0.25">
      <c r="A62" s="185" t="s">
        <v>400</v>
      </c>
      <c r="B62" s="185" t="s">
        <v>406</v>
      </c>
      <c r="C62" s="195">
        <v>0</v>
      </c>
      <c r="D62" s="194">
        <v>0</v>
      </c>
      <c r="E62" s="204">
        <v>0.28183167133275988</v>
      </c>
      <c r="F62" s="204">
        <v>0.31216974792257379</v>
      </c>
      <c r="G62" s="204">
        <v>-0.7143797754295973</v>
      </c>
      <c r="H62" s="204">
        <v>0.36184339505188318</v>
      </c>
      <c r="I62" s="204">
        <v>0.5038350711015539</v>
      </c>
      <c r="J62" s="204">
        <v>-0.49856730808605931</v>
      </c>
      <c r="K62" s="204">
        <v>-6.0401096775948944E-3</v>
      </c>
      <c r="L62" s="204">
        <v>-0.63240843275045877</v>
      </c>
      <c r="M62" s="204">
        <v>0.14252848500244802</v>
      </c>
      <c r="N62" s="204">
        <v>6.7504503986273084E-2</v>
      </c>
      <c r="O62" s="204">
        <v>3.2225435382158364E-2</v>
      </c>
      <c r="P62" s="204">
        <v>9.8313036904524545E-2</v>
      </c>
      <c r="Q62" s="204">
        <v>0.43587736700378299</v>
      </c>
      <c r="R62" s="204">
        <v>0.11366795005036287</v>
      </c>
      <c r="S62" s="204">
        <v>-0.13871779924186589</v>
      </c>
      <c r="T62" s="204">
        <v>0.17274756809473155</v>
      </c>
      <c r="U62" s="204">
        <v>0.66153972828937269</v>
      </c>
      <c r="V62" s="204">
        <v>0.22572018478572842</v>
      </c>
      <c r="W62" s="204">
        <v>-0.71117976700908381</v>
      </c>
      <c r="X62" s="204">
        <v>0.13489441413207912</v>
      </c>
      <c r="Z62" s="108">
        <f>BaseRtg_coef + AlphaRtg_coef*AA62 + ArpRtg_coef*AB62 + BetaPlty_coef*AC62</f>
        <v>-7.1886437554348107E-2</v>
      </c>
      <c r="AA62" s="189">
        <f>SIGN(HFPerfPivot[[#This Row],[.Alpha]])*(ABS(HFPerfPivot[[#This Row],[.Alpha]])^(2-Rtg_Expnt))*(HFPerfPivot[[#This Row],[Beta]]^Rtg_Expnt)</f>
        <v>-5.5482281301638681E-2</v>
      </c>
      <c r="AB62" s="189">
        <f>SIGN(HFPerfPivot[[#This Row],[.ARP]])*(ABS(HFPerfPivot[[#This Row],[.ARP]])^(2-Rtg_Expnt))*(HFPerfPivot[[#This Row],[Total]]^Rtg_Expnt)</f>
        <v>9.8466101839074394E-2</v>
      </c>
      <c r="AC62" s="189">
        <f>-1*(BP_Eq*MAX(HFPerfPivot[[#This Row],[MSCI_W]],0)^2+BP_CDX*MAX(HFPerfPivot[[#This Row],[US CDX]],0)^2+BP_MBS*MAX(HFPerfPivot[[#This Row],[MBS]],0)^2+BP_IR*MAX(HFPerfPivot[[#This Row],[US 10y]],0)^2)</f>
        <v>-0.12125383218308428</v>
      </c>
    </row>
    <row r="63" spans="1:29" x14ac:dyDescent="0.25">
      <c r="A63" s="185" t="s">
        <v>430</v>
      </c>
      <c r="B63" s="185" t="s">
        <v>406</v>
      </c>
      <c r="C63" s="195">
        <v>0</v>
      </c>
      <c r="D63" s="194">
        <v>0</v>
      </c>
      <c r="E63" s="204">
        <v>0.26093869218417592</v>
      </c>
      <c r="F63" s="204">
        <v>-0.1743101283152502</v>
      </c>
      <c r="G63" s="204">
        <v>-0.27235191582902757</v>
      </c>
      <c r="H63" s="204">
        <v>-0.2666351735881512</v>
      </c>
      <c r="I63" s="204">
        <v>0.64845746153174477</v>
      </c>
      <c r="J63" s="204">
        <v>0.57923908451015127</v>
      </c>
      <c r="K63" s="204">
        <v>0.60009902237124546</v>
      </c>
      <c r="L63" s="204">
        <v>1.0128548025424648</v>
      </c>
      <c r="M63" s="204">
        <v>0.19763699540918411</v>
      </c>
      <c r="N63" s="204">
        <v>0.13120293978587791</v>
      </c>
      <c r="O63" s="204">
        <v>5.9198661446518142E-2</v>
      </c>
      <c r="P63" s="204">
        <v>8.3155030961719126E-2</v>
      </c>
      <c r="Q63" s="204">
        <v>-0.80617148260212756</v>
      </c>
      <c r="R63" s="204">
        <v>-1.246660711657436</v>
      </c>
      <c r="S63" s="204">
        <v>1.0920405583148016</v>
      </c>
      <c r="T63" s="204">
        <v>0.7995394992005489</v>
      </c>
      <c r="U63" s="204">
        <v>0.46015783747448802</v>
      </c>
      <c r="V63" s="204">
        <v>0.1758526006603649</v>
      </c>
      <c r="W63" s="204">
        <v>0.29774101334429065</v>
      </c>
      <c r="X63" s="204">
        <v>0.62451504990416851</v>
      </c>
      <c r="Z63" s="108">
        <f>BaseRtg_coef + AlphaRtg_coef*AA63 + ArpRtg_coef*AB63 + BetaPlty_coef*AC63</f>
        <v>7.5988519811067828E-2</v>
      </c>
      <c r="AA63" s="189">
        <f>SIGN(HFPerfPivot[[#This Row],[.Alpha]])*(ABS(HFPerfPivot[[#This Row],[.Alpha]])^(2-Rtg_Expnt))*(HFPerfPivot[[#This Row],[Beta]]^Rtg_Expnt)</f>
        <v>0.11016153979053829</v>
      </c>
      <c r="AB63" s="189">
        <f>SIGN(HFPerfPivot[[#This Row],[.ARP]])*(ABS(HFPerfPivot[[#This Row],[.ARP]])^(2-Rtg_Expnt))*(HFPerfPivot[[#This Row],[Total]]^Rtg_Expnt)</f>
        <v>0.17248568071894183</v>
      </c>
      <c r="AC63" s="189">
        <f>-1*(BP_Eq*MAX(HFPerfPivot[[#This Row],[MSCI_W]],0)^2+BP_CDX*MAX(HFPerfPivot[[#This Row],[US CDX]],0)^2+BP_MBS*MAX(HFPerfPivot[[#This Row],[MBS]],0)^2+BP_IR*MAX(HFPerfPivot[[#This Row],[US 10y]],0)^2)</f>
        <v>-0.24710794025682328</v>
      </c>
    </row>
    <row r="64" spans="1:29" x14ac:dyDescent="0.25">
      <c r="A64" s="185" t="s">
        <v>232</v>
      </c>
      <c r="B64" s="185" t="s">
        <v>406</v>
      </c>
      <c r="C64" s="195">
        <v>0</v>
      </c>
      <c r="D64" s="194">
        <v>0</v>
      </c>
      <c r="E64" s="204">
        <v>0.86276297426263393</v>
      </c>
      <c r="F64" s="204">
        <v>0.54468709200906973</v>
      </c>
      <c r="G64" s="204">
        <v>0.35091245252286485</v>
      </c>
      <c r="H64" s="204">
        <v>-0.21641260939396167</v>
      </c>
      <c r="I64" s="204">
        <v>0.76037900570790318</v>
      </c>
      <c r="J64" s="204">
        <v>1.2872481830820446</v>
      </c>
      <c r="K64" s="204">
        <v>1.3782674772136585</v>
      </c>
      <c r="L64" s="204">
        <v>1.3936414855560428</v>
      </c>
      <c r="M64" s="204">
        <v>8.0098977787064998E-2</v>
      </c>
      <c r="N64" s="204">
        <v>4.1084117720180481E-2</v>
      </c>
      <c r="O64" s="204">
        <v>1.9604938870021585E-2</v>
      </c>
      <c r="P64" s="204">
        <v>4.9011814765533387E-2</v>
      </c>
      <c r="Q64" s="204">
        <v>8.7172677823638578E-2</v>
      </c>
      <c r="R64" s="204">
        <v>-0.47362296280810645</v>
      </c>
      <c r="S64" s="204">
        <v>-1.2576964548939993</v>
      </c>
      <c r="T64" s="204">
        <v>-0.27653460862778495</v>
      </c>
      <c r="U64" s="204">
        <v>0.23380264673265702</v>
      </c>
      <c r="V64" s="204">
        <v>0.12577613264043822</v>
      </c>
      <c r="W64" s="204">
        <v>8.8853712729137516E-2</v>
      </c>
      <c r="X64" s="204">
        <v>0.1606265685329506</v>
      </c>
      <c r="Z64" s="108">
        <f>BaseRtg_coef + AlphaRtg_coef*AA64 + ArpRtg_coef*AB64 + BetaPlty_coef*AC64</f>
        <v>0.13290075431750664</v>
      </c>
      <c r="AA64" s="189">
        <f>SIGN(HFPerfPivot[[#This Row],[.Alpha]])*(ABS(HFPerfPivot[[#This Row],[.Alpha]])^(2-Rtg_Expnt))*(HFPerfPivot[[#This Row],[Beta]]^Rtg_Expnt)</f>
        <v>0.12512190071567134</v>
      </c>
      <c r="AB64" s="189">
        <f>SIGN(HFPerfPivot[[#This Row],[.ARP]])*(ABS(HFPerfPivot[[#This Row],[.ARP]])^(2-Rtg_Expnt))*(HFPerfPivot[[#This Row],[Total]]^Rtg_Expnt)</f>
        <v>0.1069074269290857</v>
      </c>
      <c r="AC64" s="189">
        <f>-1*(BP_Eq*MAX(HFPerfPivot[[#This Row],[MSCI_W]],0)^2+BP_CDX*MAX(HFPerfPivot[[#This Row],[US CDX]],0)^2+BP_MBS*MAX(HFPerfPivot[[#This Row],[MBS]],0)^2+BP_IR*MAX(HFPerfPivot[[#This Row],[US 10y]],0)^2)</f>
        <v>-4.5594454553663328E-3</v>
      </c>
    </row>
    <row r="65" spans="1:29" x14ac:dyDescent="0.25">
      <c r="A65" s="185" t="s">
        <v>509</v>
      </c>
      <c r="B65" s="185" t="s">
        <v>406</v>
      </c>
      <c r="C65" s="195">
        <v>0</v>
      </c>
      <c r="D65" s="194">
        <v>0</v>
      </c>
      <c r="E65" s="204">
        <v>0.34969122090269428</v>
      </c>
      <c r="F65" s="204">
        <v>0.3443807325375825</v>
      </c>
      <c r="G65" s="204">
        <v>0.6188293747849446</v>
      </c>
      <c r="H65" s="204">
        <v>-0.4579258201208013</v>
      </c>
      <c r="I65" s="204">
        <v>-0.57053542446489325</v>
      </c>
      <c r="J65" s="204">
        <v>1.7684097036180597</v>
      </c>
      <c r="K65" s="204">
        <v>1.9086355428586792</v>
      </c>
      <c r="L65" s="204">
        <v>2.0854729804763679</v>
      </c>
      <c r="M65" s="204">
        <v>9.6160588553624152E-2</v>
      </c>
      <c r="N65" s="204">
        <v>6.6042990513149477E-2</v>
      </c>
      <c r="O65" s="204">
        <v>3.387557803490298E-2</v>
      </c>
      <c r="P65" s="204">
        <v>4.704595396130469E-2</v>
      </c>
      <c r="Q65" s="204">
        <v>-0.42925795625716562</v>
      </c>
      <c r="R65" s="204">
        <v>-0.42863182040991649</v>
      </c>
      <c r="S65" s="204">
        <v>-0.75992056424811127</v>
      </c>
      <c r="T65" s="204">
        <v>-3.854534414528852E-2</v>
      </c>
      <c r="U65" s="204">
        <v>-9.1693117276736291E-3</v>
      </c>
      <c r="V65" s="204">
        <v>-0.21413575631356138</v>
      </c>
      <c r="W65" s="204">
        <v>-0.41316014824096203</v>
      </c>
      <c r="X65" s="204">
        <v>-0.22917390867681264</v>
      </c>
      <c r="Z65" s="108">
        <f>BaseRtg_coef + AlphaRtg_coef*AA65 + ArpRtg_coef*AB65 + BetaPlty_coef*AC65</f>
        <v>0.25511124808054308</v>
      </c>
      <c r="AA65" s="189">
        <f>SIGN(HFPerfPivot[[#This Row],[.Alpha]])*(ABS(HFPerfPivot[[#This Row],[.Alpha]])^(2-Rtg_Expnt))*(HFPerfPivot[[#This Row],[Beta]]^Rtg_Expnt)</f>
        <v>0.26567375830673345</v>
      </c>
      <c r="AB65" s="189">
        <f>SIGN(HFPerfPivot[[#This Row],[.ARP]])*(ABS(HFPerfPivot[[#This Row],[.ARP]])^(2-Rtg_Expnt))*(HFPerfPivot[[#This Row],[Total]]^Rtg_Expnt)</f>
        <v>-8.5625102261903396E-2</v>
      </c>
      <c r="AC65" s="189">
        <f>-1*(BP_Eq*MAX(HFPerfPivot[[#This Row],[MSCI_W]],0)^2+BP_CDX*MAX(HFPerfPivot[[#This Row],[US CDX]],0)^2+BP_MBS*MAX(HFPerfPivot[[#This Row],[MBS]],0)^2+BP_IR*MAX(HFPerfPivot[[#This Row],[US 10y]],0)^2)</f>
        <v>0</v>
      </c>
    </row>
    <row r="66" spans="1:29" x14ac:dyDescent="0.25">
      <c r="A66" s="185" t="s">
        <v>244</v>
      </c>
      <c r="B66" s="185" t="s">
        <v>407</v>
      </c>
      <c r="C66" s="195">
        <v>1.3274980451381816E-2</v>
      </c>
      <c r="D66" s="194">
        <v>48329713.229999997</v>
      </c>
      <c r="E66" s="204">
        <v>0.10214297334142047</v>
      </c>
      <c r="F66" s="204">
        <v>0.67466398319768073</v>
      </c>
      <c r="G66" s="204">
        <v>1.1136311252829929</v>
      </c>
      <c r="H66" s="204">
        <v>0.34828025905051085</v>
      </c>
      <c r="I66" s="204">
        <v>-0.51994385215114158</v>
      </c>
      <c r="J66" s="204">
        <v>7.4611789376359761E-2</v>
      </c>
      <c r="K66" s="204">
        <v>8.3305239401910328E-2</v>
      </c>
      <c r="L66" s="204">
        <v>0.56395522964278488</v>
      </c>
      <c r="M66" s="204">
        <v>0.17421278383330605</v>
      </c>
      <c r="N66" s="204">
        <v>0.12335190751451698</v>
      </c>
      <c r="O66" s="204">
        <v>5.9829020023690754E-2</v>
      </c>
      <c r="P66" s="204">
        <v>7.9629621839861678E-2</v>
      </c>
      <c r="Q66" s="204">
        <v>0.83508758796259375</v>
      </c>
      <c r="R66" s="204">
        <v>-0.10450298988976042</v>
      </c>
      <c r="S66" s="204">
        <v>0.43904092805400957</v>
      </c>
      <c r="T66" s="204">
        <v>-0.2998051925504529</v>
      </c>
      <c r="U66" s="204">
        <v>-1.1569546214277835</v>
      </c>
      <c r="V66" s="204">
        <v>-2.5037086951794962E-2</v>
      </c>
      <c r="W66" s="204">
        <v>0.12694885023788566</v>
      </c>
      <c r="X66" s="204">
        <v>-0.27158869166834587</v>
      </c>
      <c r="Z66" s="108">
        <f>BaseRtg_coef + AlphaRtg_coef*AA66 + ArpRtg_coef*AB66 + BetaPlty_coef*AC66</f>
        <v>-9.3328911147128171E-2</v>
      </c>
      <c r="AA66" s="189">
        <f>SIGN(HFPerfPivot[[#This Row],[.Alpha]])*(ABS(HFPerfPivot[[#This Row],[.Alpha]])^(2-Rtg_Expnt))*(HFPerfPivot[[#This Row],[Beta]]^Rtg_Expnt)</f>
        <v>8.1164986700961606E-3</v>
      </c>
      <c r="AB66" s="189">
        <f>SIGN(HFPerfPivot[[#This Row],[.ARP]])*(ABS(HFPerfPivot[[#This Row],[.ARP]])^(2-Rtg_Expnt))*(HFPerfPivot[[#This Row],[Total]]^Rtg_Expnt)</f>
        <v>-0.11905717538791874</v>
      </c>
      <c r="AC66" s="189">
        <f>-1*(BP_Eq*MAX(HFPerfPivot[[#This Row],[MSCI_W]],0)^2+BP_CDX*MAX(HFPerfPivot[[#This Row],[US CDX]],0)^2+BP_MBS*MAX(HFPerfPivot[[#This Row],[MBS]],0)^2+BP_IR*MAX(HFPerfPivot[[#This Row],[US 10y]],0)^2)</f>
        <v>-0.43769846139216229</v>
      </c>
    </row>
    <row r="67" spans="1:29" x14ac:dyDescent="0.25">
      <c r="A67" s="185" t="s">
        <v>227</v>
      </c>
      <c r="B67" s="185" t="s">
        <v>407</v>
      </c>
      <c r="C67" s="195">
        <v>1.9646430652442488E-2</v>
      </c>
      <c r="D67" s="194">
        <v>71526008.109999999</v>
      </c>
      <c r="E67" s="204">
        <v>0.90479278133773799</v>
      </c>
      <c r="F67" s="204">
        <v>1.2027658010403535</v>
      </c>
      <c r="G67" s="204">
        <v>0.50621140496704387</v>
      </c>
      <c r="H67" s="204">
        <v>0.25672192525539123</v>
      </c>
      <c r="I67" s="204">
        <v>0.37060388086668922</v>
      </c>
      <c r="J67" s="204">
        <v>1.2372217612989895</v>
      </c>
      <c r="K67" s="204">
        <v>1.3811948222095034</v>
      </c>
      <c r="L67" s="204">
        <v>1.2517574472943789</v>
      </c>
      <c r="M67" s="204">
        <v>0.10381643559214354</v>
      </c>
      <c r="N67" s="204">
        <v>7.4293277627406673E-2</v>
      </c>
      <c r="O67" s="204">
        <v>2.4917487922033354E-2</v>
      </c>
      <c r="P67" s="204">
        <v>5.3042334502497526E-2</v>
      </c>
      <c r="Q67" s="204">
        <v>0.4881695896268417</v>
      </c>
      <c r="R67" s="204">
        <v>-0.69120058018394603</v>
      </c>
      <c r="S67" s="204">
        <v>-4.7154444500700735E-2</v>
      </c>
      <c r="T67" s="204">
        <v>-0.21142714301350074</v>
      </c>
      <c r="U67" s="204">
        <v>0.26084423231983078</v>
      </c>
      <c r="V67" s="204">
        <v>0.36314555422831918</v>
      </c>
      <c r="W67" s="204">
        <v>-0.27454091374724099</v>
      </c>
      <c r="X67" s="204">
        <v>-0.13464167785567263</v>
      </c>
      <c r="Z67" s="108">
        <f>BaseRtg_coef + AlphaRtg_coef*AA67 + ArpRtg_coef*AB67 + BetaPlty_coef*AC67</f>
        <v>0.1603741667415291</v>
      </c>
      <c r="AA67" s="189">
        <f>SIGN(HFPerfPivot[[#This Row],[.Alpha]])*(ABS(HFPerfPivot[[#This Row],[.Alpha]])^(2-Rtg_Expnt))*(HFPerfPivot[[#This Row],[Beta]]^Rtg_Expnt)</f>
        <v>0.18568275736411033</v>
      </c>
      <c r="AB67" s="189">
        <f>SIGN(HFPerfPivot[[#This Row],[.ARP]])*(ABS(HFPerfPivot[[#This Row],[.ARP]])^(2-Rtg_Expnt))*(HFPerfPivot[[#This Row],[Total]]^Rtg_Expnt)</f>
        <v>5.2885551657914497E-2</v>
      </c>
      <c r="AC67" s="189">
        <f>-1*(BP_Eq*MAX(HFPerfPivot[[#This Row],[MSCI_W]],0)^2+BP_CDX*MAX(HFPerfPivot[[#This Row],[US CDX]],0)^2+BP_MBS*MAX(HFPerfPivot[[#This Row],[MBS]],0)^2+BP_IR*MAX(HFPerfPivot[[#This Row],[US 10y]],0)^2)</f>
        <v>-0.14298572894186343</v>
      </c>
    </row>
    <row r="68" spans="1:29" x14ac:dyDescent="0.25">
      <c r="A68" s="185" t="s">
        <v>230</v>
      </c>
      <c r="B68" s="185" t="s">
        <v>407</v>
      </c>
      <c r="C68" s="195">
        <v>9.4472276189357055E-3</v>
      </c>
      <c r="D68" s="194">
        <v>34394160</v>
      </c>
      <c r="E68" s="204">
        <v>0.33782605152373019</v>
      </c>
      <c r="F68" s="204">
        <v>0.41755768695163409</v>
      </c>
      <c r="G68" s="204">
        <v>0.8818978374601123</v>
      </c>
      <c r="H68" s="204">
        <v>0.3740355536026877</v>
      </c>
      <c r="I68" s="204">
        <v>0.26922745045083557</v>
      </c>
      <c r="J68" s="204">
        <v>-8.8119134403975528E-3</v>
      </c>
      <c r="K68" s="204">
        <v>-9.826328643499754E-3</v>
      </c>
      <c r="L68" s="204">
        <v>1.060550423965529</v>
      </c>
      <c r="M68" s="204">
        <v>0.13782098992438385</v>
      </c>
      <c r="N68" s="204">
        <v>9.7721796091636559E-2</v>
      </c>
      <c r="O68" s="204">
        <v>3.9375933904530633E-2</v>
      </c>
      <c r="P68" s="204">
        <v>6.7293846584640285E-2</v>
      </c>
      <c r="Q68" s="204">
        <v>0.58918861876590245</v>
      </c>
      <c r="R68" s="204">
        <v>-1.0635232685230691</v>
      </c>
      <c r="S68" s="204">
        <v>2.258576176698682</v>
      </c>
      <c r="T68" s="204">
        <v>-0.21159378782539831</v>
      </c>
      <c r="U68" s="204">
        <v>-0.17121546788107578</v>
      </c>
      <c r="V68" s="204">
        <v>0.43109615982860744</v>
      </c>
      <c r="W68" s="204">
        <v>7.2407557651090512E-2</v>
      </c>
      <c r="X68" s="204">
        <v>-1.995550482717532E-2</v>
      </c>
      <c r="Z68" s="108">
        <f>BaseRtg_coef + AlphaRtg_coef*AA68 + ArpRtg_coef*AB68 + BetaPlty_coef*AC68</f>
        <v>-0.14176571670952282</v>
      </c>
      <c r="AA68" s="189">
        <f>SIGN(HFPerfPivot[[#This Row],[.Alpha]])*(ABS(HFPerfPivot[[#This Row],[.Alpha]])^(2-Rtg_Expnt))*(HFPerfPivot[[#This Row],[Beta]]^Rtg_Expnt)</f>
        <v>-4.718797693154407E-4</v>
      </c>
      <c r="AB68" s="189">
        <f>SIGN(HFPerfPivot[[#This Row],[.ARP]])*(ABS(HFPerfPivot[[#This Row],[.ARP]])^(2-Rtg_Expnt))*(HFPerfPivot[[#This Row],[Total]]^Rtg_Expnt)</f>
        <v>4.3866773968019808E-2</v>
      </c>
      <c r="AC68" s="189">
        <f>-1*(BP_Eq*MAX(HFPerfPivot[[#This Row],[MSCI_W]],0)^2+BP_CDX*MAX(HFPerfPivot[[#This Row],[US CDX]],0)^2+BP_MBS*MAX(HFPerfPivot[[#This Row],[MBS]],0)^2+BP_IR*MAX(HFPerfPivot[[#This Row],[US 10y]],0)^2)</f>
        <v>-0.71840257168504673</v>
      </c>
    </row>
    <row r="69" spans="1:29" x14ac:dyDescent="0.25">
      <c r="A69" s="185" t="s">
        <v>207</v>
      </c>
      <c r="B69" s="185" t="s">
        <v>407</v>
      </c>
      <c r="C69" s="195">
        <v>2.9722112621933069E-2</v>
      </c>
      <c r="D69" s="194">
        <v>108208157.81</v>
      </c>
      <c r="E69" s="204">
        <v>0.19511268032473625</v>
      </c>
      <c r="F69" s="204">
        <v>0.6284972324424648</v>
      </c>
      <c r="G69" s="204">
        <v>0.5757027464685176</v>
      </c>
      <c r="H69" s="204">
        <v>0.24052565110256141</v>
      </c>
      <c r="I69" s="204">
        <v>-0.39141850003342132</v>
      </c>
      <c r="J69" s="204">
        <v>0.34349153709570907</v>
      </c>
      <c r="K69" s="204">
        <v>0.37824098391194017</v>
      </c>
      <c r="L69" s="204">
        <v>0.70259409844240439</v>
      </c>
      <c r="M69" s="204">
        <v>0.18489506406483516</v>
      </c>
      <c r="N69" s="204">
        <v>0.15056144529787305</v>
      </c>
      <c r="O69" s="204">
        <v>5.3634206846636431E-2</v>
      </c>
      <c r="P69" s="204">
        <v>6.0714458463854336E-2</v>
      </c>
      <c r="Q69" s="204">
        <v>0.97250864200952825</v>
      </c>
      <c r="R69" s="204">
        <v>-0.49360557240408004</v>
      </c>
      <c r="S69" s="204">
        <v>-0.59049380896112258</v>
      </c>
      <c r="T69" s="204">
        <v>-0.81905943038551343</v>
      </c>
      <c r="U69" s="204">
        <v>-0.30704164817577956</v>
      </c>
      <c r="V69" s="204">
        <v>0.22111326459983288</v>
      </c>
      <c r="W69" s="204">
        <v>-0.20498587736063195</v>
      </c>
      <c r="X69" s="204">
        <v>-0.60838693030450519</v>
      </c>
      <c r="Z69" s="108">
        <f>BaseRtg_coef + AlphaRtg_coef*AA69 + ArpRtg_coef*AB69 + BetaPlty_coef*AC69</f>
        <v>-6.066290680010062E-2</v>
      </c>
      <c r="AA69" s="189">
        <f>SIGN(HFPerfPivot[[#This Row],[.Alpha]])*(ABS(HFPerfPivot[[#This Row],[.Alpha]])^(2-Rtg_Expnt))*(HFPerfPivot[[#This Row],[Beta]]^Rtg_Expnt)</f>
        <v>6.3559486971625348E-2</v>
      </c>
      <c r="AB69" s="189">
        <f>SIGN(HFPerfPivot[[#This Row],[.ARP]])*(ABS(HFPerfPivot[[#This Row],[.ARP]])^(2-Rtg_Expnt))*(HFPerfPivot[[#This Row],[Total]]^Rtg_Expnt)</f>
        <v>-8.7296267177399453E-2</v>
      </c>
      <c r="AC69" s="189">
        <f>-1*(BP_Eq*MAX(HFPerfPivot[[#This Row],[MSCI_W]],0)^2+BP_CDX*MAX(HFPerfPivot[[#This Row],[US CDX]],0)^2+BP_MBS*MAX(HFPerfPivot[[#This Row],[MBS]],0)^2+BP_IR*MAX(HFPerfPivot[[#This Row],[US 10y]],0)^2)</f>
        <v>-0.56746383526993005</v>
      </c>
    </row>
    <row r="70" spans="1:29" x14ac:dyDescent="0.25">
      <c r="A70" s="185" t="s">
        <v>237</v>
      </c>
      <c r="B70" s="185" t="s">
        <v>407</v>
      </c>
      <c r="C70" s="195">
        <v>8.5480909242283635E-3</v>
      </c>
      <c r="D70" s="194">
        <v>31120707.449999999</v>
      </c>
      <c r="E70" s="204">
        <v>0.919906898598431</v>
      </c>
      <c r="F70" s="204">
        <v>0.89207257849521748</v>
      </c>
      <c r="G70" s="204">
        <v>0.69889828545824872</v>
      </c>
      <c r="H70" s="204">
        <v>0.30200590778363418</v>
      </c>
      <c r="I70" s="204">
        <v>0.37353789373144697</v>
      </c>
      <c r="J70" s="204">
        <v>1.0165037896621365</v>
      </c>
      <c r="K70" s="204">
        <v>1.2045900792224811</v>
      </c>
      <c r="L70" s="204">
        <v>1.4264033816924477</v>
      </c>
      <c r="M70" s="204">
        <v>0.10653629303838559</v>
      </c>
      <c r="N70" s="204">
        <v>5.8908538814639609E-2</v>
      </c>
      <c r="O70" s="204">
        <v>4.2878265945247837E-2</v>
      </c>
      <c r="P70" s="204">
        <v>6.3153809834279956E-2</v>
      </c>
      <c r="Q70" s="204">
        <v>0.35520683218471849</v>
      </c>
      <c r="R70" s="204">
        <v>-1.2196558663273986</v>
      </c>
      <c r="S70" s="204">
        <v>0.87966567193839962</v>
      </c>
      <c r="T70" s="204">
        <v>9.6239279957436141E-2</v>
      </c>
      <c r="U70" s="204">
        <v>-0.12369275780975099</v>
      </c>
      <c r="V70" s="204">
        <v>0.46072040443146717</v>
      </c>
      <c r="W70" s="204">
        <v>-0.14045198214786384</v>
      </c>
      <c r="X70" s="204">
        <v>0.16977759838147327</v>
      </c>
      <c r="Z70" s="108">
        <f>BaseRtg_coef + AlphaRtg_coef*AA70 + ArpRtg_coef*AB70 + BetaPlty_coef*AC70</f>
        <v>9.4503191605486897E-2</v>
      </c>
      <c r="AA70" s="189">
        <f>SIGN(HFPerfPivot[[#This Row],[.Alpha]])*(ABS(HFPerfPivot[[#This Row],[.Alpha]])^(2-Rtg_Expnt))*(HFPerfPivot[[#This Row],[Beta]]^Rtg_Expnt)</f>
        <v>0.12204498559851779</v>
      </c>
      <c r="AB70" s="189">
        <f>SIGN(HFPerfPivot[[#This Row],[.ARP]])*(ABS(HFPerfPivot[[#This Row],[.ARP]])^(2-Rtg_Expnt))*(HFPerfPivot[[#This Row],[Total]]^Rtg_Expnt)</f>
        <v>5.4455470906591967E-2</v>
      </c>
      <c r="AC70" s="189">
        <f>-1*(BP_Eq*MAX(HFPerfPivot[[#This Row],[MSCI_W]],0)^2+BP_CDX*MAX(HFPerfPivot[[#This Row],[US CDX]],0)^2+BP_MBS*MAX(HFPerfPivot[[#This Row],[MBS]],0)^2+BP_IR*MAX(HFPerfPivot[[#This Row],[US 10y]],0)^2)</f>
        <v>-0.15493670541845045</v>
      </c>
    </row>
    <row r="71" spans="1:29" x14ac:dyDescent="0.25">
      <c r="A71" s="185" t="s">
        <v>247</v>
      </c>
      <c r="B71" s="185" t="s">
        <v>407</v>
      </c>
      <c r="C71" s="195">
        <v>1.0259485060944413E-2</v>
      </c>
      <c r="D71" s="194">
        <v>37351314.579999998</v>
      </c>
      <c r="E71" s="204">
        <v>0.45960659336656179</v>
      </c>
      <c r="F71" s="204">
        <v>0.79050879060060619</v>
      </c>
      <c r="G71" s="204">
        <v>1.3164785225848645</v>
      </c>
      <c r="H71" s="204">
        <v>0.2982766249748135</v>
      </c>
      <c r="I71" s="204">
        <v>0.52606720970135101</v>
      </c>
      <c r="J71" s="204">
        <v>0.38246437513101433</v>
      </c>
      <c r="K71" s="204">
        <v>0.39540647394865869</v>
      </c>
      <c r="L71" s="204">
        <v>1.0795752392766726</v>
      </c>
      <c r="M71" s="204">
        <v>0.15886323776506667</v>
      </c>
      <c r="N71" s="204">
        <v>0.12572878861049475</v>
      </c>
      <c r="O71" s="204">
        <v>1.674199016431378E-2</v>
      </c>
      <c r="P71" s="204">
        <v>6.982407376304868E-2</v>
      </c>
      <c r="Q71" s="204">
        <v>0.82439501709408014</v>
      </c>
      <c r="R71" s="204">
        <v>0.43043418471405553</v>
      </c>
      <c r="S71" s="204">
        <v>-0.31364710186616368</v>
      </c>
      <c r="T71" s="204">
        <v>-0.64010903901498739</v>
      </c>
      <c r="U71" s="204">
        <v>9.2083291591228508E-2</v>
      </c>
      <c r="V71" s="204">
        <v>0.23152868341526042</v>
      </c>
      <c r="W71" s="204">
        <v>-2.3672193881984015E-2</v>
      </c>
      <c r="X71" s="204">
        <v>-4.9720413731588059E-3</v>
      </c>
      <c r="Z71" s="108">
        <f>BaseRtg_coef + AlphaRtg_coef*AA71 + ArpRtg_coef*AB71 + BetaPlty_coef*AC71</f>
        <v>-1.2480957236342807E-2</v>
      </c>
      <c r="AA71" s="189">
        <f>SIGN(HFPerfPivot[[#This Row],[.Alpha]])*(ABS(HFPerfPivot[[#This Row],[.Alpha]])^(2-Rtg_Expnt))*(HFPerfPivot[[#This Row],[Beta]]^Rtg_Expnt)</f>
        <v>6.3506003695887464E-2</v>
      </c>
      <c r="AB71" s="189">
        <f>SIGN(HFPerfPivot[[#This Row],[.ARP]])*(ABS(HFPerfPivot[[#This Row],[.ARP]])^(2-Rtg_Expnt))*(HFPerfPivot[[#This Row],[Total]]^Rtg_Expnt)</f>
        <v>0.11273768120324663</v>
      </c>
      <c r="AC71" s="189">
        <f>-1*(BP_Eq*MAX(HFPerfPivot[[#This Row],[MSCI_W]],0)^2+BP_CDX*MAX(HFPerfPivot[[#This Row],[US CDX]],0)^2+BP_MBS*MAX(HFPerfPivot[[#This Row],[MBS]],0)^2+BP_IR*MAX(HFPerfPivot[[#This Row],[US 10y]],0)^2)</f>
        <v>-0.42630364526277459</v>
      </c>
    </row>
    <row r="72" spans="1:29" x14ac:dyDescent="0.25">
      <c r="A72" s="185" t="s">
        <v>208</v>
      </c>
      <c r="B72" s="185" t="s">
        <v>407</v>
      </c>
      <c r="C72" s="195">
        <v>3.6911177049420471E-2</v>
      </c>
      <c r="D72" s="194">
        <v>134381109.50999999</v>
      </c>
      <c r="E72" s="204">
        <v>0.13329853836695044</v>
      </c>
      <c r="F72" s="204">
        <v>0.4503354802677752</v>
      </c>
      <c r="G72" s="204">
        <v>2.8936765658987853</v>
      </c>
      <c r="H72" s="204">
        <v>0.33807566281616075</v>
      </c>
      <c r="I72" s="204">
        <v>-0.26296964800748102</v>
      </c>
      <c r="J72" s="204">
        <v>5.7692114752808998E-2</v>
      </c>
      <c r="K72" s="204">
        <v>5.7329445506330005E-2</v>
      </c>
      <c r="L72" s="204">
        <v>0.65704272523954899</v>
      </c>
      <c r="M72" s="204">
        <v>8.9301039533287024E-2</v>
      </c>
      <c r="N72" s="204">
        <v>5.1381069301042588E-2</v>
      </c>
      <c r="O72" s="204">
        <v>3.0723000181330822E-2</v>
      </c>
      <c r="P72" s="204">
        <v>4.5278727238448259E-2</v>
      </c>
      <c r="Q72" s="204">
        <v>0.34787695826026244</v>
      </c>
      <c r="R72" s="204">
        <v>-0.18666031275900999</v>
      </c>
      <c r="S72" s="204">
        <v>0.26529449473520311</v>
      </c>
      <c r="T72" s="204">
        <v>-0.14309799640516743</v>
      </c>
      <c r="U72" s="204">
        <v>-0.48067385675479174</v>
      </c>
      <c r="V72" s="204">
        <v>0.14325717237783103</v>
      </c>
      <c r="W72" s="204">
        <v>-3.2069316550563547E-2</v>
      </c>
      <c r="X72" s="204">
        <v>-8.3285535181447989E-2</v>
      </c>
      <c r="Z72" s="108">
        <f>BaseRtg_coef + AlphaRtg_coef*AA72 + ArpRtg_coef*AB72 + BetaPlty_coef*AC72</f>
        <v>-1.7954707050948555E-2</v>
      </c>
      <c r="AA72" s="189">
        <f>SIGN(HFPerfPivot[[#This Row],[.Alpha]])*(ABS(HFPerfPivot[[#This Row],[.Alpha]])^(2-Rtg_Expnt))*(HFPerfPivot[[#This Row],[Beta]]^Rtg_Expnt)</f>
        <v>3.0513914640503356E-3</v>
      </c>
      <c r="AB72" s="189">
        <f>SIGN(HFPerfPivot[[#This Row],[.ARP]])*(ABS(HFPerfPivot[[#This Row],[.ARP]])^(2-Rtg_Expnt))*(HFPerfPivot[[#This Row],[Total]]^Rtg_Expnt)</f>
        <v>-3.0762697656532743E-2</v>
      </c>
      <c r="AC72" s="189">
        <f>-1*(BP_Eq*MAX(HFPerfPivot[[#This Row],[MSCI_W]],0)^2+BP_CDX*MAX(HFPerfPivot[[#This Row],[US CDX]],0)^2+BP_MBS*MAX(HFPerfPivot[[#This Row],[MBS]],0)^2+BP_IR*MAX(HFPerfPivot[[#This Row],[US 10y]],0)^2)</f>
        <v>-7.9649143746728088E-2</v>
      </c>
    </row>
    <row r="73" spans="1:29" x14ac:dyDescent="0.25">
      <c r="A73" s="185" t="s">
        <v>214</v>
      </c>
      <c r="B73" s="185" t="s">
        <v>407</v>
      </c>
      <c r="C73" s="195">
        <v>2.7710719539286933E-2</v>
      </c>
      <c r="D73" s="194">
        <v>100885356</v>
      </c>
      <c r="E73" s="204">
        <v>0.66974559234742115</v>
      </c>
      <c r="F73" s="204">
        <v>1.1553050791850981</v>
      </c>
      <c r="G73" s="204">
        <v>0.69418107856001487</v>
      </c>
      <c r="H73" s="204">
        <v>0.32247253092686506</v>
      </c>
      <c r="I73" s="204">
        <v>-0.32241742562557479</v>
      </c>
      <c r="J73" s="204">
        <v>0.80606898463359</v>
      </c>
      <c r="K73" s="204">
        <v>1.0087514177311001</v>
      </c>
      <c r="L73" s="204">
        <v>0.68041041157004478</v>
      </c>
      <c r="M73" s="204">
        <v>9.2144610007835581E-2</v>
      </c>
      <c r="N73" s="204">
        <v>3.6088617630573819E-2</v>
      </c>
      <c r="O73" s="204">
        <v>1.7917322534548429E-2</v>
      </c>
      <c r="P73" s="204">
        <v>5.4734908140855687E-2</v>
      </c>
      <c r="Q73" s="204">
        <v>0.23408657955077805</v>
      </c>
      <c r="R73" s="204">
        <v>-0.35201898619823024</v>
      </c>
      <c r="S73" s="204">
        <v>0.5256679758587447</v>
      </c>
      <c r="T73" s="204">
        <v>-0.18252684933605956</v>
      </c>
      <c r="U73" s="204">
        <v>-0.17512384601379477</v>
      </c>
      <c r="V73" s="204">
        <v>0.11897375517391345</v>
      </c>
      <c r="W73" s="204">
        <v>-0.15411710500693337</v>
      </c>
      <c r="X73" s="204">
        <v>-0.13225421846557309</v>
      </c>
      <c r="Z73" s="108">
        <f>BaseRtg_coef + AlphaRtg_coef*AA73 + ArpRtg_coef*AB73 + BetaPlty_coef*AC73</f>
        <v>4.5074769650845725E-2</v>
      </c>
      <c r="AA73" s="189">
        <f>SIGN(HFPerfPivot[[#This Row],[.Alpha]])*(ABS(HFPerfPivot[[#This Row],[.Alpha]])^(2-Rtg_Expnt))*(HFPerfPivot[[#This Row],[Beta]]^Rtg_Expnt)</f>
        <v>6.3240158367238578E-2</v>
      </c>
      <c r="AB73" s="189">
        <f>SIGN(HFPerfPivot[[#This Row],[.ARP]])*(ABS(HFPerfPivot[[#This Row],[.ARP]])^(2-Rtg_Expnt))*(HFPerfPivot[[#This Row],[Total]]^Rtg_Expnt)</f>
        <v>-4.0632690924303196E-2</v>
      </c>
      <c r="AC73" s="189">
        <f>-1*(BP_Eq*MAX(HFPerfPivot[[#This Row],[MSCI_W]],0)^2+BP_CDX*MAX(HFPerfPivot[[#This Row],[US CDX]],0)^2+BP_MBS*MAX(HFPerfPivot[[#This Row],[MBS]],0)^2+BP_IR*MAX(HFPerfPivot[[#This Row],[US 10y]],0)^2)</f>
        <v>-6.0510598119812624E-2</v>
      </c>
    </row>
    <row r="74" spans="1:29" x14ac:dyDescent="0.25">
      <c r="A74" s="185" t="s">
        <v>234</v>
      </c>
      <c r="B74" s="185" t="s">
        <v>407</v>
      </c>
      <c r="C74" s="195">
        <v>2.4054859422304006E-2</v>
      </c>
      <c r="D74" s="194">
        <v>87575606</v>
      </c>
      <c r="E74" s="204">
        <v>0.25241999072290694</v>
      </c>
      <c r="F74" s="204">
        <v>0.69730985893473496</v>
      </c>
      <c r="G74" s="204">
        <v>-0.15945967426755889</v>
      </c>
      <c r="H74" s="204">
        <v>0.33171972080203871</v>
      </c>
      <c r="I74" s="204">
        <v>0.56836720323939727</v>
      </c>
      <c r="J74" s="204">
        <v>-0.57916653661483408</v>
      </c>
      <c r="K74" s="204">
        <v>-0.18954437480292247</v>
      </c>
      <c r="L74" s="204">
        <v>-0.60303626176431635</v>
      </c>
      <c r="M74" s="204">
        <v>9.8063415297638401E-2</v>
      </c>
      <c r="N74" s="204">
        <v>8.0986378871785988E-2</v>
      </c>
      <c r="O74" s="204">
        <v>8.8460379510562782E-3</v>
      </c>
      <c r="P74" s="204">
        <v>4.297886098839894E-2</v>
      </c>
      <c r="Q74" s="204">
        <v>0.53722342271906587</v>
      </c>
      <c r="R74" s="204">
        <v>-0.28456810336209876</v>
      </c>
      <c r="S74" s="204">
        <v>0.83188076725959548</v>
      </c>
      <c r="T74" s="204">
        <v>-0.4831296879833864</v>
      </c>
      <c r="U74" s="204">
        <v>0.18813745102225915</v>
      </c>
      <c r="V74" s="204">
        <v>6.978911411869318E-2</v>
      </c>
      <c r="W74" s="204">
        <v>-0.17243993142230518</v>
      </c>
      <c r="X74" s="204">
        <v>3.4408636087991294E-2</v>
      </c>
      <c r="Z74" s="108">
        <f>BaseRtg_coef + AlphaRtg_coef*AA74 + ArpRtg_coef*AB74 + BetaPlty_coef*AC74</f>
        <v>-0.11852874598932411</v>
      </c>
      <c r="AA74" s="189">
        <f>SIGN(HFPerfPivot[[#This Row],[.Alpha]])*(ABS(HFPerfPivot[[#This Row],[.Alpha]])^(2-Rtg_Expnt))*(HFPerfPivot[[#This Row],[Beta]]^Rtg_Expnt)</f>
        <v>-7.6703169828139003E-2</v>
      </c>
      <c r="AB74" s="189">
        <f>SIGN(HFPerfPivot[[#This Row],[.ARP]])*(ABS(HFPerfPivot[[#This Row],[.ARP]])^(2-Rtg_Expnt))*(HFPerfPivot[[#This Row],[Total]]^Rtg_Expnt)</f>
        <v>8.6480167677017494E-2</v>
      </c>
      <c r="AC74" s="189">
        <f>-1*(BP_Eq*MAX(HFPerfPivot[[#This Row],[MSCI_W]],0)^2+BP_CDX*MAX(HFPerfPivot[[#This Row],[US CDX]],0)^2+BP_MBS*MAX(HFPerfPivot[[#This Row],[MBS]],0)^2+BP_IR*MAX(HFPerfPivot[[#This Row],[US 10y]],0)^2)</f>
        <v>-0.24236796464443422</v>
      </c>
    </row>
    <row r="75" spans="1:29" x14ac:dyDescent="0.25">
      <c r="A75" s="185" t="s">
        <v>243</v>
      </c>
      <c r="B75" s="185" t="s">
        <v>407</v>
      </c>
      <c r="C75" s="195">
        <v>1.1342759206651174E-3</v>
      </c>
      <c r="D75" s="194">
        <v>4129514.93</v>
      </c>
      <c r="E75" s="204">
        <v>0.21789836342736252</v>
      </c>
      <c r="F75" s="204">
        <v>0.32139136778503624</v>
      </c>
      <c r="G75" s="204">
        <v>3.4864337467596623E-2</v>
      </c>
      <c r="H75" s="204">
        <v>0.32944036625625694</v>
      </c>
      <c r="I75" s="204">
        <v>-0.22980781432052969</v>
      </c>
      <c r="J75" s="204">
        <v>-7.617961114086508E-3</v>
      </c>
      <c r="K75" s="204">
        <v>0.17608783499076505</v>
      </c>
      <c r="L75" s="204">
        <v>-0.20129857185362027</v>
      </c>
      <c r="M75" s="204">
        <v>0.11525376819708311</v>
      </c>
      <c r="N75" s="204">
        <v>6.8437422908337098E-2</v>
      </c>
      <c r="O75" s="204">
        <v>3.4149384772999031E-2</v>
      </c>
      <c r="P75" s="204">
        <v>6.0440117120512032E-2</v>
      </c>
      <c r="Q75" s="204">
        <v>0.44158347636126538</v>
      </c>
      <c r="R75" s="204">
        <v>-0.4774427872065416</v>
      </c>
      <c r="S75" s="204">
        <v>2.8306143314597913E-2</v>
      </c>
      <c r="T75" s="204">
        <v>0.20506604871135051</v>
      </c>
      <c r="U75" s="204">
        <v>-0.38856245070362416</v>
      </c>
      <c r="V75" s="204">
        <v>0.20455004673721836</v>
      </c>
      <c r="W75" s="204">
        <v>0.10298041505951343</v>
      </c>
      <c r="X75" s="204">
        <v>-0.24555977929082337</v>
      </c>
      <c r="Z75" s="108">
        <f>BaseRtg_coef + AlphaRtg_coef*AA75 + ArpRtg_coef*AB75 + BetaPlty_coef*AC75</f>
        <v>-3.0546130940932954E-2</v>
      </c>
      <c r="AA75" s="189">
        <f>SIGN(HFPerfPivot[[#This Row],[.Alpha]])*(ABS(HFPerfPivot[[#This Row],[.Alpha]])^(2-Rtg_Expnt))*(HFPerfPivot[[#This Row],[Beta]]^Rtg_Expnt)</f>
        <v>-3.0114015861930815E-4</v>
      </c>
      <c r="AB75" s="189">
        <f>SIGN(HFPerfPivot[[#This Row],[.ARP]])*(ABS(HFPerfPivot[[#This Row],[.ARP]])^(2-Rtg_Expnt))*(HFPerfPivot[[#This Row],[Total]]^Rtg_Expnt)</f>
        <v>-3.1473666625272442E-2</v>
      </c>
      <c r="AC75" s="189">
        <f>-1*(BP_Eq*MAX(HFPerfPivot[[#This Row],[MSCI_W]],0)^2+BP_CDX*MAX(HFPerfPivot[[#This Row],[US CDX]],0)^2+BP_MBS*MAX(HFPerfPivot[[#This Row],[MBS]],0)^2+BP_IR*MAX(HFPerfPivot[[#This Row],[US 10y]],0)^2)</f>
        <v>-0.125488120598932</v>
      </c>
    </row>
    <row r="76" spans="1:29" x14ac:dyDescent="0.25">
      <c r="A76" s="185" t="s">
        <v>213</v>
      </c>
      <c r="B76" s="185" t="s">
        <v>407</v>
      </c>
      <c r="C76" s="195">
        <v>2.1404667600405474E-2</v>
      </c>
      <c r="D76" s="194">
        <v>77927154.069999993</v>
      </c>
      <c r="E76" s="204">
        <v>0.74724248049356401</v>
      </c>
      <c r="F76" s="204">
        <v>0.83507153874063866</v>
      </c>
      <c r="G76" s="204">
        <v>0.69231730813535453</v>
      </c>
      <c r="H76" s="204">
        <v>0.31706834598669636</v>
      </c>
      <c r="I76" s="204">
        <v>-6.7982865645284237E-3</v>
      </c>
      <c r="J76" s="204">
        <v>1.259642024115462</v>
      </c>
      <c r="K76" s="204">
        <v>1.2709408889568654</v>
      </c>
      <c r="L76" s="204">
        <v>1.7822836852564647</v>
      </c>
      <c r="M76" s="204">
        <v>0.16626856015402869</v>
      </c>
      <c r="N76" s="204">
        <v>0.11190274701032228</v>
      </c>
      <c r="O76" s="204">
        <v>7.3263505209340468E-2</v>
      </c>
      <c r="P76" s="204">
        <v>7.0861543998957749E-2</v>
      </c>
      <c r="Q76" s="204">
        <v>0.69196178722710877</v>
      </c>
      <c r="R76" s="204">
        <v>-1.8458375640576421</v>
      </c>
      <c r="S76" s="204">
        <v>0.95016325898769483</v>
      </c>
      <c r="T76" s="204">
        <v>0.42893300921801714</v>
      </c>
      <c r="U76" s="204">
        <v>-0.70039227768537471</v>
      </c>
      <c r="V76" s="204">
        <v>0.66668640237906851</v>
      </c>
      <c r="W76" s="204">
        <v>-0.23473866173012795</v>
      </c>
      <c r="X76" s="204">
        <v>-0.15647880264987746</v>
      </c>
      <c r="Z76" s="108">
        <f>BaseRtg_coef + AlphaRtg_coef*AA76 + ArpRtg_coef*AB76 + BetaPlty_coef*AC76</f>
        <v>0.1732663337658607</v>
      </c>
      <c r="AA76" s="189">
        <f>SIGN(HFPerfPivot[[#This Row],[.Alpha]])*(ABS(HFPerfPivot[[#This Row],[.Alpha]])^(2-Rtg_Expnt))*(HFPerfPivot[[#This Row],[Beta]]^Rtg_Expnt)</f>
        <v>0.25819004145240293</v>
      </c>
      <c r="AB76" s="189">
        <f>SIGN(HFPerfPivot[[#This Row],[.ARP]])*(ABS(HFPerfPivot[[#This Row],[.ARP]])^(2-Rtg_Expnt))*(HFPerfPivot[[#This Row],[Total]]^Rtg_Expnt)</f>
        <v>-5.0828458162763593E-4</v>
      </c>
      <c r="AC76" s="189">
        <f>-1*(BP_Eq*MAX(HFPerfPivot[[#This Row],[MSCI_W]],0)^2+BP_CDX*MAX(HFPerfPivot[[#This Row],[US CDX]],0)^2+BP_MBS*MAX(HFPerfPivot[[#This Row],[MBS]],0)^2+BP_IR*MAX(HFPerfPivot[[#This Row],[US 10y]],0)^2)</f>
        <v>-0.41436439614189718</v>
      </c>
    </row>
    <row r="77" spans="1:29" x14ac:dyDescent="0.25">
      <c r="A77" s="185" t="s">
        <v>212</v>
      </c>
      <c r="B77" s="185" t="s">
        <v>407</v>
      </c>
      <c r="C77" s="195">
        <v>3.5680876198013911E-2</v>
      </c>
      <c r="D77" s="194">
        <v>129902000.29000001</v>
      </c>
      <c r="E77" s="204">
        <v>0.81157681694364137</v>
      </c>
      <c r="F77" s="204">
        <v>1.5078724981132658</v>
      </c>
      <c r="G77" s="204">
        <v>0.62167538445570525</v>
      </c>
      <c r="H77" s="204">
        <v>0.39682393023526003</v>
      </c>
      <c r="I77" s="204">
        <v>0.27177179728170087</v>
      </c>
      <c r="J77" s="204">
        <v>0.68094771684022681</v>
      </c>
      <c r="K77" s="204">
        <v>0.97197710914445534</v>
      </c>
      <c r="L77" s="204">
        <v>0.45005819088133953</v>
      </c>
      <c r="M77" s="204">
        <v>5.6827858817948787E-2</v>
      </c>
      <c r="N77" s="204">
        <v>2.8767684842212531E-2</v>
      </c>
      <c r="O77" s="204">
        <v>1.2816389705640733E-2</v>
      </c>
      <c r="P77" s="204">
        <v>3.2637369384119166E-2</v>
      </c>
      <c r="Q77" s="204">
        <v>0.1531441354649265</v>
      </c>
      <c r="R77" s="204">
        <v>-5.7113296305666118E-2</v>
      </c>
      <c r="S77" s="204">
        <v>0.8376188879840798</v>
      </c>
      <c r="T77" s="204">
        <v>-0.15167996211190501</v>
      </c>
      <c r="U77" s="204">
        <v>0.24921682884458693</v>
      </c>
      <c r="V77" s="204">
        <v>3.9466586664128871E-3</v>
      </c>
      <c r="W77" s="204">
        <v>-0.16244640245643036</v>
      </c>
      <c r="X77" s="204">
        <v>1.005813875702757E-2</v>
      </c>
      <c r="Z77" s="108">
        <f>BaseRtg_coef + AlphaRtg_coef*AA77 + ArpRtg_coef*AB77 + BetaPlty_coef*AC77</f>
        <v>2.6646083074403065E-2</v>
      </c>
      <c r="AA77" s="189">
        <f>SIGN(HFPerfPivot[[#This Row],[.Alpha]])*(ABS(HFPerfPivot[[#This Row],[.Alpha]])^(2-Rtg_Expnt))*(HFPerfPivot[[#This Row],[Beta]]^Rtg_Expnt)</f>
        <v>4.3208669574412266E-2</v>
      </c>
      <c r="AB77" s="189">
        <f>SIGN(HFPerfPivot[[#This Row],[.ARP]])*(ABS(HFPerfPivot[[#This Row],[.ARP]])^(2-Rtg_Expnt))*(HFPerfPivot[[#This Row],[Total]]^Rtg_Expnt)</f>
        <v>2.2838966774205011E-2</v>
      </c>
      <c r="AC77" s="189">
        <f>-1*(BP_Eq*MAX(HFPerfPivot[[#This Row],[MSCI_W]],0)^2+BP_CDX*MAX(HFPerfPivot[[#This Row],[US CDX]],0)^2+BP_MBS*MAX(HFPerfPivot[[#This Row],[MBS]],0)^2+BP_IR*MAX(HFPerfPivot[[#This Row],[US 10y]],0)^2)</f>
        <v>-8.4232415887148512E-2</v>
      </c>
    </row>
    <row r="78" spans="1:29" x14ac:dyDescent="0.25">
      <c r="A78" s="185" t="s">
        <v>211</v>
      </c>
      <c r="B78" s="185" t="s">
        <v>407</v>
      </c>
      <c r="C78" s="195">
        <v>3.4198788767894124E-2</v>
      </c>
      <c r="D78" s="194">
        <v>124506221.31</v>
      </c>
      <c r="E78" s="204">
        <v>0.54369894098331106</v>
      </c>
      <c r="F78" s="204">
        <v>0.70852259632542636</v>
      </c>
      <c r="G78" s="204">
        <v>0.54365364244273973</v>
      </c>
      <c r="H78" s="204">
        <v>0.35439225592719031</v>
      </c>
      <c r="I78" s="204">
        <v>0.1597774035127669</v>
      </c>
      <c r="J78" s="204">
        <v>0.55971936896841079</v>
      </c>
      <c r="K78" s="204">
        <v>0.54023847489613419</v>
      </c>
      <c r="L78" s="204">
        <v>1.1035514386363421</v>
      </c>
      <c r="M78" s="204">
        <v>8.1162182338714903E-2</v>
      </c>
      <c r="N78" s="204">
        <v>5.9830084730909519E-2</v>
      </c>
      <c r="O78" s="204">
        <v>3.6792537519463979E-2</v>
      </c>
      <c r="P78" s="204">
        <v>3.0454293199218784E-2</v>
      </c>
      <c r="Q78" s="204">
        <v>0.39680756806234824</v>
      </c>
      <c r="R78" s="204">
        <v>-0.56392566824412327</v>
      </c>
      <c r="S78" s="204">
        <v>0.64344981772358489</v>
      </c>
      <c r="T78" s="204">
        <v>-2.6708597447897928E-2</v>
      </c>
      <c r="U78" s="204">
        <v>-0.19381572267647157</v>
      </c>
      <c r="V78" s="204">
        <v>0.41385998242902922</v>
      </c>
      <c r="W78" s="204">
        <v>-0.13173263914753061</v>
      </c>
      <c r="X78" s="204">
        <v>-5.9618662528847635E-2</v>
      </c>
      <c r="Z78" s="108">
        <f>BaseRtg_coef + AlphaRtg_coef*AA78 + ArpRtg_coef*AB78 + BetaPlty_coef*AC78</f>
        <v>3.0927715159618601E-2</v>
      </c>
      <c r="AA78" s="189">
        <f>SIGN(HFPerfPivot[[#This Row],[.Alpha]])*(ABS(HFPerfPivot[[#This Row],[.Alpha]])^(2-Rtg_Expnt))*(HFPerfPivot[[#This Row],[Beta]]^Rtg_Expnt)</f>
        <v>5.8566953426795174E-2</v>
      </c>
      <c r="AB78" s="189">
        <f>SIGN(HFPerfPivot[[#This Row],[.ARP]])*(ABS(HFPerfPivot[[#This Row],[.ARP]])^(2-Rtg_Expnt))*(HFPerfPivot[[#This Row],[Total]]^Rtg_Expnt)</f>
        <v>1.5360646199803315E-2</v>
      </c>
      <c r="AC78" s="189">
        <f>-1*(BP_Eq*MAX(HFPerfPivot[[#This Row],[MSCI_W]],0)^2+BP_CDX*MAX(HFPerfPivot[[#This Row],[US CDX]],0)^2+BP_MBS*MAX(HFPerfPivot[[#This Row],[MBS]],0)^2+BP_IR*MAX(HFPerfPivot[[#This Row],[US 10y]],0)^2)</f>
        <v>-0.13587651443578452</v>
      </c>
    </row>
    <row r="79" spans="1:29" x14ac:dyDescent="0.25">
      <c r="A79" s="185" t="s">
        <v>241</v>
      </c>
      <c r="B79" s="185" t="s">
        <v>407</v>
      </c>
      <c r="C79" s="195">
        <v>1.3706533528448524E-2</v>
      </c>
      <c r="D79" s="194">
        <v>49900852</v>
      </c>
      <c r="E79" s="204">
        <v>0.19808256569746149</v>
      </c>
      <c r="F79" s="204">
        <v>0.27875116239410858</v>
      </c>
      <c r="G79" s="204">
        <v>-0.24261053875019251</v>
      </c>
      <c r="H79" s="204">
        <v>0.25483328166592478</v>
      </c>
      <c r="I79" s="204">
        <v>-0.28937912977598929</v>
      </c>
      <c r="J79" s="204">
        <v>-0.19395256994395019</v>
      </c>
      <c r="K79" s="204">
        <v>1.232459793727418E-2</v>
      </c>
      <c r="L79" s="204">
        <v>-0.24328235896141467</v>
      </c>
      <c r="M79" s="204">
        <v>0.22894870902445905</v>
      </c>
      <c r="N79" s="204">
        <v>0.19559755902943113</v>
      </c>
      <c r="O79" s="204">
        <v>1.862515533462232E-2</v>
      </c>
      <c r="P79" s="204">
        <v>9.6603161931921325E-2</v>
      </c>
      <c r="Q79" s="204">
        <v>1.2822618571067859</v>
      </c>
      <c r="R79" s="204">
        <v>-1.3410745741924768</v>
      </c>
      <c r="S79" s="204">
        <v>-0.46244505213895221</v>
      </c>
      <c r="T79" s="204">
        <v>-0.65372506237685601</v>
      </c>
      <c r="U79" s="204">
        <v>0.13639049261332001</v>
      </c>
      <c r="V79" s="204">
        <v>-0.13714005428330728</v>
      </c>
      <c r="W79" s="204">
        <v>-3.916468460670245E-2</v>
      </c>
      <c r="X79" s="204">
        <v>-0.10184634820611781</v>
      </c>
      <c r="Z79" s="108">
        <f>BaseRtg_coef + AlphaRtg_coef*AA79 + ArpRtg_coef*AB79 + BetaPlty_coef*AC79</f>
        <v>-0.24418495014694808</v>
      </c>
      <c r="AA79" s="189">
        <f>SIGN(HFPerfPivot[[#This Row],[.Alpha]])*(ABS(HFPerfPivot[[#This Row],[.Alpha]])^(2-Rtg_Expnt))*(HFPerfPivot[[#This Row],[Beta]]^Rtg_Expnt)</f>
        <v>-3.7856633989132797E-2</v>
      </c>
      <c r="AB79" s="189">
        <f>SIGN(HFPerfPivot[[#This Row],[.ARP]])*(ABS(HFPerfPivot[[#This Row],[.ARP]])^(2-Rtg_Expnt))*(HFPerfPivot[[#This Row],[Total]]^Rtg_Expnt)</f>
        <v>-7.0248597349020711E-2</v>
      </c>
      <c r="AC79" s="189">
        <f>-1*(BP_Eq*MAX(HFPerfPivot[[#This Row],[MSCI_W]],0)^2+BP_CDX*MAX(HFPerfPivot[[#This Row],[US CDX]],0)^2+BP_MBS*MAX(HFPerfPivot[[#This Row],[MBS]],0)^2+BP_IR*MAX(HFPerfPivot[[#This Row],[US 10y]],0)^2)</f>
        <v>-0.98651728211456602</v>
      </c>
    </row>
    <row r="80" spans="1:29" x14ac:dyDescent="0.25">
      <c r="A80" s="185" t="s">
        <v>209</v>
      </c>
      <c r="B80" s="185" t="s">
        <v>407</v>
      </c>
      <c r="C80" s="195">
        <v>3.586918722819963E-2</v>
      </c>
      <c r="D80" s="194">
        <v>130587577.05</v>
      </c>
      <c r="E80" s="204">
        <v>0.56244466685675354</v>
      </c>
      <c r="F80" s="204">
        <v>0.74585421087504422</v>
      </c>
      <c r="G80" s="204">
        <v>-0.16267133861841093</v>
      </c>
      <c r="H80" s="204">
        <v>0.26716981718796051</v>
      </c>
      <c r="I80" s="204">
        <v>2.6540783388692532E-3</v>
      </c>
      <c r="J80" s="204">
        <v>0.6530406668492329</v>
      </c>
      <c r="K80" s="204">
        <v>0.89174323267005884</v>
      </c>
      <c r="L80" s="204">
        <v>0.48884330661938974</v>
      </c>
      <c r="M80" s="204">
        <v>0.14493504826569545</v>
      </c>
      <c r="N80" s="204">
        <v>0.11213162837829739</v>
      </c>
      <c r="O80" s="204">
        <v>2.7987951193423431E-2</v>
      </c>
      <c r="P80" s="204">
        <v>6.0593774285668478E-2</v>
      </c>
      <c r="Q80" s="204">
        <v>0.73915081635045299</v>
      </c>
      <c r="R80" s="204">
        <v>-1.3226260435756734</v>
      </c>
      <c r="S80" s="204">
        <v>0.31503987171777825</v>
      </c>
      <c r="T80" s="204">
        <v>-0.28804741403628137</v>
      </c>
      <c r="U80" s="204">
        <v>0.14147997832698891</v>
      </c>
      <c r="V80" s="204">
        <v>0.25925691504735654</v>
      </c>
      <c r="W80" s="204">
        <v>-0.10197861306829954</v>
      </c>
      <c r="X80" s="204">
        <v>-0.30711860238199373</v>
      </c>
      <c r="Z80" s="108">
        <f>BaseRtg_coef + AlphaRtg_coef*AA80 + ArpRtg_coef*AB80 + BetaPlty_coef*AC80</f>
        <v>4.4223108576556522E-2</v>
      </c>
      <c r="AA80" s="189">
        <f>SIGN(HFPerfPivot[[#This Row],[.Alpha]])*(ABS(HFPerfPivot[[#This Row],[.Alpha]])^(2-Rtg_Expnt))*(HFPerfPivot[[#This Row],[Beta]]^Rtg_Expnt)</f>
        <v>0.1137552319946909</v>
      </c>
      <c r="AB80" s="189">
        <f>SIGN(HFPerfPivot[[#This Row],[.ARP]])*(ABS(HFPerfPivot[[#This Row],[.ARP]])^(2-Rtg_Expnt))*(HFPerfPivot[[#This Row],[Total]]^Rtg_Expnt)</f>
        <v>1.4150514689648361E-4</v>
      </c>
      <c r="AC80" s="189">
        <f>-1*(BP_Eq*MAX(HFPerfPivot[[#This Row],[MSCI_W]],0)^2+BP_CDX*MAX(HFPerfPivot[[#This Row],[US CDX]],0)^2+BP_MBS*MAX(HFPerfPivot[[#This Row],[MBS]],0)^2+BP_IR*MAX(HFPerfPivot[[#This Row],[US 10y]],0)^2)</f>
        <v>-0.33773136966412004</v>
      </c>
    </row>
    <row r="81" spans="1:29" x14ac:dyDescent="0.25">
      <c r="A81" s="185" t="s">
        <v>215</v>
      </c>
      <c r="B81" s="185" t="s">
        <v>407</v>
      </c>
      <c r="C81" s="195">
        <v>3.2929641659768E-2</v>
      </c>
      <c r="D81" s="194">
        <v>119885686.01000001</v>
      </c>
      <c r="E81" s="204">
        <v>0.51470109186329405</v>
      </c>
      <c r="F81" s="204">
        <v>0.8472463621677887</v>
      </c>
      <c r="G81" s="204">
        <v>1.1685405326261236</v>
      </c>
      <c r="H81" s="204">
        <v>0.38342279891621051</v>
      </c>
      <c r="I81" s="204">
        <v>-4.4888734813975529E-3</v>
      </c>
      <c r="J81" s="204">
        <v>0.56954583578756013</v>
      </c>
      <c r="K81" s="204">
        <v>0.68257032189590372</v>
      </c>
      <c r="L81" s="204">
        <v>1.0493779701550974</v>
      </c>
      <c r="M81" s="204">
        <v>0.12889030970606657</v>
      </c>
      <c r="N81" s="204">
        <v>3.7306943376746497E-2</v>
      </c>
      <c r="O81" s="204">
        <v>4.5643419543420181E-2</v>
      </c>
      <c r="P81" s="204">
        <v>9.1723149816627353E-2</v>
      </c>
      <c r="Q81" s="204">
        <v>0.16555576328488458</v>
      </c>
      <c r="R81" s="204">
        <v>-0.407281963689334</v>
      </c>
      <c r="S81" s="204">
        <v>1.2622439302296991</v>
      </c>
      <c r="T81" s="204">
        <v>1.6732229426466783E-2</v>
      </c>
      <c r="U81" s="204">
        <v>-8.2102269840781505E-2</v>
      </c>
      <c r="V81" s="204">
        <v>0.40221555641083351</v>
      </c>
      <c r="W81" s="204">
        <v>0.21929677327148908</v>
      </c>
      <c r="X81" s="204">
        <v>-0.4395406632243023</v>
      </c>
      <c r="Z81" s="108">
        <f>BaseRtg_coef + AlphaRtg_coef*AA81 + ArpRtg_coef*AB81 + BetaPlty_coef*AC81</f>
        <v>4.8099357805636636E-3</v>
      </c>
      <c r="AA81" s="189">
        <f>SIGN(HFPerfPivot[[#This Row],[.Alpha]])*(ABS(HFPerfPivot[[#This Row],[.Alpha]])^(2-Rtg_Expnt))*(HFPerfPivot[[#This Row],[Beta]]^Rtg_Expnt)</f>
        <v>4.2000368625159795E-2</v>
      </c>
      <c r="AB81" s="189">
        <f>SIGN(HFPerfPivot[[#This Row],[.ARP]])*(ABS(HFPerfPivot[[#This Row],[.ARP]])^(2-Rtg_Expnt))*(HFPerfPivot[[#This Row],[Total]]^Rtg_Expnt)</f>
        <v>-2.4994065677693078E-4</v>
      </c>
      <c r="AC81" s="189">
        <f>-1*(BP_Eq*MAX(HFPerfPivot[[#This Row],[MSCI_W]],0)^2+BP_CDX*MAX(HFPerfPivot[[#This Row],[US CDX]],0)^2+BP_MBS*MAX(HFPerfPivot[[#This Row],[MBS]],0)^2+BP_IR*MAX(HFPerfPivot[[#This Row],[US 10y]],0)^2)</f>
        <v>-0.17582719389459217</v>
      </c>
    </row>
    <row r="82" spans="1:29" x14ac:dyDescent="0.25">
      <c r="A82" s="185" t="s">
        <v>236</v>
      </c>
      <c r="B82" s="185" t="s">
        <v>407</v>
      </c>
      <c r="C82" s="195">
        <v>2.4570916145475491E-2</v>
      </c>
      <c r="D82" s="194">
        <v>89454393.959999993</v>
      </c>
      <c r="E82" s="204">
        <v>0.34661459755223606</v>
      </c>
      <c r="F82" s="204">
        <v>0.8412705179331359</v>
      </c>
      <c r="G82" s="204">
        <v>1.3901924366448548</v>
      </c>
      <c r="H82" s="204">
        <v>0.34524508934718995</v>
      </c>
      <c r="I82" s="204">
        <v>-0.33398358978807546</v>
      </c>
      <c r="J82" s="204">
        <v>0.42536876947853269</v>
      </c>
      <c r="K82" s="204">
        <v>0.45976803099848312</v>
      </c>
      <c r="L82" s="204">
        <v>1.3598167641149097</v>
      </c>
      <c r="M82" s="204">
        <v>0.17187872342492633</v>
      </c>
      <c r="N82" s="204">
        <v>0.13127286399850577</v>
      </c>
      <c r="O82" s="204">
        <v>5.1464957170490822E-2</v>
      </c>
      <c r="P82" s="204">
        <v>7.391895288959198E-2</v>
      </c>
      <c r="Q82" s="204">
        <v>0.88767584578535552</v>
      </c>
      <c r="R82" s="204">
        <v>-0.62262796908737983</v>
      </c>
      <c r="S82" s="204">
        <v>0.74684085180499282</v>
      </c>
      <c r="T82" s="204">
        <v>-0.22136577529624452</v>
      </c>
      <c r="U82" s="204">
        <v>-0.78416122571110902</v>
      </c>
      <c r="V82" s="204">
        <v>0.23466682349595824</v>
      </c>
      <c r="W82" s="204">
        <v>-0.1970425913308487</v>
      </c>
      <c r="X82" s="204">
        <v>-0.20781418393026163</v>
      </c>
      <c r="Z82" s="108">
        <f>BaseRtg_coef + AlphaRtg_coef*AA82 + ArpRtg_coef*AB82 + BetaPlty_coef*AC82</f>
        <v>-3.9570835213122782E-2</v>
      </c>
      <c r="AA82" s="189">
        <f>SIGN(HFPerfPivot[[#This Row],[.Alpha]])*(ABS(HFPerfPivot[[#This Row],[.Alpha]])^(2-Rtg_Expnt))*(HFPerfPivot[[#This Row],[Beta]]^Rtg_Expnt)</f>
        <v>7.4918353019624712E-2</v>
      </c>
      <c r="AB82" s="189">
        <f>SIGN(HFPerfPivot[[#This Row],[.ARP]])*(ABS(HFPerfPivot[[#This Row],[.ARP]])^(2-Rtg_Expnt))*(HFPerfPivot[[#This Row],[Total]]^Rtg_Expnt)</f>
        <v>-6.7775542113618081E-2</v>
      </c>
      <c r="AC82" s="189">
        <f>-1*(BP_Eq*MAX(HFPerfPivot[[#This Row],[MSCI_W]],0)^2+BP_CDX*MAX(HFPerfPivot[[#This Row],[US CDX]],0)^2+BP_MBS*MAX(HFPerfPivot[[#This Row],[MBS]],0)^2+BP_IR*MAX(HFPerfPivot[[#This Row],[US 10y]],0)^2)</f>
        <v>-0.5285581701069284</v>
      </c>
    </row>
    <row r="83" spans="1:29" x14ac:dyDescent="0.25">
      <c r="A83" s="185" t="s">
        <v>245</v>
      </c>
      <c r="B83" s="185" t="s">
        <v>407</v>
      </c>
      <c r="C83" s="195">
        <v>6.094698347662666E-3</v>
      </c>
      <c r="D83" s="194">
        <v>22188735</v>
      </c>
      <c r="E83" s="204">
        <v>-2.3816307814290005E-2</v>
      </c>
      <c r="F83" s="204">
        <v>0.45098282158616754</v>
      </c>
      <c r="G83" s="204">
        <v>0.98991970170219779</v>
      </c>
      <c r="H83" s="204">
        <v>0.44877618547218517</v>
      </c>
      <c r="I83" s="204">
        <v>-0.14580487108500309</v>
      </c>
      <c r="J83" s="204">
        <v>-0.56646279676685263</v>
      </c>
      <c r="K83" s="204">
        <v>-0.64359738878280437</v>
      </c>
      <c r="L83" s="204">
        <v>-0.356493801890647</v>
      </c>
      <c r="M83" s="204">
        <v>0.10354535610319025</v>
      </c>
      <c r="N83" s="204">
        <v>7.0756344027169363E-2</v>
      </c>
      <c r="O83" s="204">
        <v>3.1811199127079449E-2</v>
      </c>
      <c r="P83" s="204">
        <v>5.2221615656352978E-2</v>
      </c>
      <c r="Q83" s="204">
        <v>0.45113382469676794</v>
      </c>
      <c r="R83" s="204">
        <v>0.34391624755317474</v>
      </c>
      <c r="S83" s="204">
        <v>1.2482609327684602</v>
      </c>
      <c r="T83" s="204">
        <v>-0.17958919412315399</v>
      </c>
      <c r="U83" s="204">
        <v>-0.43942611481933147</v>
      </c>
      <c r="V83" s="204">
        <v>0.15810151487974655</v>
      </c>
      <c r="W83" s="204">
        <v>0.2828923430532283</v>
      </c>
      <c r="X83" s="204">
        <v>-0.1344894401308494</v>
      </c>
      <c r="Z83" s="108">
        <f>BaseRtg_coef + AlphaRtg_coef*AA83 + ArpRtg_coef*AB83 + BetaPlty_coef*AC83</f>
        <v>-0.1290158196422741</v>
      </c>
      <c r="AA83" s="189">
        <f>SIGN(HFPerfPivot[[#This Row],[.Alpha]])*(ABS(HFPerfPivot[[#This Row],[.Alpha]])^(2-Rtg_Expnt))*(HFPerfPivot[[#This Row],[Beta]]^Rtg_Expnt)</f>
        <v>-6.7419927156149168E-2</v>
      </c>
      <c r="AB83" s="189">
        <f>SIGN(HFPerfPivot[[#This Row],[.ARP]])*(ABS(HFPerfPivot[[#This Row],[.ARP]])^(2-Rtg_Expnt))*(HFPerfPivot[[#This Row],[Total]]^Rtg_Expnt)</f>
        <v>-1.6446103197199791E-2</v>
      </c>
      <c r="AC83" s="189">
        <f>-1*(BP_Eq*MAX(HFPerfPivot[[#This Row],[MSCI_W]],0)^2+BP_CDX*MAX(HFPerfPivot[[#This Row],[US CDX]],0)^2+BP_MBS*MAX(HFPerfPivot[[#This Row],[MBS]],0)^2+BP_IR*MAX(HFPerfPivot[[#This Row],[US 10y]],0)^2)</f>
        <v>-0.28975641083202475</v>
      </c>
    </row>
    <row r="84" spans="1:29" x14ac:dyDescent="0.25">
      <c r="A84" s="185" t="s">
        <v>206</v>
      </c>
      <c r="B84" s="185" t="s">
        <v>407</v>
      </c>
      <c r="C84" s="195">
        <v>3.5336691985187539E-2</v>
      </c>
      <c r="D84" s="194">
        <v>128648942</v>
      </c>
      <c r="E84" s="204">
        <v>0.5460968563430868</v>
      </c>
      <c r="F84" s="204">
        <v>0.80979046606322314</v>
      </c>
      <c r="G84" s="204">
        <v>0.15169232591551041</v>
      </c>
      <c r="H84" s="204">
        <v>0.35594613840034883</v>
      </c>
      <c r="I84" s="204">
        <v>-0.20569670169559465</v>
      </c>
      <c r="J84" s="204">
        <v>0.55658987626364054</v>
      </c>
      <c r="K84" s="204">
        <v>0.94666862270989682</v>
      </c>
      <c r="L84" s="204">
        <v>0.29280561536331773</v>
      </c>
      <c r="M84" s="204">
        <v>0.12038432417047114</v>
      </c>
      <c r="N84" s="204">
        <v>8.8172562047617781E-2</v>
      </c>
      <c r="O84" s="204">
        <v>4.7791757865210879E-2</v>
      </c>
      <c r="P84" s="204">
        <v>5.4235031602867412E-2</v>
      </c>
      <c r="Q84" s="204">
        <v>0.55584807722336593</v>
      </c>
      <c r="R84" s="204">
        <v>-1.1928138529590071</v>
      </c>
      <c r="S84" s="204">
        <v>1.1023732053258393</v>
      </c>
      <c r="T84" s="204">
        <v>0.24697095039555378</v>
      </c>
      <c r="U84" s="204">
        <v>-0.48623927899132435</v>
      </c>
      <c r="V84" s="204">
        <v>0.35364292016399901</v>
      </c>
      <c r="W84" s="204">
        <v>-0.11653650310882895</v>
      </c>
      <c r="X84" s="204">
        <v>-0.31324864966324706</v>
      </c>
      <c r="Z84" s="108">
        <f>BaseRtg_coef + AlphaRtg_coef*AA84 + ArpRtg_coef*AB84 + BetaPlty_coef*AC84</f>
        <v>9.1376737793772839E-3</v>
      </c>
      <c r="AA84" s="189">
        <f>SIGN(HFPerfPivot[[#This Row],[.Alpha]])*(ABS(HFPerfPivot[[#This Row],[.Alpha]])^(2-Rtg_Expnt))*(HFPerfPivot[[#This Row],[Beta]]^Rtg_Expnt)</f>
        <v>7.7789185413283266E-2</v>
      </c>
      <c r="AB84" s="189">
        <f>SIGN(HFPerfPivot[[#This Row],[.ARP]])*(ABS(HFPerfPivot[[#This Row],[.ARP]])^(2-Rtg_Expnt))*(HFPerfPivot[[#This Row],[Total]]^Rtg_Expnt)</f>
        <v>-2.8311417495777976E-2</v>
      </c>
      <c r="AC84" s="189">
        <f>-1*(BP_Eq*MAX(HFPerfPivot[[#This Row],[MSCI_W]],0)^2+BP_CDX*MAX(HFPerfPivot[[#This Row],[US CDX]],0)^2+BP_MBS*MAX(HFPerfPivot[[#This Row],[MBS]],0)^2+BP_IR*MAX(HFPerfPivot[[#This Row],[US 10y]],0)^2)</f>
        <v>-0.31910184942164088</v>
      </c>
    </row>
    <row r="85" spans="1:29" x14ac:dyDescent="0.25">
      <c r="A85" s="185" t="s">
        <v>210</v>
      </c>
      <c r="B85" s="185" t="s">
        <v>407</v>
      </c>
      <c r="C85" s="195">
        <v>4.1007421171039914E-2</v>
      </c>
      <c r="D85" s="194">
        <v>149294148.69999999</v>
      </c>
      <c r="E85" s="204">
        <v>0.86663052106609395</v>
      </c>
      <c r="F85" s="204">
        <v>1.3425635911808447</v>
      </c>
      <c r="G85" s="204">
        <v>1.1121968597578313</v>
      </c>
      <c r="H85" s="204">
        <v>0.39413415080577596</v>
      </c>
      <c r="I85" s="204">
        <v>7.810743587084891E-2</v>
      </c>
      <c r="J85" s="204">
        <v>1.3384416550005085</v>
      </c>
      <c r="K85" s="204">
        <v>1.3128199943570067</v>
      </c>
      <c r="L85" s="204">
        <v>1.821352077530433</v>
      </c>
      <c r="M85" s="204">
        <v>0.15188135761885455</v>
      </c>
      <c r="N85" s="204">
        <v>0.11223604467704418</v>
      </c>
      <c r="O85" s="204">
        <v>5.4033413644889394E-2</v>
      </c>
      <c r="P85" s="204">
        <v>6.2138345913692411E-2</v>
      </c>
      <c r="Q85" s="204">
        <v>0.72250288055744172</v>
      </c>
      <c r="R85" s="204">
        <v>-0.81933135013042513</v>
      </c>
      <c r="S85" s="204">
        <v>1.2516973015798434</v>
      </c>
      <c r="T85" s="204">
        <v>0.33975368952287788</v>
      </c>
      <c r="U85" s="204">
        <v>-0.30944275115177067</v>
      </c>
      <c r="V85" s="204">
        <v>0.54564711184018366</v>
      </c>
      <c r="W85" s="204">
        <v>0.13361805954087361</v>
      </c>
      <c r="X85" s="204">
        <v>-0.27046430872467803</v>
      </c>
      <c r="Z85" s="108">
        <f>BaseRtg_coef + AlphaRtg_coef*AA85 + ArpRtg_coef*AB85 + BetaPlty_coef*AC85</f>
        <v>0.17956815729597825</v>
      </c>
      <c r="AA85" s="189">
        <f>SIGN(HFPerfPivot[[#This Row],[.Alpha]])*(ABS(HFPerfPivot[[#This Row],[.Alpha]])^(2-Rtg_Expnt))*(HFPerfPivot[[#This Row],[Beta]]^Rtg_Expnt)</f>
        <v>0.27915703074745296</v>
      </c>
      <c r="AB85" s="189">
        <f>SIGN(HFPerfPivot[[#This Row],[.ARP]])*(ABS(HFPerfPivot[[#This Row],[.ARP]])^(2-Rtg_Expnt))*(HFPerfPivot[[#This Row],[Total]]^Rtg_Expnt)</f>
        <v>1.0046015156029601E-2</v>
      </c>
      <c r="AC85" s="189">
        <f>-1*(BP_Eq*MAX(HFPerfPivot[[#This Row],[MSCI_W]],0)^2+BP_CDX*MAX(HFPerfPivot[[#This Row],[US CDX]],0)^2+BP_MBS*MAX(HFPerfPivot[[#This Row],[MBS]],0)^2+BP_IR*MAX(HFPerfPivot[[#This Row],[US 10y]],0)^2)</f>
        <v>-0.49296737483538827</v>
      </c>
    </row>
    <row r="86" spans="1:29" x14ac:dyDescent="0.25">
      <c r="A86" s="185" t="s">
        <v>246</v>
      </c>
      <c r="B86" s="185" t="s">
        <v>407</v>
      </c>
      <c r="C86" s="195">
        <v>0</v>
      </c>
      <c r="D86" s="194">
        <v>0</v>
      </c>
      <c r="E86" s="204">
        <v>0.54095826105256151</v>
      </c>
      <c r="F86" s="204">
        <v>0.90052369827745038</v>
      </c>
      <c r="G86" s="204">
        <v>1.7256275181611542</v>
      </c>
      <c r="H86" s="204">
        <v>0.27770896193172551</v>
      </c>
      <c r="I86" s="204">
        <v>1.0549680649224217E-2</v>
      </c>
      <c r="J86" s="204">
        <v>0.72243519194757144</v>
      </c>
      <c r="K86" s="204">
        <v>0.7438496950423692</v>
      </c>
      <c r="L86" s="204">
        <v>1.3190043282175821</v>
      </c>
      <c r="M86" s="204">
        <v>7.9134423257081851E-2</v>
      </c>
      <c r="N86" s="204">
        <v>4.3524303403221658E-2</v>
      </c>
      <c r="O86" s="204">
        <v>2.6600786637097286E-2</v>
      </c>
      <c r="P86" s="204">
        <v>4.2136237842366669E-2</v>
      </c>
      <c r="Q86" s="204">
        <v>0.23715293949032373</v>
      </c>
      <c r="R86" s="204">
        <v>-0.72436599747157771</v>
      </c>
      <c r="S86" s="204">
        <v>1.0901318009688195</v>
      </c>
      <c r="T86" s="204">
        <v>-0.28305679775574955</v>
      </c>
      <c r="U86" s="204">
        <v>-0.11392675439190209</v>
      </c>
      <c r="V86" s="204">
        <v>0.30910461786656845</v>
      </c>
      <c r="W86" s="204">
        <v>-0.37000999840080706</v>
      </c>
      <c r="X86" s="204">
        <v>-9.0376965595091743E-2</v>
      </c>
      <c r="Z86" s="108">
        <f>BaseRtg_coef + AlphaRtg_coef*AA86 + ArpRtg_coef*AB86 + BetaPlty_coef*AC86</f>
        <v>3.1000646350858221E-2</v>
      </c>
      <c r="AA86" s="189">
        <f>SIGN(HFPerfPivot[[#This Row],[.Alpha]])*(ABS(HFPerfPivot[[#This Row],[.Alpha]])^(2-Rtg_Expnt))*(HFPerfPivot[[#This Row],[Beta]]^Rtg_Expnt)</f>
        <v>6.3466929633635968E-2</v>
      </c>
      <c r="AB86" s="189">
        <f>SIGN(HFPerfPivot[[#This Row],[.ARP]])*(ABS(HFPerfPivot[[#This Row],[.ARP]])^(2-Rtg_Expnt))*(HFPerfPivot[[#This Row],[Total]]^Rtg_Expnt)</f>
        <v>5.0445591960827691E-4</v>
      </c>
      <c r="AC86" s="189">
        <f>-1*(BP_Eq*MAX(HFPerfPivot[[#This Row],[MSCI_W]],0)^2+BP_CDX*MAX(HFPerfPivot[[#This Row],[US CDX]],0)^2+BP_MBS*MAX(HFPerfPivot[[#This Row],[MBS]],0)^2+BP_IR*MAX(HFPerfPivot[[#This Row],[US 10y]],0)^2)</f>
        <v>-0.15258364437369287</v>
      </c>
    </row>
    <row r="87" spans="1:29" x14ac:dyDescent="0.25">
      <c r="A87" s="185" t="s">
        <v>384</v>
      </c>
      <c r="B87" s="185" t="s">
        <v>407</v>
      </c>
      <c r="C87" s="195">
        <v>0</v>
      </c>
      <c r="D87" s="194">
        <v>0</v>
      </c>
      <c r="E87" s="204">
        <v>0.61356859526424956</v>
      </c>
      <c r="F87" s="204">
        <v>1.2312077787324509</v>
      </c>
      <c r="G87" s="204">
        <v>0.71893327889659842</v>
      </c>
      <c r="H87" s="204">
        <v>0.2381044749521263</v>
      </c>
      <c r="I87" s="204">
        <v>-0.3636562818240035</v>
      </c>
      <c r="J87" s="204">
        <v>0.62065513002138961</v>
      </c>
      <c r="K87" s="204">
        <v>0.94975653670493687</v>
      </c>
      <c r="L87" s="204">
        <v>0.42456750509334462</v>
      </c>
      <c r="M87" s="204">
        <v>0.22158747409296592</v>
      </c>
      <c r="N87" s="204">
        <v>7.7149724946374343E-2</v>
      </c>
      <c r="O87" s="204">
        <v>2.8114740758895321E-2</v>
      </c>
      <c r="P87" s="204">
        <v>0.15910147878491579</v>
      </c>
      <c r="Q87" s="204">
        <v>0.43869925666100879</v>
      </c>
      <c r="R87" s="204">
        <v>0.99678439095286431</v>
      </c>
      <c r="S87" s="204">
        <v>-1.1371252192999726</v>
      </c>
      <c r="T87" s="204">
        <v>-0.35356899487378946</v>
      </c>
      <c r="U87" s="204">
        <v>8.2425791448443919E-2</v>
      </c>
      <c r="V87" s="204">
        <v>-0.18893458136209704</v>
      </c>
      <c r="W87" s="204">
        <v>0.22972694174307406</v>
      </c>
      <c r="X87" s="204">
        <v>-0.26823233172263428</v>
      </c>
      <c r="Z87" s="108">
        <f>BaseRtg_coef + AlphaRtg_coef*AA87 + ArpRtg_coef*AB87 + BetaPlty_coef*AC87</f>
        <v>2.6555438192405141E-2</v>
      </c>
      <c r="AA87" s="189">
        <f>SIGN(HFPerfPivot[[#This Row],[.Alpha]])*(ABS(HFPerfPivot[[#This Row],[.Alpha]])^(2-Rtg_Expnt))*(HFPerfPivot[[#This Row],[Beta]]^Rtg_Expnt)</f>
        <v>8.0642451797683382E-2</v>
      </c>
      <c r="AB87" s="189">
        <f>SIGN(HFPerfPivot[[#This Row],[.ARP]])*(ABS(HFPerfPivot[[#This Row],[.ARP]])^(2-Rtg_Expnt))*(HFPerfPivot[[#This Row],[Total]]^Rtg_Expnt)</f>
        <v>-9.1205866289421927E-2</v>
      </c>
      <c r="AC87" s="189">
        <f>-1*(BP_Eq*MAX(HFPerfPivot[[#This Row],[MSCI_W]],0)^2+BP_CDX*MAX(HFPerfPivot[[#This Row],[US CDX]],0)^2+BP_MBS*MAX(HFPerfPivot[[#This Row],[MBS]],0)^2+BP_IR*MAX(HFPerfPivot[[#This Row],[US 10y]],0)^2)</f>
        <v>-0.21483213488168024</v>
      </c>
    </row>
    <row r="88" spans="1:29" x14ac:dyDescent="0.25">
      <c r="A88" s="185" t="s">
        <v>239</v>
      </c>
      <c r="B88" s="185" t="s">
        <v>407</v>
      </c>
      <c r="C88" s="195">
        <v>0</v>
      </c>
      <c r="D88" s="194">
        <v>0</v>
      </c>
      <c r="E88" s="204">
        <v>0.39688701361631873</v>
      </c>
      <c r="F88" s="204">
        <v>0.84662351553504822</v>
      </c>
      <c r="G88" s="204">
        <v>1.3209143780719355</v>
      </c>
      <c r="H88" s="204">
        <v>0.29409770060847512</v>
      </c>
      <c r="I88" s="204">
        <v>-0.68033755891604675</v>
      </c>
      <c r="J88" s="204">
        <v>0.55465658515221694</v>
      </c>
      <c r="K88" s="204">
        <v>0.59763186500874144</v>
      </c>
      <c r="L88" s="204">
        <v>0.93633357730042999</v>
      </c>
      <c r="M88" s="204">
        <v>0.15104469602478401</v>
      </c>
      <c r="N88" s="204">
        <v>7.9486363199467974E-2</v>
      </c>
      <c r="O88" s="204">
        <v>2.0172555937035767E-2</v>
      </c>
      <c r="P88" s="204">
        <v>9.0677854533477015E-2</v>
      </c>
      <c r="Q88" s="204">
        <v>0.5294788754321984</v>
      </c>
      <c r="R88" s="204">
        <v>-0.34630962336878762</v>
      </c>
      <c r="S88" s="204">
        <v>0.34557256566731975</v>
      </c>
      <c r="T88" s="204">
        <v>-0.45028551087047897</v>
      </c>
      <c r="U88" s="204">
        <v>-0.42354781468763547</v>
      </c>
      <c r="V88" s="204">
        <v>-9.5205407994249411E-2</v>
      </c>
      <c r="W88" s="204">
        <v>1.1870247540814553E-2</v>
      </c>
      <c r="X88" s="204">
        <v>-7.3408158881918789E-2</v>
      </c>
      <c r="Z88" s="108">
        <f>BaseRtg_coef + AlphaRtg_coef*AA88 + ArpRtg_coef*AB88 + BetaPlty_coef*AC88</f>
        <v>1.8654928688328562E-2</v>
      </c>
      <c r="AA88" s="189">
        <f>SIGN(HFPerfPivot[[#This Row],[.Alpha]])*(ABS(HFPerfPivot[[#This Row],[.Alpha]])^(2-Rtg_Expnt))*(HFPerfPivot[[#This Row],[Beta]]^Rtg_Expnt)</f>
        <v>7.1655525776377099E-2</v>
      </c>
      <c r="AB88" s="189">
        <f>SIGN(HFPerfPivot[[#This Row],[.ARP]])*(ABS(HFPerfPivot[[#This Row],[.ARP]])^(2-Rtg_Expnt))*(HFPerfPivot[[#This Row],[Total]]^Rtg_Expnt)</f>
        <v>-0.14970443581737203</v>
      </c>
      <c r="AC88" s="189">
        <f>-1*(BP_Eq*MAX(HFPerfPivot[[#This Row],[MSCI_W]],0)^2+BP_CDX*MAX(HFPerfPivot[[#This Row],[US CDX]],0)^2+BP_MBS*MAX(HFPerfPivot[[#This Row],[MBS]],0)^2+BP_IR*MAX(HFPerfPivot[[#This Row],[US 10y]],0)^2)</f>
        <v>-0.18015076753155668</v>
      </c>
    </row>
    <row r="89" spans="1:29" x14ac:dyDescent="0.25">
      <c r="A89" s="185" t="s">
        <v>233</v>
      </c>
      <c r="B89" s="185" t="s">
        <v>407</v>
      </c>
      <c r="C89" s="195">
        <v>0</v>
      </c>
      <c r="D89" s="194">
        <v>0</v>
      </c>
      <c r="E89" s="204">
        <v>-0.22983112844409517</v>
      </c>
      <c r="F89" s="204">
        <v>-0.43203194087085345</v>
      </c>
      <c r="G89" s="204">
        <v>-2.1523088105032815</v>
      </c>
      <c r="H89" s="204">
        <v>0.32892634943317295</v>
      </c>
      <c r="I89" s="204">
        <v>0.47351119832580735</v>
      </c>
      <c r="J89" s="204">
        <v>-2.4982371886077468</v>
      </c>
      <c r="K89" s="204">
        <v>-1.2917614826684312</v>
      </c>
      <c r="L89" s="204">
        <v>-2.168507676070766</v>
      </c>
      <c r="M89" s="204">
        <v>0.11405633634608876</v>
      </c>
      <c r="N89" s="204">
        <v>6.002090011734855E-2</v>
      </c>
      <c r="O89" s="204">
        <v>5.360392266922915E-2</v>
      </c>
      <c r="P89" s="204">
        <v>6.5795934654391472E-2</v>
      </c>
      <c r="Q89" s="204">
        <v>0.39236578893436391</v>
      </c>
      <c r="R89" s="204">
        <v>0.45518800121367048</v>
      </c>
      <c r="S89" s="204">
        <v>-6.1694516370207161E-2</v>
      </c>
      <c r="T89" s="204">
        <v>-0.32022856337297695</v>
      </c>
      <c r="U89" s="204">
        <v>1.0441044920783</v>
      </c>
      <c r="V89" s="204">
        <v>0.10201023753870499</v>
      </c>
      <c r="W89" s="204">
        <v>-0.67256953277162645</v>
      </c>
      <c r="X89" s="204">
        <v>0.29082733151642376</v>
      </c>
      <c r="Z89" s="108">
        <f>BaseRtg_coef + AlphaRtg_coef*AA89 + ArpRtg_coef*AB89 + BetaPlty_coef*AC89</f>
        <v>-0.39777211299990689</v>
      </c>
      <c r="AA89" s="189">
        <f>SIGN(HFPerfPivot[[#This Row],[.Alpha]])*(ABS(HFPerfPivot[[#This Row],[.Alpha]])^(2-Rtg_Expnt))*(HFPerfPivot[[#This Row],[Beta]]^Rtg_Expnt)</f>
        <v>-0.38086315814508709</v>
      </c>
      <c r="AB89" s="189">
        <f>SIGN(HFPerfPivot[[#This Row],[.ARP]])*(ABS(HFPerfPivot[[#This Row],[.ARP]])^(2-Rtg_Expnt))*(HFPerfPivot[[#This Row],[Total]]^Rtg_Expnt)</f>
        <v>7.7090769532884046E-2</v>
      </c>
      <c r="AC89" s="189">
        <f>-1*(BP_Eq*MAX(HFPerfPivot[[#This Row],[MSCI_W]],0)^2+BP_CDX*MAX(HFPerfPivot[[#This Row],[US CDX]],0)^2+BP_MBS*MAX(HFPerfPivot[[#This Row],[MBS]],0)^2+BP_IR*MAX(HFPerfPivot[[#This Row],[US 10y]],0)^2)</f>
        <v>-0.11309015904054115</v>
      </c>
    </row>
    <row r="90" spans="1:29" x14ac:dyDescent="0.25">
      <c r="A90" s="185" t="s">
        <v>240</v>
      </c>
      <c r="B90" s="185" t="s">
        <v>407</v>
      </c>
      <c r="C90" s="195">
        <v>0</v>
      </c>
      <c r="D90" s="194">
        <v>0</v>
      </c>
      <c r="E90" s="204">
        <v>0.5880053142070949</v>
      </c>
      <c r="F90" s="204">
        <v>0.43668007389117358</v>
      </c>
      <c r="G90" s="204">
        <v>-0.32733615680104866</v>
      </c>
      <c r="H90" s="204">
        <v>0.27518340885856107</v>
      </c>
      <c r="I90" s="204">
        <v>0.25780058957899127</v>
      </c>
      <c r="J90" s="204">
        <v>0.40792994988731857</v>
      </c>
      <c r="K90" s="204">
        <v>0.71050217719645747</v>
      </c>
      <c r="L90" s="204">
        <v>0.23977657122771023</v>
      </c>
      <c r="M90" s="204">
        <v>0.12192588470665321</v>
      </c>
      <c r="N90" s="204">
        <v>9.5245050883641283E-2</v>
      </c>
      <c r="O90" s="204">
        <v>4.1204758240863865E-2</v>
      </c>
      <c r="P90" s="204">
        <v>6.2577498045577148E-2</v>
      </c>
      <c r="Q90" s="204">
        <v>0.61578546933582601</v>
      </c>
      <c r="R90" s="204">
        <v>-1.3861375209430467</v>
      </c>
      <c r="S90" s="204">
        <v>0.28459657578536707</v>
      </c>
      <c r="T90" s="204">
        <v>4.1921716593639108E-2</v>
      </c>
      <c r="U90" s="204">
        <v>-0.12597932887818994</v>
      </c>
      <c r="V90" s="204">
        <v>0.49791386410867816</v>
      </c>
      <c r="W90" s="204">
        <v>-0.16104212440303708</v>
      </c>
      <c r="X90" s="204">
        <v>-2.6829394160092293E-2</v>
      </c>
      <c r="Z90" s="108">
        <f>BaseRtg_coef + AlphaRtg_coef*AA90 + ArpRtg_coef*AB90 + BetaPlty_coef*AC90</f>
        <v>1.0490938985003792E-2</v>
      </c>
      <c r="AA90" s="189">
        <f>SIGN(HFPerfPivot[[#This Row],[.Alpha]])*(ABS(HFPerfPivot[[#This Row],[.Alpha]])^(2-Rtg_Expnt))*(HFPerfPivot[[#This Row],[Beta]]^Rtg_Expnt)</f>
        <v>5.5893821501654881E-2</v>
      </c>
      <c r="AB90" s="189">
        <f>SIGN(HFPerfPivot[[#This Row],[.ARP]])*(ABS(HFPerfPivot[[#This Row],[.ARP]])^(2-Rtg_Expnt))*(HFPerfPivot[[#This Row],[Total]]^Rtg_Expnt)</f>
        <v>3.7903282246275517E-2</v>
      </c>
      <c r="AC90" s="189">
        <f>-1*(BP_Eq*MAX(HFPerfPivot[[#This Row],[MSCI_W]],0)^2+BP_CDX*MAX(HFPerfPivot[[#This Row],[US CDX]],0)^2+BP_MBS*MAX(HFPerfPivot[[#This Row],[MBS]],0)^2+BP_IR*MAX(HFPerfPivot[[#This Row],[US 10y]],0)^2)</f>
        <v>-0.23596605370639318</v>
      </c>
    </row>
    <row r="91" spans="1:29" x14ac:dyDescent="0.25">
      <c r="A91" s="185" t="s">
        <v>238</v>
      </c>
      <c r="B91" s="185" t="s">
        <v>407</v>
      </c>
      <c r="C91" s="195">
        <v>0</v>
      </c>
      <c r="D91" s="194">
        <v>0</v>
      </c>
      <c r="E91" s="204">
        <v>0.66898453767940635</v>
      </c>
      <c r="F91" s="204">
        <v>0.53736416446627311</v>
      </c>
      <c r="G91" s="204">
        <v>-1.9100432412538046</v>
      </c>
      <c r="H91" s="204">
        <v>0.12449961186908912</v>
      </c>
      <c r="I91" s="204">
        <v>0.42317506007819577</v>
      </c>
      <c r="J91" s="204">
        <v>0.28792378765053023</v>
      </c>
      <c r="K91" s="204">
        <v>0.95380079222152181</v>
      </c>
      <c r="L91" s="204">
        <v>-0.31217916824865272</v>
      </c>
      <c r="M91" s="204">
        <v>0.124683929411366</v>
      </c>
      <c r="N91" s="204">
        <v>6.9690501117432802E-2</v>
      </c>
      <c r="O91" s="204">
        <v>3.6660751003565251E-2</v>
      </c>
      <c r="P91" s="204">
        <v>6.7493802885673679E-2</v>
      </c>
      <c r="Q91" s="204">
        <v>0.39445397073142624</v>
      </c>
      <c r="R91" s="204">
        <v>-1.5804629502773617</v>
      </c>
      <c r="S91" s="204">
        <v>0.5125909196022248</v>
      </c>
      <c r="T91" s="204">
        <v>-0.57533086691669044</v>
      </c>
      <c r="U91" s="204">
        <v>0.79409885617492815</v>
      </c>
      <c r="V91" s="204">
        <v>0.18256584667829756</v>
      </c>
      <c r="W91" s="204">
        <v>-0.18352124494257469</v>
      </c>
      <c r="X91" s="204">
        <v>-0.12524730529524036</v>
      </c>
      <c r="Z91" s="108">
        <f>BaseRtg_coef + AlphaRtg_coef*AA91 + ArpRtg_coef*AB91 + BetaPlty_coef*AC91</f>
        <v>9.8426205430467081E-3</v>
      </c>
      <c r="AA91" s="189">
        <f>SIGN(HFPerfPivot[[#This Row],[.Alpha]])*(ABS(HFPerfPivot[[#This Row],[.Alpha]])^(2-Rtg_Expnt))*(HFPerfPivot[[#This Row],[Beta]]^Rtg_Expnt)</f>
        <v>2.8607316712440805E-2</v>
      </c>
      <c r="AB91" s="189">
        <f>SIGN(HFPerfPivot[[#This Row],[.ARP]])*(ABS(HFPerfPivot[[#This Row],[.ARP]])^(2-Rtg_Expnt))*(HFPerfPivot[[#This Row],[Total]]^Rtg_Expnt)</f>
        <v>7.1615650508736514E-2</v>
      </c>
      <c r="AC91" s="189">
        <f>-1*(BP_Eq*MAX(HFPerfPivot[[#This Row],[MSCI_W]],0)^2+BP_CDX*MAX(HFPerfPivot[[#This Row],[US CDX]],0)^2+BP_MBS*MAX(HFPerfPivot[[#This Row],[MBS]],0)^2+BP_IR*MAX(HFPerfPivot[[#This Row],[US 10y]],0)^2)</f>
        <v>-0.11963130610133876</v>
      </c>
    </row>
    <row r="92" spans="1:29" x14ac:dyDescent="0.25">
      <c r="A92" s="185" t="s">
        <v>399</v>
      </c>
      <c r="B92" s="185" t="s">
        <v>407</v>
      </c>
      <c r="C92" s="195">
        <v>0</v>
      </c>
      <c r="D92" s="194">
        <v>0</v>
      </c>
      <c r="E92" s="204">
        <v>0.60002648838030659</v>
      </c>
      <c r="F92" s="204">
        <v>1.6274461604915518</v>
      </c>
      <c r="G92" s="204">
        <v>2.6724020017407395</v>
      </c>
      <c r="H92" s="204">
        <v>9.4268577471916915E-2</v>
      </c>
      <c r="I92" s="204">
        <v>-0.47192529802722166</v>
      </c>
      <c r="J92" s="204">
        <v>0.98807715652573125</v>
      </c>
      <c r="K92" s="204">
        <v>1.3144217513685537</v>
      </c>
      <c r="L92" s="204">
        <v>1.9243232705828277</v>
      </c>
      <c r="M92" s="204">
        <v>0.11447716934977176</v>
      </c>
      <c r="N92" s="204">
        <v>2.3315597838435186E-2</v>
      </c>
      <c r="O92" s="204">
        <v>4.7656078419308218E-2</v>
      </c>
      <c r="P92" s="204">
        <v>9.0055229094903239E-2</v>
      </c>
      <c r="Q92" s="204">
        <v>-4.1555215520376047E-2</v>
      </c>
      <c r="R92" s="204">
        <v>1.1285880202813359</v>
      </c>
      <c r="S92" s="204">
        <v>-0.20033895131293408</v>
      </c>
      <c r="T92" s="204">
        <v>-0.11398326200258482</v>
      </c>
      <c r="U92" s="204">
        <v>-0.93601936890046378</v>
      </c>
      <c r="V92" s="204">
        <v>1.6069246893510723E-3</v>
      </c>
      <c r="W92" s="204">
        <v>8.3598217378781023E-2</v>
      </c>
      <c r="X92" s="204">
        <v>-0.15076005723237509</v>
      </c>
      <c r="Z92" s="108">
        <f>BaseRtg_coef + AlphaRtg_coef*AA92 + ArpRtg_coef*AB92 + BetaPlty_coef*AC92</f>
        <v>2.3606907049038339E-2</v>
      </c>
      <c r="AA92" s="189">
        <f>SIGN(HFPerfPivot[[#This Row],[.Alpha]])*(ABS(HFPerfPivot[[#This Row],[.Alpha]])^(2-Rtg_Expnt))*(HFPerfPivot[[#This Row],[Beta]]^Rtg_Expnt)</f>
        <v>5.877917557259689E-2</v>
      </c>
      <c r="AB92" s="189">
        <f>SIGN(HFPerfPivot[[#This Row],[.ARP]])*(ABS(HFPerfPivot[[#This Row],[.ARP]])^(2-Rtg_Expnt))*(HFPerfPivot[[#This Row],[Total]]^Rtg_Expnt)</f>
        <v>-7.6980501331076479E-2</v>
      </c>
      <c r="AC92" s="189">
        <f>-1*(BP_Eq*MAX(HFPerfPivot[[#This Row],[MSCI_W]],0)^2+BP_CDX*MAX(HFPerfPivot[[#This Row],[US CDX]],0)^2+BP_MBS*MAX(HFPerfPivot[[#This Row],[MBS]],0)^2+BP_IR*MAX(HFPerfPivot[[#This Row],[US 10y]],0)^2)</f>
        <v>-0.12737109195225449</v>
      </c>
    </row>
    <row r="93" spans="1:29" x14ac:dyDescent="0.25">
      <c r="A93" s="185" t="s">
        <v>235</v>
      </c>
      <c r="B93" s="185" t="s">
        <v>407</v>
      </c>
      <c r="C93" s="195">
        <v>0</v>
      </c>
      <c r="D93" s="194">
        <v>0</v>
      </c>
      <c r="E93" s="204">
        <v>0.42263084762079262</v>
      </c>
      <c r="F93" s="204">
        <v>0.8878558703160363</v>
      </c>
      <c r="G93" s="204">
        <v>0.89019246151712739</v>
      </c>
      <c r="H93" s="204">
        <v>0.28739091250560644</v>
      </c>
      <c r="I93" s="204">
        <v>-0.35115858496956875</v>
      </c>
      <c r="J93" s="204">
        <v>0.5371846598746155</v>
      </c>
      <c r="K93" s="204">
        <v>0.82327671963846794</v>
      </c>
      <c r="L93" s="204">
        <v>0.31532335517380911</v>
      </c>
      <c r="M93" s="204">
        <v>0.19890073103727776</v>
      </c>
      <c r="N93" s="204">
        <v>0.11774407784197033</v>
      </c>
      <c r="O93" s="204">
        <v>7.3789380687078604E-2</v>
      </c>
      <c r="P93" s="204">
        <v>9.7966828336914807E-2</v>
      </c>
      <c r="Q93" s="204">
        <v>0.78513548807773592</v>
      </c>
      <c r="R93" s="204">
        <v>-0.68307458515604413</v>
      </c>
      <c r="S93" s="204">
        <v>3.38799041440625E-2</v>
      </c>
      <c r="T93" s="204">
        <v>-0.34943370409102537</v>
      </c>
      <c r="U93" s="204">
        <v>-0.41511859868268336</v>
      </c>
      <c r="V93" s="204">
        <v>0.35053662741030567</v>
      </c>
      <c r="W93" s="204">
        <v>-0.18441717260850088</v>
      </c>
      <c r="X93" s="204">
        <v>-0.83167401687592024</v>
      </c>
      <c r="Z93" s="108">
        <f>BaseRtg_coef + AlphaRtg_coef*AA93 + ArpRtg_coef*AB93 + BetaPlty_coef*AC93</f>
        <v>8.3931526621194158E-3</v>
      </c>
      <c r="AA93" s="189">
        <f>SIGN(HFPerfPivot[[#This Row],[.Alpha]])*(ABS(HFPerfPivot[[#This Row],[.Alpha]])^(2-Rtg_Expnt))*(HFPerfPivot[[#This Row],[Beta]]^Rtg_Expnt)</f>
        <v>9.243975958722421E-2</v>
      </c>
      <c r="AB93" s="189">
        <f>SIGN(HFPerfPivot[[#This Row],[.ARP]])*(ABS(HFPerfPivot[[#This Row],[.ARP]])^(2-Rtg_Expnt))*(HFPerfPivot[[#This Row],[Total]]^Rtg_Expnt)</f>
        <v>-8.0511218103208243E-2</v>
      </c>
      <c r="AC93" s="189">
        <f>-1*(BP_Eq*MAX(HFPerfPivot[[#This Row],[MSCI_W]],0)^2+BP_CDX*MAX(HFPerfPivot[[#This Row],[US CDX]],0)^2+BP_MBS*MAX(HFPerfPivot[[#This Row],[MBS]],0)^2+BP_IR*MAX(HFPerfPivot[[#This Row],[US 10y]],0)^2)</f>
        <v>-0.36997742557391983</v>
      </c>
    </row>
    <row r="94" spans="1:29" x14ac:dyDescent="0.25">
      <c r="A94" s="185" t="s">
        <v>242</v>
      </c>
      <c r="B94" s="185" t="s">
        <v>407</v>
      </c>
      <c r="C94" s="195">
        <v>0</v>
      </c>
      <c r="D94" s="194">
        <v>0</v>
      </c>
      <c r="E94" s="204">
        <v>0.19411118724883114</v>
      </c>
      <c r="F94" s="204">
        <v>0.54607319068754057</v>
      </c>
      <c r="G94" s="204">
        <v>0.55755075466645054</v>
      </c>
      <c r="H94" s="204">
        <v>0.31533438246414364</v>
      </c>
      <c r="I94" s="204">
        <v>-0.46108137381388564</v>
      </c>
      <c r="J94" s="204">
        <v>0.12417299079731837</v>
      </c>
      <c r="K94" s="204">
        <v>0.1454505719701141</v>
      </c>
      <c r="L94" s="204">
        <v>0.18346625728559823</v>
      </c>
      <c r="M94" s="204">
        <v>9.3238387090835789E-2</v>
      </c>
      <c r="N94" s="204">
        <v>5.7358130408361144E-2</v>
      </c>
      <c r="O94" s="204">
        <v>1.527727999442589E-2</v>
      </c>
      <c r="P94" s="204">
        <v>5.6821476123062847E-2</v>
      </c>
      <c r="Q94" s="204">
        <v>0.38483069755822319</v>
      </c>
      <c r="R94" s="204">
        <v>-0.26875451334726896</v>
      </c>
      <c r="S94" s="204">
        <v>0.36958674309406608</v>
      </c>
      <c r="T94" s="204">
        <v>-0.28140110544426361</v>
      </c>
      <c r="U94" s="204">
        <v>-0.29946269403550502</v>
      </c>
      <c r="V94" s="204">
        <v>-7.7890189102142571E-2</v>
      </c>
      <c r="W94" s="204">
        <v>-8.5554314713700078E-2</v>
      </c>
      <c r="X94" s="204">
        <v>7.7010076892930726E-2</v>
      </c>
      <c r="Z94" s="108">
        <f>BaseRtg_coef + AlphaRtg_coef*AA94 + ArpRtg_coef*AB94 + BetaPlty_coef*AC94</f>
        <v>-2.0274800788441752E-2</v>
      </c>
      <c r="AA94" s="189">
        <f>SIGN(HFPerfPivot[[#This Row],[.Alpha]])*(ABS(HFPerfPivot[[#This Row],[.Alpha]])^(2-Rtg_Expnt))*(HFPerfPivot[[#This Row],[Beta]]^Rtg_Expnt)</f>
        <v>8.639332068175869E-3</v>
      </c>
      <c r="AB94" s="189">
        <f>SIGN(HFPerfPivot[[#This Row],[.ARP]])*(ABS(HFPerfPivot[[#This Row],[.ARP]])^(2-Rtg_Expnt))*(HFPerfPivot[[#This Row],[Total]]^Rtg_Expnt)</f>
        <v>-6.4108857492221963E-2</v>
      </c>
      <c r="AC94" s="189">
        <f>-1*(BP_Eq*MAX(HFPerfPivot[[#This Row],[MSCI_W]],0)^2+BP_CDX*MAX(HFPerfPivot[[#This Row],[US CDX]],0)^2+BP_MBS*MAX(HFPerfPivot[[#This Row],[MBS]],0)^2+BP_IR*MAX(HFPerfPivot[[#This Row],[US 10y]],0)^2)</f>
        <v>-0.10251623553697711</v>
      </c>
    </row>
    <row r="95" spans="1:29" x14ac:dyDescent="0.25">
      <c r="A95" s="185" t="s">
        <v>231</v>
      </c>
      <c r="B95" s="185" t="s">
        <v>407</v>
      </c>
      <c r="C95" s="195">
        <v>0</v>
      </c>
      <c r="D95" s="194">
        <v>0</v>
      </c>
      <c r="E95" s="204">
        <v>0.54821654652682617</v>
      </c>
      <c r="F95" s="204">
        <v>1.2089793526499937</v>
      </c>
      <c r="G95" s="204">
        <v>0.99124120052482767</v>
      </c>
      <c r="H95" s="204">
        <v>0.32357067357644542</v>
      </c>
      <c r="I95" s="204">
        <v>-6.7734840500720761E-2</v>
      </c>
      <c r="J95" s="204">
        <v>0.70536064836250567</v>
      </c>
      <c r="K95" s="204">
        <v>0.85674227755094101</v>
      </c>
      <c r="L95" s="204">
        <v>0.97550134141471834</v>
      </c>
      <c r="M95" s="204">
        <v>8.7735061635555736E-2</v>
      </c>
      <c r="N95" s="204">
        <v>7.6906793045822E-2</v>
      </c>
      <c r="O95" s="204">
        <v>1.4931310580377104E-2</v>
      </c>
      <c r="P95" s="204">
        <v>3.4343281933273684E-2</v>
      </c>
      <c r="Q95" s="204">
        <v>0.5190174117040729</v>
      </c>
      <c r="R95" s="204">
        <v>-0.19152300084422294</v>
      </c>
      <c r="S95" s="204">
        <v>0.24147784449995749</v>
      </c>
      <c r="T95" s="204">
        <v>-0.27237298090823092</v>
      </c>
      <c r="U95" s="204">
        <v>-0.10232530881146763</v>
      </c>
      <c r="V95" s="204">
        <v>0.14135086221709681</v>
      </c>
      <c r="W95" s="204">
        <v>-3.727841701429245E-2</v>
      </c>
      <c r="X95" s="204">
        <v>-9.5023448474212582E-2</v>
      </c>
      <c r="Z95" s="108">
        <f>BaseRtg_coef + AlphaRtg_coef*AA95 + ArpRtg_coef*AB95 + BetaPlty_coef*AC95</f>
        <v>5.835461261467411E-2</v>
      </c>
      <c r="AA95" s="189">
        <f>SIGN(HFPerfPivot[[#This Row],[.Alpha]])*(ABS(HFPerfPivot[[#This Row],[.Alpha]])^(2-Rtg_Expnt))*(HFPerfPivot[[#This Row],[Beta]]^Rtg_Expnt)</f>
        <v>9.4403383532367727E-2</v>
      </c>
      <c r="AB95" s="189">
        <f>SIGN(HFPerfPivot[[#This Row],[.ARP]])*(ABS(HFPerfPivot[[#This Row],[.ARP]])^(2-Rtg_Expnt))*(HFPerfPivot[[#This Row],[Total]]^Rtg_Expnt)</f>
        <v>-5.5705109176729271E-3</v>
      </c>
      <c r="AC95" s="189">
        <f>-1*(BP_Eq*MAX(HFPerfPivot[[#This Row],[MSCI_W]],0)^2+BP_CDX*MAX(HFPerfPivot[[#This Row],[US CDX]],0)^2+BP_MBS*MAX(HFPerfPivot[[#This Row],[MBS]],0)^2+BP_IR*MAX(HFPerfPivot[[#This Row],[US 10y]],0)^2)</f>
        <v>-0.1674585991296316</v>
      </c>
    </row>
    <row r="96" spans="1:29" x14ac:dyDescent="0.25">
      <c r="A96" s="185" t="s">
        <v>408</v>
      </c>
      <c r="B96" s="185" t="s">
        <v>407</v>
      </c>
      <c r="C96" s="195">
        <v>0</v>
      </c>
      <c r="D96" s="194">
        <v>0</v>
      </c>
      <c r="E96" s="204">
        <v>0.61793562207318509</v>
      </c>
      <c r="F96" s="204">
        <v>0.96964967908617505</v>
      </c>
      <c r="G96" s="204">
        <v>1.1586152745794935</v>
      </c>
      <c r="H96" s="204">
        <v>0.24938948318285847</v>
      </c>
      <c r="I96" s="204">
        <v>-0.39723577900819335</v>
      </c>
      <c r="J96" s="204">
        <v>1.1070505385738612</v>
      </c>
      <c r="K96" s="204">
        <v>1.1645941550610075</v>
      </c>
      <c r="L96" s="204">
        <v>1.1924640906650192</v>
      </c>
      <c r="M96" s="204">
        <v>0.11680526853400902</v>
      </c>
      <c r="N96" s="204">
        <v>5.2711386578820865E-2</v>
      </c>
      <c r="O96" s="204">
        <v>3.9928923931143168E-2</v>
      </c>
      <c r="P96" s="204">
        <v>6.3303910928318399E-2</v>
      </c>
      <c r="Q96" s="204">
        <v>0.3374743901684148</v>
      </c>
      <c r="R96" s="204">
        <v>-0.74124834353820612</v>
      </c>
      <c r="S96" s="204">
        <v>-3.4157651842719815E-2</v>
      </c>
      <c r="T96" s="204">
        <v>8.923535814845604E-3</v>
      </c>
      <c r="U96" s="204">
        <v>-0.49641805841382697</v>
      </c>
      <c r="V96" s="204">
        <v>0.14549268045956978</v>
      </c>
      <c r="W96" s="204">
        <v>4.8293425609284346E-2</v>
      </c>
      <c r="X96" s="204">
        <v>-0.34900384114023919</v>
      </c>
      <c r="Z96" s="108">
        <f>BaseRtg_coef + AlphaRtg_coef*AA96 + ArpRtg_coef*AB96 + BetaPlty_coef*AC96</f>
        <v>0.10295080044020836</v>
      </c>
      <c r="AA96" s="189">
        <f>SIGN(HFPerfPivot[[#This Row],[.Alpha]])*(ABS(HFPerfPivot[[#This Row],[.Alpha]])^(2-Rtg_Expnt))*(HFPerfPivot[[#This Row],[Beta]]^Rtg_Expnt)</f>
        <v>0.12492162927624259</v>
      </c>
      <c r="AB96" s="189">
        <f>SIGN(HFPerfPivot[[#This Row],[.ARP]])*(ABS(HFPerfPivot[[#This Row],[.ARP]])^(2-Rtg_Expnt))*(HFPerfPivot[[#This Row],[Total]]^Rtg_Expnt)</f>
        <v>-6.3009679740314531E-2</v>
      </c>
      <c r="AC96" s="189">
        <f>-1*(BP_Eq*MAX(HFPerfPivot[[#This Row],[MSCI_W]],0)^2+BP_CDX*MAX(HFPerfPivot[[#This Row],[US CDX]],0)^2+BP_MBS*MAX(HFPerfPivot[[#This Row],[MBS]],0)^2+BP_IR*MAX(HFPerfPivot[[#This Row],[US 10y]],0)^2)</f>
        <v>-6.8349304310013834E-2</v>
      </c>
    </row>
    <row r="97" spans="1:29" x14ac:dyDescent="0.25">
      <c r="A97" s="185" t="s">
        <v>264</v>
      </c>
      <c r="B97" s="185" t="s">
        <v>3</v>
      </c>
      <c r="C97" s="195">
        <v>1.5113451052471914E-2</v>
      </c>
      <c r="D97" s="194">
        <v>55022962.780000001</v>
      </c>
      <c r="E97" s="204">
        <v>0.27572163674934325</v>
      </c>
      <c r="F97" s="204">
        <v>0.77629682635682429</v>
      </c>
      <c r="G97" s="204">
        <v>0.31904521656785811</v>
      </c>
      <c r="H97" s="204">
        <v>0.27115205303402751</v>
      </c>
      <c r="I97" s="204">
        <v>-0.10315176257387698</v>
      </c>
      <c r="J97" s="204">
        <v>5.0742138870562573E-2</v>
      </c>
      <c r="K97" s="204">
        <v>0.28388506595433427</v>
      </c>
      <c r="L97" s="204">
        <v>-0.10070056807962684</v>
      </c>
      <c r="M97" s="204">
        <v>0.14769760529183501</v>
      </c>
      <c r="N97" s="204">
        <v>8.1892767266568439E-2</v>
      </c>
      <c r="O97" s="204">
        <v>3.5119098085200265E-2</v>
      </c>
      <c r="P97" s="204">
        <v>0.10412127201500318</v>
      </c>
      <c r="Q97" s="204">
        <v>0.51660161428559126</v>
      </c>
      <c r="R97" s="204">
        <v>0.24486650621504197</v>
      </c>
      <c r="S97" s="204">
        <v>0.21048415597087275</v>
      </c>
      <c r="T97" s="204">
        <v>-0.77009177891339087</v>
      </c>
      <c r="U97" s="204">
        <v>-0.19660657861661693</v>
      </c>
      <c r="V97" s="204">
        <v>0.28067853718452507</v>
      </c>
      <c r="W97" s="204">
        <v>0.12047545320898811</v>
      </c>
      <c r="X97" s="204">
        <v>-0.31618387261167485</v>
      </c>
      <c r="Z97" s="108">
        <f>BaseRtg_coef + AlphaRtg_coef*AA97 + ArpRtg_coef*AB97 + BetaPlty_coef*AC97</f>
        <v>-3.3816527682497037E-2</v>
      </c>
      <c r="AA97" s="189">
        <f>SIGN(HFPerfPivot[[#This Row],[.Alpha]])*(ABS(HFPerfPivot[[#This Row],[.Alpha]])^(2-Rtg_Expnt))*(HFPerfPivot[[#This Row],[Beta]]^Rtg_Expnt)</f>
        <v>3.6867621655310651E-3</v>
      </c>
      <c r="AB97" s="189">
        <f>SIGN(HFPerfPivot[[#This Row],[.ARP]])*(ABS(HFPerfPivot[[#This Row],[.ARP]])^(2-Rtg_Expnt))*(HFPerfPivot[[#This Row],[Total]]^Rtg_Expnt)</f>
        <v>-1.3927587865160065E-2</v>
      </c>
      <c r="AC97" s="189">
        <f>-1*(BP_Eq*MAX(HFPerfPivot[[#This Row],[MSCI_W]],0)^2+BP_CDX*MAX(HFPerfPivot[[#This Row],[US CDX]],0)^2+BP_MBS*MAX(HFPerfPivot[[#This Row],[MBS]],0)^2+BP_IR*MAX(HFPerfPivot[[#This Row],[US 10y]],0)^2)</f>
        <v>-0.17055265530756047</v>
      </c>
    </row>
    <row r="98" spans="1:29" x14ac:dyDescent="0.25">
      <c r="A98" s="185" t="s">
        <v>267</v>
      </c>
      <c r="B98" s="185" t="s">
        <v>3</v>
      </c>
      <c r="C98" s="195">
        <v>9.0659060063146522E-3</v>
      </c>
      <c r="D98" s="194">
        <v>33005897</v>
      </c>
      <c r="E98" s="204">
        <v>-2.9728209891333464E-2</v>
      </c>
      <c r="F98" s="204">
        <v>0.73521039462821047</v>
      </c>
      <c r="G98" s="204">
        <v>1.9626792506789006</v>
      </c>
      <c r="H98" s="204">
        <v>0.33039797596668702</v>
      </c>
      <c r="I98" s="204">
        <v>-0.66704038115826358</v>
      </c>
      <c r="J98" s="204">
        <v>-0.26757778975272578</v>
      </c>
      <c r="K98" s="204">
        <v>-0.26319461655707493</v>
      </c>
      <c r="L98" s="204">
        <v>0.36897656710157434</v>
      </c>
      <c r="M98" s="204">
        <v>6.553001497920237E-2</v>
      </c>
      <c r="N98" s="204">
        <v>4.6102038356462767E-2</v>
      </c>
      <c r="O98" s="204">
        <v>1.5211346994950074E-2</v>
      </c>
      <c r="P98" s="204">
        <v>2.6285916740158257E-2</v>
      </c>
      <c r="Q98" s="204">
        <v>0.27960189093534676</v>
      </c>
      <c r="R98" s="204">
        <v>0.65898081603054648</v>
      </c>
      <c r="S98" s="204">
        <v>-0.43943359719269298</v>
      </c>
      <c r="T98" s="204">
        <v>-6.5450402692078191E-2</v>
      </c>
      <c r="U98" s="204">
        <v>-7.7029919691238791E-2</v>
      </c>
      <c r="V98" s="204">
        <v>-7.1239723536024827E-2</v>
      </c>
      <c r="W98" s="204">
        <v>-0.23839690423471205</v>
      </c>
      <c r="X98" s="204">
        <v>-0.10829844686399971</v>
      </c>
      <c r="Z98" s="108">
        <f>BaseRtg_coef + AlphaRtg_coef*AA98 + ArpRtg_coef*AB98 + BetaPlty_coef*AC98</f>
        <v>-4.7021116146450902E-2</v>
      </c>
      <c r="AA98" s="189">
        <f>SIGN(HFPerfPivot[[#This Row],[.Alpha]])*(ABS(HFPerfPivot[[#This Row],[.Alpha]])^(2-Rtg_Expnt))*(HFPerfPivot[[#This Row],[Beta]]^Rtg_Expnt)</f>
        <v>-1.9147085356959664E-2</v>
      </c>
      <c r="AB98" s="189">
        <f>SIGN(HFPerfPivot[[#This Row],[.ARP]])*(ABS(HFPerfPivot[[#This Row],[.ARP]])^(2-Rtg_Expnt))*(HFPerfPivot[[#This Row],[Total]]^Rtg_Expnt)</f>
        <v>-7.8076503818109488E-2</v>
      </c>
      <c r="AC98" s="189">
        <f>-1*(BP_Eq*MAX(HFPerfPivot[[#This Row],[MSCI_W]],0)^2+BP_CDX*MAX(HFPerfPivot[[#This Row],[US CDX]],0)^2+BP_MBS*MAX(HFPerfPivot[[#This Row],[MBS]],0)^2+BP_IR*MAX(HFPerfPivot[[#This Row],[US 10y]],0)^2)</f>
        <v>-9.0331902038401427E-2</v>
      </c>
    </row>
    <row r="99" spans="1:29" x14ac:dyDescent="0.25">
      <c r="A99" s="185" t="s">
        <v>269</v>
      </c>
      <c r="B99" s="185" t="s">
        <v>3</v>
      </c>
      <c r="C99" s="195">
        <v>1.2488109007024122E-2</v>
      </c>
      <c r="D99" s="194">
        <v>45464980.479999997</v>
      </c>
      <c r="E99" s="204">
        <v>0.345682561361218</v>
      </c>
      <c r="F99" s="204">
        <v>0.3753275014689551</v>
      </c>
      <c r="G99" s="204">
        <v>0.514623525453758</v>
      </c>
      <c r="H99" s="204">
        <v>-9.1200743834590564E-2</v>
      </c>
      <c r="I99" s="204">
        <v>0.7310281234905871</v>
      </c>
      <c r="J99" s="204">
        <v>0.40856515071322547</v>
      </c>
      <c r="K99" s="204">
        <v>0.50472375291656768</v>
      </c>
      <c r="L99" s="204">
        <v>0.76420340214438642</v>
      </c>
      <c r="M99" s="204">
        <v>0.25760771760661227</v>
      </c>
      <c r="N99" s="204">
        <v>0.10064163240401604</v>
      </c>
      <c r="O99" s="204">
        <v>2.7759051186321562E-2</v>
      </c>
      <c r="P99" s="204">
        <v>0.19075645622240814</v>
      </c>
      <c r="Q99" s="204">
        <v>-0.44674288893572672</v>
      </c>
      <c r="R99" s="204">
        <v>-0.86943751189113061</v>
      </c>
      <c r="S99" s="204">
        <v>2.649063519267743</v>
      </c>
      <c r="T99" s="204">
        <v>0.2935388009075347</v>
      </c>
      <c r="U99" s="204">
        <v>0.31172994657171194</v>
      </c>
      <c r="V99" s="204">
        <v>0.34748983337322692</v>
      </c>
      <c r="W99" s="204">
        <v>-8.5420243453208519E-2</v>
      </c>
      <c r="X99" s="204">
        <v>0.12385676314615029</v>
      </c>
      <c r="Z99" s="108">
        <f>BaseRtg_coef + AlphaRtg_coef*AA99 + ArpRtg_coef*AB99 + BetaPlty_coef*AC99</f>
        <v>-6.2989354189977503E-2</v>
      </c>
      <c r="AA99" s="189">
        <f>SIGN(HFPerfPivot[[#This Row],[.Alpha]])*(ABS(HFPerfPivot[[#This Row],[.Alpha]])^(2-Rtg_Expnt))*(HFPerfPivot[[#This Row],[Beta]]^Rtg_Expnt)</f>
        <v>5.8365996431447568E-2</v>
      </c>
      <c r="AB99" s="189">
        <f>SIGN(HFPerfPivot[[#This Row],[.ARP]])*(ABS(HFPerfPivot[[#This Row],[.ARP]])^(2-Rtg_Expnt))*(HFPerfPivot[[#This Row],[Total]]^Rtg_Expnt)</f>
        <v>0.2444200106640827</v>
      </c>
      <c r="AC99" s="189">
        <f>-1*(BP_Eq*MAX(HFPerfPivot[[#This Row],[MSCI_W]],0)^2+BP_CDX*MAX(HFPerfPivot[[#This Row],[US CDX]],0)^2+BP_MBS*MAX(HFPerfPivot[[#This Row],[MBS]],0)^2+BP_IR*MAX(HFPerfPivot[[#This Row],[US 10y]],0)^2)</f>
        <v>-0.7189867584391666</v>
      </c>
    </row>
    <row r="100" spans="1:29" x14ac:dyDescent="0.25">
      <c r="A100" s="185" t="s">
        <v>262</v>
      </c>
      <c r="B100" s="185" t="s">
        <v>3</v>
      </c>
      <c r="C100" s="195">
        <v>1.1368924147860851E-2</v>
      </c>
      <c r="D100" s="194">
        <v>41390407</v>
      </c>
      <c r="E100" s="204">
        <v>0.31562204087063578</v>
      </c>
      <c r="F100" s="204">
        <v>0.64946915981616615</v>
      </c>
      <c r="G100" s="204">
        <v>-0.41482253464771379</v>
      </c>
      <c r="H100" s="204">
        <v>0.23659663914613666</v>
      </c>
      <c r="I100" s="204">
        <v>-0.34427816986134291</v>
      </c>
      <c r="J100" s="204">
        <v>-0.20532125547219574</v>
      </c>
      <c r="K100" s="204">
        <v>0.39712062699986195</v>
      </c>
      <c r="L100" s="204">
        <v>-0.71991481023466586</v>
      </c>
      <c r="M100" s="204">
        <v>7.2194553752556803E-2</v>
      </c>
      <c r="N100" s="204">
        <v>5.1818798167618189E-2</v>
      </c>
      <c r="O100" s="204">
        <v>7.1735213098383516E-3</v>
      </c>
      <c r="P100" s="204">
        <v>3.3731618799993361E-2</v>
      </c>
      <c r="Q100" s="204">
        <v>0.3288962265128868</v>
      </c>
      <c r="R100" s="204">
        <v>-5.963455987508353E-2</v>
      </c>
      <c r="S100" s="204">
        <v>-0.40457852637378355</v>
      </c>
      <c r="T100" s="204">
        <v>-0.21204752517894565</v>
      </c>
      <c r="U100" s="204">
        <v>2.8327040912742227E-2</v>
      </c>
      <c r="V100" s="204">
        <v>3.4082075464314721E-4</v>
      </c>
      <c r="W100" s="204">
        <v>-0.23235375472620109</v>
      </c>
      <c r="X100" s="204">
        <v>-8.0902754281719867E-3</v>
      </c>
      <c r="Z100" s="108">
        <f>BaseRtg_coef + AlphaRtg_coef*AA100 + ArpRtg_coef*AB100 + BetaPlty_coef*AC100</f>
        <v>-3.3664618828910586E-2</v>
      </c>
      <c r="AA100" s="189">
        <f>SIGN(HFPerfPivot[[#This Row],[.Alpha]])*(ABS(HFPerfPivot[[#This Row],[.Alpha]])^(2-Rtg_Expnt))*(HFPerfPivot[[#This Row],[Beta]]^Rtg_Expnt)</f>
        <v>-1.5010940070735068E-2</v>
      </c>
      <c r="AB100" s="189">
        <f>SIGN(HFPerfPivot[[#This Row],[.ARP]])*(ABS(HFPerfPivot[[#This Row],[.ARP]])^(2-Rtg_Expnt))*(HFPerfPivot[[#This Row],[Total]]^Rtg_Expnt)</f>
        <v>-3.6729514204455811E-2</v>
      </c>
      <c r="AC100" s="189">
        <f>-1*(BP_Eq*MAX(HFPerfPivot[[#This Row],[MSCI_W]],0)^2+BP_CDX*MAX(HFPerfPivot[[#This Row],[US CDX]],0)^2+BP_MBS*MAX(HFPerfPivot[[#This Row],[MBS]],0)^2+BP_IR*MAX(HFPerfPivot[[#This Row],[US 10y]],0)^2)</f>
        <v>-6.490363668864968E-2</v>
      </c>
    </row>
    <row r="101" spans="1:29" x14ac:dyDescent="0.25">
      <c r="A101" s="185" t="s">
        <v>229</v>
      </c>
      <c r="B101" s="185" t="s">
        <v>3</v>
      </c>
      <c r="C101" s="195">
        <v>2.7441920157770857E-2</v>
      </c>
      <c r="D101" s="194">
        <v>99906748.379999995</v>
      </c>
      <c r="E101" s="204">
        <v>0.61812531148302385</v>
      </c>
      <c r="F101" s="204">
        <v>1.3422163060088883</v>
      </c>
      <c r="G101" s="204">
        <v>0.87588344519397676</v>
      </c>
      <c r="H101" s="204">
        <v>0.3584824392251702</v>
      </c>
      <c r="I101" s="204">
        <v>-0.12730188607018031</v>
      </c>
      <c r="J101" s="204">
        <v>0.55277564095749276</v>
      </c>
      <c r="K101" s="204">
        <v>0.97759837052144349</v>
      </c>
      <c r="L101" s="204">
        <v>0.22929403510661361</v>
      </c>
      <c r="M101" s="204">
        <v>8.8200193976709765E-2</v>
      </c>
      <c r="N101" s="204">
        <v>6.3069047493563762E-2</v>
      </c>
      <c r="O101" s="204">
        <v>3.2852654622452356E-2</v>
      </c>
      <c r="P101" s="204">
        <v>4.1024769525020856E-2</v>
      </c>
      <c r="Q101" s="204">
        <v>0.41725727952842973</v>
      </c>
      <c r="R101" s="204">
        <v>-0.30360295798390224</v>
      </c>
      <c r="S101" s="204">
        <v>0.85804144572926133</v>
      </c>
      <c r="T101" s="204">
        <v>-0.2838002478046181</v>
      </c>
      <c r="U101" s="204">
        <v>-0.47266685767026928</v>
      </c>
      <c r="V101" s="204">
        <v>0.18889057094559442</v>
      </c>
      <c r="W101" s="204">
        <v>1.3306930204775662E-2</v>
      </c>
      <c r="X101" s="204">
        <v>-2.9157786723792323E-2</v>
      </c>
      <c r="Z101" s="108">
        <f>BaseRtg_coef + AlphaRtg_coef*AA101 + ArpRtg_coef*AB101 + BetaPlty_coef*AC101</f>
        <v>2.1137961512690762E-2</v>
      </c>
      <c r="AA101" s="189">
        <f>SIGN(HFPerfPivot[[#This Row],[.Alpha]])*(ABS(HFPerfPivot[[#This Row],[.Alpha]])^(2-Rtg_Expnt))*(HFPerfPivot[[#This Row],[Beta]]^Rtg_Expnt)</f>
        <v>5.9985782029582539E-2</v>
      </c>
      <c r="AB101" s="189">
        <f>SIGN(HFPerfPivot[[#This Row],[.ARP]])*(ABS(HFPerfPivot[[#This Row],[.ARP]])^(2-Rtg_Expnt))*(HFPerfPivot[[#This Row],[Total]]^Rtg_Expnt)</f>
        <v>-1.2306815867726129E-2</v>
      </c>
      <c r="AC101" s="189">
        <f>-1*(BP_Eq*MAX(HFPerfPivot[[#This Row],[MSCI_W]],0)^2+BP_CDX*MAX(HFPerfPivot[[#This Row],[US CDX]],0)^2+BP_MBS*MAX(HFPerfPivot[[#This Row],[MBS]],0)^2+BP_IR*MAX(HFPerfPivot[[#This Row],[US 10y]],0)^2)</f>
        <v>-0.17808569465059579</v>
      </c>
    </row>
    <row r="102" spans="1:29" x14ac:dyDescent="0.25">
      <c r="A102" s="185" t="s">
        <v>263</v>
      </c>
      <c r="B102" s="185" t="s">
        <v>3</v>
      </c>
      <c r="C102" s="195">
        <v>0</v>
      </c>
      <c r="D102" s="194">
        <v>0</v>
      </c>
      <c r="E102" s="204">
        <v>1.1412462832528356</v>
      </c>
      <c r="F102" s="204">
        <v>1.5392827424254729</v>
      </c>
      <c r="G102" s="204">
        <v>2.3209568202545182E-2</v>
      </c>
      <c r="H102" s="204">
        <v>0.1706564884302475</v>
      </c>
      <c r="I102" s="204">
        <v>-8.9219734531438138E-2</v>
      </c>
      <c r="J102" s="204">
        <v>1.5115086923439378</v>
      </c>
      <c r="K102" s="204">
        <v>1.9947929405749489</v>
      </c>
      <c r="L102" s="204">
        <v>1.128856727285064</v>
      </c>
      <c r="M102" s="204">
        <v>4.2768673674951491E-2</v>
      </c>
      <c r="N102" s="204">
        <v>2.4344916041692519E-2</v>
      </c>
      <c r="O102" s="204">
        <v>9.0591003486429345E-3</v>
      </c>
      <c r="P102" s="204">
        <v>2.1719704860967352E-2</v>
      </c>
      <c r="Q102" s="204">
        <v>0.15098433430563118</v>
      </c>
      <c r="R102" s="204">
        <v>-0.37899677231447432</v>
      </c>
      <c r="S102" s="204">
        <v>-6.0432902038322231E-2</v>
      </c>
      <c r="T102" s="204">
        <v>-0.11203733966148301</v>
      </c>
      <c r="U102" s="204">
        <v>-1.2180522189092694E-2</v>
      </c>
      <c r="V102" s="204">
        <v>9.882415423350624E-2</v>
      </c>
      <c r="W102" s="204">
        <v>-0.13049534744123281</v>
      </c>
      <c r="X102" s="204">
        <v>-6.7533401581097913E-2</v>
      </c>
      <c r="Z102" s="108">
        <f>BaseRtg_coef + AlphaRtg_coef*AA102 + ArpRtg_coef*AB102 + BetaPlty_coef*AC102</f>
        <v>9.8098536424894051E-2</v>
      </c>
      <c r="AA102" s="189">
        <f>SIGN(HFPerfPivot[[#This Row],[.Alpha]])*(ABS(HFPerfPivot[[#This Row],[.Alpha]])^(2-Rtg_Expnt))*(HFPerfPivot[[#This Row],[Beta]]^Rtg_Expnt)</f>
        <v>0.10329267441586232</v>
      </c>
      <c r="AB102" s="189">
        <f>SIGN(HFPerfPivot[[#This Row],[.ARP]])*(ABS(HFPerfPivot[[#This Row],[.ARP]])^(2-Rtg_Expnt))*(HFPerfPivot[[#This Row],[Total]]^Rtg_Expnt)</f>
        <v>-4.5858568628250867E-3</v>
      </c>
      <c r="AC102" s="189">
        <f>-1*(BP_Eq*MAX(HFPerfPivot[[#This Row],[MSCI_W]],0)^2+BP_CDX*MAX(HFPerfPivot[[#This Row],[US CDX]],0)^2+BP_MBS*MAX(HFPerfPivot[[#This Row],[MBS]],0)^2+BP_IR*MAX(HFPerfPivot[[#This Row],[US 10y]],0)^2)</f>
        <v>-1.3677761523428759E-2</v>
      </c>
    </row>
    <row r="103" spans="1:29" x14ac:dyDescent="0.25">
      <c r="A103" s="185" t="s">
        <v>268</v>
      </c>
      <c r="B103" s="185" t="s">
        <v>3</v>
      </c>
      <c r="C103" s="195">
        <v>0</v>
      </c>
      <c r="D103" s="194">
        <v>0</v>
      </c>
      <c r="E103" s="204">
        <v>-0.17470732513477791</v>
      </c>
      <c r="F103" s="204">
        <v>0.18345715027568962</v>
      </c>
      <c r="G103" s="204">
        <v>0.53135979464460792</v>
      </c>
      <c r="H103" s="204">
        <v>0.39741553426665327</v>
      </c>
      <c r="I103" s="204">
        <v>-0.50840281675028709</v>
      </c>
      <c r="J103" s="204">
        <v>-0.30969931651954163</v>
      </c>
      <c r="K103" s="204">
        <v>-0.29963550042432097</v>
      </c>
      <c r="L103" s="204">
        <v>-0.34846600616374768</v>
      </c>
      <c r="M103" s="204">
        <v>0.13395202245156501</v>
      </c>
      <c r="N103" s="204">
        <v>6.2617832158267883E-2</v>
      </c>
      <c r="O103" s="204">
        <v>5.6582601628380372E-2</v>
      </c>
      <c r="P103" s="204">
        <v>6.3031927009579228E-2</v>
      </c>
      <c r="Q103" s="204">
        <v>0.38896314419626243</v>
      </c>
      <c r="R103" s="204">
        <v>0.35837576157099049</v>
      </c>
      <c r="S103" s="204">
        <v>-9.2032554164865499E-2</v>
      </c>
      <c r="T103" s="204">
        <v>0.28896830455983408</v>
      </c>
      <c r="U103" s="204">
        <v>9.4832737102927459E-2</v>
      </c>
      <c r="V103" s="204">
        <v>-0.38039163145116661</v>
      </c>
      <c r="W103" s="204">
        <v>-0.42093288070173623</v>
      </c>
      <c r="X103" s="204">
        <v>-0.4199900629415107</v>
      </c>
      <c r="Z103" s="108">
        <f>BaseRtg_coef + AlphaRtg_coef*AA103 + ArpRtg_coef*AB103 + BetaPlty_coef*AC103</f>
        <v>-6.4489319013502092E-2</v>
      </c>
      <c r="AA103" s="189">
        <f>SIGN(HFPerfPivot[[#This Row],[.Alpha]])*(ABS(HFPerfPivot[[#This Row],[.Alpha]])^(2-Rtg_Expnt))*(HFPerfPivot[[#This Row],[Beta]]^Rtg_Expnt)</f>
        <v>-2.8920036035319657E-2</v>
      </c>
      <c r="AB103" s="189">
        <f>SIGN(HFPerfPivot[[#This Row],[.ARP]])*(ABS(HFPerfPivot[[#This Row],[.ARP]])^(2-Rtg_Expnt))*(HFPerfPivot[[#This Row],[Total]]^Rtg_Expnt)</f>
        <v>-9.5054327017781881E-2</v>
      </c>
      <c r="AC103" s="189">
        <f>-1*(BP_Eq*MAX(HFPerfPivot[[#This Row],[MSCI_W]],0)^2+BP_CDX*MAX(HFPerfPivot[[#This Row],[US CDX]],0)^2+BP_MBS*MAX(HFPerfPivot[[#This Row],[MBS]],0)^2+BP_IR*MAX(HFPerfPivot[[#This Row],[US 10y]],0)^2)</f>
        <v>-0.12031925138202121</v>
      </c>
    </row>
    <row r="104" spans="1:29" x14ac:dyDescent="0.25">
      <c r="A104" s="185" t="s">
        <v>266</v>
      </c>
      <c r="B104" s="185" t="s">
        <v>3</v>
      </c>
      <c r="C104" s="195">
        <v>0</v>
      </c>
      <c r="D104" s="194">
        <v>0</v>
      </c>
      <c r="E104" s="204">
        <v>0.34351375598415446</v>
      </c>
      <c r="F104" s="204">
        <v>0.30985198454362173</v>
      </c>
      <c r="G104" s="204">
        <v>0.31536963022932968</v>
      </c>
      <c r="H104" s="204">
        <v>0.38685334376549579</v>
      </c>
      <c r="I104" s="204">
        <v>0.57416658403584575</v>
      </c>
      <c r="J104" s="204">
        <v>0.18034928613354981</v>
      </c>
      <c r="K104" s="204">
        <v>0.17011496409072632</v>
      </c>
      <c r="L104" s="204">
        <v>0.70155376241851508</v>
      </c>
      <c r="M104" s="204">
        <v>4.5324691191784776E-2</v>
      </c>
      <c r="N104" s="204">
        <v>5.7438727522209528E-3</v>
      </c>
      <c r="O104" s="204">
        <v>1.4814859223977482E-2</v>
      </c>
      <c r="P104" s="204">
        <v>2.6844694093014088E-2</v>
      </c>
      <c r="Q104" s="204">
        <v>3.4756705155796562E-2</v>
      </c>
      <c r="R104" s="204">
        <v>-7.0885013683633591E-2</v>
      </c>
      <c r="S104" s="204">
        <v>0.11770055822004548</v>
      </c>
      <c r="T104" s="204">
        <v>8.6990952907394555E-3</v>
      </c>
      <c r="U104" s="204">
        <v>0.33845936362725243</v>
      </c>
      <c r="V104" s="204">
        <v>0.12149994828525977</v>
      </c>
      <c r="W104" s="204">
        <v>-0.14699057433058235</v>
      </c>
      <c r="X104" s="204">
        <v>-1.2096925378227551E-2</v>
      </c>
      <c r="Z104" s="108">
        <f>BaseRtg_coef + AlphaRtg_coef*AA104 + ArpRtg_coef*AB104 + BetaPlty_coef*AC104</f>
        <v>4.9367163470671188E-3</v>
      </c>
      <c r="AA104" s="189">
        <f>SIGN(HFPerfPivot[[#This Row],[.Alpha]])*(ABS(HFPerfPivot[[#This Row],[.Alpha]])^(2-Rtg_Expnt))*(HFPerfPivot[[#This Row],[Beta]]^Rtg_Expnt)</f>
        <v>2.4521477940646955E-3</v>
      </c>
      <c r="AB104" s="189">
        <f>SIGN(HFPerfPivot[[#This Row],[.ARP]])*(ABS(HFPerfPivot[[#This Row],[.ARP]])^(2-Rtg_Expnt))*(HFPerfPivot[[#This Row],[Total]]^Rtg_Expnt)</f>
        <v>4.9096273778581605E-2</v>
      </c>
      <c r="AC104" s="189">
        <f>-1*(BP_Eq*MAX(HFPerfPivot[[#This Row],[MSCI_W]],0)^2+BP_CDX*MAX(HFPerfPivot[[#This Row],[US CDX]],0)^2+BP_MBS*MAX(HFPerfPivot[[#This Row],[MBS]],0)^2+BP_IR*MAX(HFPerfPivot[[#This Row],[US 10y]],0)^2)</f>
        <v>-2.12529412427869E-3</v>
      </c>
    </row>
    <row r="105" spans="1:29" x14ac:dyDescent="0.25">
      <c r="A105" s="185" t="s">
        <v>265</v>
      </c>
      <c r="B105" s="185" t="s">
        <v>3</v>
      </c>
      <c r="C105" s="195">
        <v>0</v>
      </c>
      <c r="D105" s="194">
        <v>0</v>
      </c>
      <c r="E105" s="204">
        <v>0.97031872989123757</v>
      </c>
      <c r="F105" s="204">
        <v>1.8135203030357026</v>
      </c>
      <c r="G105" s="204">
        <v>2.0121169298468589</v>
      </c>
      <c r="H105" s="204">
        <v>0.10866493531875354</v>
      </c>
      <c r="I105" s="204">
        <v>-0.17709471039056046</v>
      </c>
      <c r="J105" s="204">
        <v>1.8112102316036216</v>
      </c>
      <c r="K105" s="204">
        <v>1.8989337173535452</v>
      </c>
      <c r="L105" s="204">
        <v>2.183798689425144</v>
      </c>
      <c r="M105" s="204">
        <v>4.0497107007594242E-2</v>
      </c>
      <c r="N105" s="204">
        <v>1.934894197734903E-2</v>
      </c>
      <c r="O105" s="204">
        <v>1.2421931316021945E-2</v>
      </c>
      <c r="P105" s="204">
        <v>1.7739327745109314E-2</v>
      </c>
      <c r="Q105" s="204">
        <v>0.10938528846966997</v>
      </c>
      <c r="R105" s="204">
        <v>-0.12591519035077839</v>
      </c>
      <c r="S105" s="204">
        <v>-0.25121420224795366</v>
      </c>
      <c r="T105" s="204">
        <v>-0.13145962100483444</v>
      </c>
      <c r="U105" s="204">
        <v>0.10977277834330049</v>
      </c>
      <c r="V105" s="204">
        <v>3.812920067849157E-2</v>
      </c>
      <c r="W105" s="204">
        <v>-9.9702815080212531E-2</v>
      </c>
      <c r="X105" s="204">
        <v>-0.1380942042661728</v>
      </c>
      <c r="Z105" s="108">
        <f>BaseRtg_coef + AlphaRtg_coef*AA105 + ArpRtg_coef*AB105 + BetaPlty_coef*AC105</f>
        <v>0.10453397419760228</v>
      </c>
      <c r="AA105" s="189">
        <f>SIGN(HFPerfPivot[[#This Row],[.Alpha]])*(ABS(HFPerfPivot[[#This Row],[.Alpha]])^(2-Rtg_Expnt))*(HFPerfPivot[[#This Row],[Beta]]^Rtg_Expnt)</f>
        <v>0.10900690155115986</v>
      </c>
      <c r="AB105" s="189">
        <f>SIGN(HFPerfPivot[[#This Row],[.ARP]])*(ABS(HFPerfPivot[[#This Row],[.ARP]])^(2-Rtg_Expnt))*(HFPerfPivot[[#This Row],[Total]]^Rtg_Expnt)</f>
        <v>-1.0371103935264274E-2</v>
      </c>
      <c r="AC105" s="189">
        <f>-1*(BP_Eq*MAX(HFPerfPivot[[#This Row],[MSCI_W]],0)^2+BP_CDX*MAX(HFPerfPivot[[#This Row],[US CDX]],0)^2+BP_MBS*MAX(HFPerfPivot[[#This Row],[MBS]],0)^2+BP_IR*MAX(HFPerfPivot[[#This Row],[US 10y]],0)^2)</f>
        <v>-7.1790848001557477E-3</v>
      </c>
    </row>
    <row r="106" spans="1:29" x14ac:dyDescent="0.25">
      <c r="A106" s="185" t="s">
        <v>221</v>
      </c>
      <c r="B106" s="185" t="s">
        <v>409</v>
      </c>
      <c r="C106" s="195">
        <v>7.7278596927845269E-3</v>
      </c>
      <c r="D106" s="194">
        <v>28134523</v>
      </c>
      <c r="E106" s="204">
        <v>1.3773979959568208</v>
      </c>
      <c r="F106" s="204">
        <v>1.5246597167116802</v>
      </c>
      <c r="G106" s="204">
        <v>1.4925821405353834</v>
      </c>
      <c r="H106" s="204">
        <v>-3.2843422710952246E-2</v>
      </c>
      <c r="I106" s="204">
        <v>0.40863054997235254</v>
      </c>
      <c r="J106" s="204">
        <v>2.3258336943192623</v>
      </c>
      <c r="K106" s="204">
        <v>2.316083311270718</v>
      </c>
      <c r="L106" s="204">
        <v>2.8603308409518746</v>
      </c>
      <c r="M106" s="204">
        <v>5.0776840596407441E-2</v>
      </c>
      <c r="N106" s="204">
        <v>2.2652908686384459E-2</v>
      </c>
      <c r="O106" s="204">
        <v>1.3965890110341612E-2</v>
      </c>
      <c r="P106" s="204">
        <v>2.7937091261594087E-2</v>
      </c>
      <c r="Q106" s="204">
        <v>3.4001722645572718E-2</v>
      </c>
      <c r="R106" s="204">
        <v>-0.80882916930865068</v>
      </c>
      <c r="S106" s="204">
        <v>0.64361392331363065</v>
      </c>
      <c r="T106" s="204">
        <v>-0.16987014993703817</v>
      </c>
      <c r="U106" s="204">
        <v>-3.4373042822151902E-2</v>
      </c>
      <c r="V106" s="204">
        <v>0.14703457454405572</v>
      </c>
      <c r="W106" s="204">
        <v>-6.5782866688339648E-3</v>
      </c>
      <c r="X106" s="204">
        <v>5.5255727115674856E-2</v>
      </c>
      <c r="Z106" s="108">
        <f>BaseRtg_coef + AlphaRtg_coef*AA106 + ArpRtg_coef*AB106 + BetaPlty_coef*AC106</f>
        <v>0.16078404768740581</v>
      </c>
      <c r="AA106" s="189">
        <f>SIGN(HFPerfPivot[[#This Row],[.Alpha]])*(ABS(HFPerfPivot[[#This Row],[.Alpha]])^(2-Rtg_Expnt))*(HFPerfPivot[[#This Row],[Beta]]^Rtg_Expnt)</f>
        <v>0.16771283608274723</v>
      </c>
      <c r="AB106" s="189">
        <f>SIGN(HFPerfPivot[[#This Row],[.ARP]])*(ABS(HFPerfPivot[[#This Row],[.ARP]])^(2-Rtg_Expnt))*(HFPerfPivot[[#This Row],[Total]]^Rtg_Expnt)</f>
        <v>3.4947233074658295E-2</v>
      </c>
      <c r="AC106" s="189">
        <f>-1*(BP_Eq*MAX(HFPerfPivot[[#This Row],[MSCI_W]],0)^2+BP_CDX*MAX(HFPerfPivot[[#This Row],[US CDX]],0)^2+BP_MBS*MAX(HFPerfPivot[[#This Row],[MBS]],0)^2+BP_IR*MAX(HFPerfPivot[[#This Row],[US 10y]],0)^2)</f>
        <v>-4.2117558514036278E-2</v>
      </c>
    </row>
    <row r="107" spans="1:29" x14ac:dyDescent="0.25">
      <c r="A107" s="185" t="s">
        <v>222</v>
      </c>
      <c r="B107" s="185" t="s">
        <v>409</v>
      </c>
      <c r="C107" s="195">
        <v>3.448213689741271E-2</v>
      </c>
      <c r="D107" s="194">
        <v>125537796</v>
      </c>
      <c r="E107" s="204">
        <v>2.2649777858700744</v>
      </c>
      <c r="F107" s="204">
        <v>2.5942986838392152</v>
      </c>
      <c r="G107" s="204">
        <v>2.15778487275414</v>
      </c>
      <c r="H107" s="204">
        <v>5.8307407088320815E-2</v>
      </c>
      <c r="I107" s="204">
        <v>0.6638043285631714</v>
      </c>
      <c r="J107" s="204">
        <v>3.5935935864668656</v>
      </c>
      <c r="K107" s="204">
        <v>3.651080203176627</v>
      </c>
      <c r="L107" s="204">
        <v>4.1152490401574919</v>
      </c>
      <c r="M107" s="204">
        <v>3.3866490544776556E-2</v>
      </c>
      <c r="N107" s="204">
        <v>1.420633779908448E-2</v>
      </c>
      <c r="O107" s="204">
        <v>9.7376491595095264E-3</v>
      </c>
      <c r="P107" s="204">
        <v>1.9316213343464696E-2</v>
      </c>
      <c r="Q107" s="204">
        <v>4.2514310725025747E-2</v>
      </c>
      <c r="R107" s="204">
        <v>-0.58929086532019836</v>
      </c>
      <c r="S107" s="204">
        <v>0.33136179655782272</v>
      </c>
      <c r="T107" s="204">
        <v>6.1067371656364942E-3</v>
      </c>
      <c r="U107" s="204">
        <v>7.9829021097897759E-2</v>
      </c>
      <c r="V107" s="204">
        <v>0.12622522062306213</v>
      </c>
      <c r="W107" s="204">
        <v>-3.1251961246617367E-2</v>
      </c>
      <c r="X107" s="204">
        <v>3.7597803599231754E-2</v>
      </c>
      <c r="Z107" s="108">
        <f>BaseRtg_coef + AlphaRtg_coef*AA107 + ArpRtg_coef*AB107 + BetaPlty_coef*AC107</f>
        <v>0.20391344973514111</v>
      </c>
      <c r="AA107" s="189">
        <f>SIGN(HFPerfPivot[[#This Row],[.Alpha]])*(ABS(HFPerfPivot[[#This Row],[.Alpha]])^(2-Rtg_Expnt))*(HFPerfPivot[[#This Row],[Beta]]^Rtg_Expnt)</f>
        <v>0.20359766936699403</v>
      </c>
      <c r="AB107" s="189">
        <f>SIGN(HFPerfPivot[[#This Row],[.ARP]])*(ABS(HFPerfPivot[[#This Row],[.ARP]])^(2-Rtg_Expnt))*(HFPerfPivot[[#This Row],[Total]]^Rtg_Expnt)</f>
        <v>4.7301808560309522E-2</v>
      </c>
      <c r="AC107" s="189">
        <f>-1*(BP_Eq*MAX(HFPerfPivot[[#This Row],[MSCI_W]],0)^2+BP_CDX*MAX(HFPerfPivot[[#This Row],[US CDX]],0)^2+BP_MBS*MAX(HFPerfPivot[[#This Row],[MBS]],0)^2+BP_IR*MAX(HFPerfPivot[[#This Row],[US 10y]],0)^2)</f>
        <v>-1.2072002439419246E-2</v>
      </c>
    </row>
    <row r="108" spans="1:29" x14ac:dyDescent="0.25">
      <c r="A108" s="185" t="s">
        <v>226</v>
      </c>
      <c r="B108" s="185" t="s">
        <v>409</v>
      </c>
      <c r="C108" s="195">
        <v>2.2667351691152603E-2</v>
      </c>
      <c r="D108" s="194">
        <v>82524159.709999993</v>
      </c>
      <c r="E108" s="204">
        <v>0.5195816299806848</v>
      </c>
      <c r="F108" s="204">
        <v>0.47847817821348831</v>
      </c>
      <c r="G108" s="204">
        <v>0.34391979386190724</v>
      </c>
      <c r="H108" s="204">
        <v>0.41678541666033919</v>
      </c>
      <c r="I108" s="204">
        <v>0.69782598642283244</v>
      </c>
      <c r="J108" s="204">
        <v>5.6656049369507806E-2</v>
      </c>
      <c r="K108" s="204">
        <v>6.616982066298957E-2</v>
      </c>
      <c r="L108" s="204">
        <v>0.299598723198161</v>
      </c>
      <c r="M108" s="204">
        <v>8.8379139475734475E-2</v>
      </c>
      <c r="N108" s="204">
        <v>4.8795736625301012E-2</v>
      </c>
      <c r="O108" s="204">
        <v>3.2605284791862886E-2</v>
      </c>
      <c r="P108" s="204">
        <v>4.9950727830171543E-2</v>
      </c>
      <c r="Q108" s="204">
        <v>0.23176902087014692</v>
      </c>
      <c r="R108" s="204">
        <v>-0.47204629278334093</v>
      </c>
      <c r="S108" s="204">
        <v>1.4804059512438414</v>
      </c>
      <c r="T108" s="204">
        <v>0.17492183863675775</v>
      </c>
      <c r="U108" s="204">
        <v>0.22023504704198524</v>
      </c>
      <c r="V108" s="204">
        <v>0.21624925509897644</v>
      </c>
      <c r="W108" s="204">
        <v>0.21606631080093408</v>
      </c>
      <c r="X108" s="204">
        <v>0.27610444340190415</v>
      </c>
      <c r="Z108" s="108">
        <f>BaseRtg_coef + AlphaRtg_coef*AA108 + ArpRtg_coef*AB108 + BetaPlty_coef*AC108</f>
        <v>-4.0293984319370917E-2</v>
      </c>
      <c r="AA108" s="189">
        <f>SIGN(HFPerfPivot[[#This Row],[.Alpha]])*(ABS(HFPerfPivot[[#This Row],[.Alpha]])^(2-Rtg_Expnt))*(HFPerfPivot[[#This Row],[Beta]]^Rtg_Expnt)</f>
        <v>2.8697513490967379E-3</v>
      </c>
      <c r="AB108" s="189">
        <f>SIGN(HFPerfPivot[[#This Row],[.ARP]])*(ABS(HFPerfPivot[[#This Row],[.ARP]])^(2-Rtg_Expnt))*(HFPerfPivot[[#This Row],[Total]]^Rtg_Expnt)</f>
        <v>0.10338231410591354</v>
      </c>
      <c r="AC108" s="189">
        <f>-1*(BP_Eq*MAX(HFPerfPivot[[#This Row],[MSCI_W]],0)^2+BP_CDX*MAX(HFPerfPivot[[#This Row],[US CDX]],0)^2+BP_MBS*MAX(HFPerfPivot[[#This Row],[MBS]],0)^2+BP_IR*MAX(HFPerfPivot[[#This Row],[US 10y]],0)^2)</f>
        <v>-0.25750983539529504</v>
      </c>
    </row>
    <row r="109" spans="1:29" x14ac:dyDescent="0.25">
      <c r="A109" s="185" t="s">
        <v>438</v>
      </c>
      <c r="B109" s="185" t="s">
        <v>409</v>
      </c>
      <c r="C109" s="195">
        <v>0</v>
      </c>
      <c r="D109" s="194">
        <v>0</v>
      </c>
      <c r="E109" s="204">
        <v>0.37323570927426669</v>
      </c>
      <c r="F109" s="204">
        <v>2.4059791509977033E-2</v>
      </c>
      <c r="G109" s="204">
        <v>-0.61887999294769158</v>
      </c>
      <c r="H109" s="204">
        <v>0.20266469218196215</v>
      </c>
      <c r="I109" s="204">
        <v>0.65573150004351199</v>
      </c>
      <c r="J109" s="204">
        <v>2.3862680011222197E-2</v>
      </c>
      <c r="K109" s="204">
        <v>0.14090886421447962</v>
      </c>
      <c r="L109" s="204">
        <v>-9.3806573016405867E-2</v>
      </c>
      <c r="M109" s="204">
        <v>9.413459529777643E-2</v>
      </c>
      <c r="N109" s="204">
        <v>2.588807672058456E-2</v>
      </c>
      <c r="O109" s="204">
        <v>3.3990893087433735E-2</v>
      </c>
      <c r="P109" s="204">
        <v>5.6337051171610752E-2</v>
      </c>
      <c r="Q109" s="204">
        <v>2.299975152850358E-2</v>
      </c>
      <c r="R109" s="204">
        <v>-0.61189906003726702</v>
      </c>
      <c r="S109" s="204">
        <v>0.84080230128225175</v>
      </c>
      <c r="T109" s="204">
        <v>0.24554921217233791</v>
      </c>
      <c r="U109" s="204">
        <v>0.20747548995164822</v>
      </c>
      <c r="V109" s="204">
        <v>0.38727089583437718</v>
      </c>
      <c r="W109" s="204">
        <v>-2.1247704326478743E-2</v>
      </c>
      <c r="X109" s="204">
        <v>0.18755291556957118</v>
      </c>
      <c r="Z109" s="108">
        <f>BaseRtg_coef + AlphaRtg_coef*AA109 + ArpRtg_coef*AB109 + BetaPlty_coef*AC109</f>
        <v>-7.9808014406190942E-3</v>
      </c>
      <c r="AA109" s="189">
        <f>SIGN(HFPerfPivot[[#This Row],[.Alpha]])*(ABS(HFPerfPivot[[#This Row],[.Alpha]])^(2-Rtg_Expnt))*(HFPerfPivot[[#This Row],[Beta]]^Rtg_Expnt)</f>
        <v>6.0530444371248611E-4</v>
      </c>
      <c r="AB109" s="189">
        <f>SIGN(HFPerfPivot[[#This Row],[.ARP]])*(ABS(HFPerfPivot[[#This Row],[.ARP]])^(2-Rtg_Expnt))*(HFPerfPivot[[#This Row],[Total]]^Rtg_Expnt)</f>
        <v>0.10028119564882013</v>
      </c>
      <c r="AC109" s="189">
        <f>-1*(BP_Eq*MAX(HFPerfPivot[[#This Row],[MSCI_W]],0)^2+BP_CDX*MAX(HFPerfPivot[[#This Row],[US CDX]],0)^2+BP_MBS*MAX(HFPerfPivot[[#This Row],[MBS]],0)^2+BP_IR*MAX(HFPerfPivot[[#This Row],[US 10y]],0)^2)</f>
        <v>-8.3071127246067966E-2</v>
      </c>
    </row>
    <row r="110" spans="1:29" x14ac:dyDescent="0.25">
      <c r="A110" s="185" t="s">
        <v>439</v>
      </c>
      <c r="B110" s="185" t="s">
        <v>409</v>
      </c>
      <c r="C110" s="195">
        <v>0</v>
      </c>
      <c r="D110" s="194">
        <v>0</v>
      </c>
      <c r="E110" s="204">
        <v>0.35286252624593645</v>
      </c>
      <c r="F110" s="204">
        <v>-4.7190976228952677E-3</v>
      </c>
      <c r="G110" s="204">
        <v>-0.6645541524536237</v>
      </c>
      <c r="H110" s="204">
        <v>0.20631791369690608</v>
      </c>
      <c r="I110" s="204">
        <v>0.65675891246381068</v>
      </c>
      <c r="J110" s="204">
        <v>-2.6752909730305124E-2</v>
      </c>
      <c r="K110" s="204">
        <v>0.10211171894549172</v>
      </c>
      <c r="L110" s="204">
        <v>-0.14443240164875751</v>
      </c>
      <c r="M110" s="204">
        <v>9.3757695090695731E-2</v>
      </c>
      <c r="N110" s="204">
        <v>2.5813987627951691E-2</v>
      </c>
      <c r="O110" s="204">
        <v>3.3915003902828221E-2</v>
      </c>
      <c r="P110" s="204">
        <v>5.5925335912166231E-2</v>
      </c>
      <c r="Q110" s="204">
        <v>2.4046470803062166E-2</v>
      </c>
      <c r="R110" s="204">
        <v>-0.60445722599010543</v>
      </c>
      <c r="S110" s="204">
        <v>0.8433120207744419</v>
      </c>
      <c r="T110" s="204">
        <v>0.2419491580536344</v>
      </c>
      <c r="U110" s="204">
        <v>0.20837369775981929</v>
      </c>
      <c r="V110" s="204">
        <v>0.3867797251529258</v>
      </c>
      <c r="W110" s="204">
        <v>-1.8277560227650494E-2</v>
      </c>
      <c r="X110" s="204">
        <v>0.18590270756466104</v>
      </c>
      <c r="Z110" s="108">
        <f>BaseRtg_coef + AlphaRtg_coef*AA110 + ArpRtg_coef*AB110 + BetaPlty_coef*AC110</f>
        <v>-9.3136858117939762E-3</v>
      </c>
      <c r="AA110" s="189">
        <f>SIGN(HFPerfPivot[[#This Row],[.Alpha]])*(ABS(HFPerfPivot[[#This Row],[.Alpha]])^(2-Rtg_Expnt))*(HFPerfPivot[[#This Row],[Beta]]^Rtg_Expnt)</f>
        <v>-6.9679512471841956E-4</v>
      </c>
      <c r="AB110" s="189">
        <f>SIGN(HFPerfPivot[[#This Row],[.ARP]])*(ABS(HFPerfPivot[[#This Row],[.ARP]])^(2-Rtg_Expnt))*(HFPerfPivot[[#This Row],[Total]]^Rtg_Expnt)</f>
        <v>0.10017576334862303</v>
      </c>
      <c r="AC110" s="189">
        <f>-1*(BP_Eq*MAX(HFPerfPivot[[#This Row],[MSCI_W]],0)^2+BP_CDX*MAX(HFPerfPivot[[#This Row],[US CDX]],0)^2+BP_MBS*MAX(HFPerfPivot[[#This Row],[MBS]],0)^2+BP_IR*MAX(HFPerfPivot[[#This Row],[US 10y]],0)^2)</f>
        <v>-8.3172335109689299E-2</v>
      </c>
    </row>
    <row r="111" spans="1:29" x14ac:dyDescent="0.25">
      <c r="A111" s="185" t="s">
        <v>440</v>
      </c>
      <c r="B111" s="185" t="s">
        <v>409</v>
      </c>
      <c r="C111" s="195">
        <v>0</v>
      </c>
      <c r="D111" s="194">
        <v>0</v>
      </c>
      <c r="E111" s="204">
        <v>0.72372307975644001</v>
      </c>
      <c r="F111" s="204">
        <v>0.44626348322699011</v>
      </c>
      <c r="G111" s="204">
        <v>-0.47810541036098164</v>
      </c>
      <c r="H111" s="204">
        <v>0.24083775664100618</v>
      </c>
      <c r="I111" s="204">
        <v>0.79841288422330736</v>
      </c>
      <c r="J111" s="204">
        <v>0.23179325588474495</v>
      </c>
      <c r="K111" s="204">
        <v>0.49567549084458778</v>
      </c>
      <c r="L111" s="204">
        <v>-3.2079087071903234E-3</v>
      </c>
      <c r="M111" s="204">
        <v>7.0032521125844252E-2</v>
      </c>
      <c r="N111" s="204">
        <v>9.5611605016778824E-3</v>
      </c>
      <c r="O111" s="204">
        <v>3.5334871749098107E-2</v>
      </c>
      <c r="P111" s="204">
        <v>4.3225127430376334E-2</v>
      </c>
      <c r="Q111" s="204">
        <v>5.476422166326872E-2</v>
      </c>
      <c r="R111" s="204">
        <v>8.6028125905408728E-3</v>
      </c>
      <c r="S111" s="204">
        <v>-0.14230548454773856</v>
      </c>
      <c r="T111" s="204">
        <v>2.6535921166721172E-2</v>
      </c>
      <c r="U111" s="204">
        <v>0.59913673174744109</v>
      </c>
      <c r="V111" s="204">
        <v>0.38188601476675227</v>
      </c>
      <c r="W111" s="204">
        <v>3.0055605539865832E-2</v>
      </c>
      <c r="X111" s="204">
        <v>0.11400195290296235</v>
      </c>
      <c r="Z111" s="108">
        <f>BaseRtg_coef + AlphaRtg_coef*AA111 + ArpRtg_coef*AB111 + BetaPlty_coef*AC111</f>
        <v>1.2802589932894976E-2</v>
      </c>
      <c r="AA111" s="189">
        <f>SIGN(HFPerfPivot[[#This Row],[.Alpha]])*(ABS(HFPerfPivot[[#This Row],[.Alpha]])^(2-Rtg_Expnt))*(HFPerfPivot[[#This Row],[Beta]]^Rtg_Expnt)</f>
        <v>4.9176651224577634E-3</v>
      </c>
      <c r="AB111" s="189">
        <f>SIGN(HFPerfPivot[[#This Row],[.ARP]])*(ABS(HFPerfPivot[[#This Row],[.ARP]])^(2-Rtg_Expnt))*(HFPerfPivot[[#This Row],[Total]]^Rtg_Expnt)</f>
        <v>0.10274465579539264</v>
      </c>
      <c r="AC111" s="189">
        <f>-1*(BP_Eq*MAX(HFPerfPivot[[#This Row],[MSCI_W]],0)^2+BP_CDX*MAX(HFPerfPivot[[#This Row],[US CDX]],0)^2+BP_MBS*MAX(HFPerfPivot[[#This Row],[MBS]],0)^2+BP_IR*MAX(HFPerfPivot[[#This Row],[US 10y]],0)^2)</f>
        <v>-1.9477038455102634E-3</v>
      </c>
    </row>
    <row r="112" spans="1:29" x14ac:dyDescent="0.25">
      <c r="A112" s="185" t="s">
        <v>441</v>
      </c>
      <c r="B112" s="185" t="s">
        <v>409</v>
      </c>
      <c r="C112" s="195">
        <v>0</v>
      </c>
      <c r="D112" s="194">
        <v>0</v>
      </c>
      <c r="E112" s="204">
        <v>0.70616362286011736</v>
      </c>
      <c r="F112" s="204">
        <v>0.39947511112272455</v>
      </c>
      <c r="G112" s="204">
        <v>-0.52901970344337157</v>
      </c>
      <c r="H112" s="204">
        <v>0.24004462511411009</v>
      </c>
      <c r="I112" s="204">
        <v>0.79785784067244558</v>
      </c>
      <c r="J112" s="204">
        <v>0.20505831167347682</v>
      </c>
      <c r="K112" s="204">
        <v>0.46372781015412512</v>
      </c>
      <c r="L112" s="204">
        <v>-3.099999584007165E-2</v>
      </c>
      <c r="M112" s="204">
        <v>7.0024755034435018E-2</v>
      </c>
      <c r="N112" s="204">
        <v>9.8983444205252361E-3</v>
      </c>
      <c r="O112" s="204">
        <v>3.5376964663533197E-2</v>
      </c>
      <c r="P112" s="204">
        <v>4.2908756820820064E-2</v>
      </c>
      <c r="Q112" s="204">
        <v>5.7589794530548528E-2</v>
      </c>
      <c r="R112" s="204">
        <v>-1.0744428383967174E-2</v>
      </c>
      <c r="S112" s="204">
        <v>-0.13618693123035647</v>
      </c>
      <c r="T112" s="204">
        <v>2.682150533150569E-2</v>
      </c>
      <c r="U112" s="204">
        <v>0.59795516146237704</v>
      </c>
      <c r="V112" s="204">
        <v>0.38331005998527634</v>
      </c>
      <c r="W112" s="204">
        <v>3.5093627499167585E-2</v>
      </c>
      <c r="X112" s="204">
        <v>0.11186374866330034</v>
      </c>
      <c r="Z112" s="108">
        <f>BaseRtg_coef + AlphaRtg_coef*AA112 + ArpRtg_coef*AB112 + BetaPlty_coef*AC112</f>
        <v>1.2168224963762089E-2</v>
      </c>
      <c r="AA112" s="189">
        <f>SIGN(HFPerfPivot[[#This Row],[.Alpha]])*(ABS(HFPerfPivot[[#This Row],[.Alpha]])^(2-Rtg_Expnt))*(HFPerfPivot[[#This Row],[Beta]]^Rtg_Expnt)</f>
        <v>4.330306557667034E-3</v>
      </c>
      <c r="AB112" s="189">
        <f>SIGN(HFPerfPivot[[#This Row],[.ARP]])*(ABS(HFPerfPivot[[#This Row],[.ARP]])^(2-Rtg_Expnt))*(HFPerfPivot[[#This Row],[Total]]^Rtg_Expnt)</f>
        <v>0.10264684264113472</v>
      </c>
      <c r="AC112" s="189">
        <f>-1*(BP_Eq*MAX(HFPerfPivot[[#This Row],[MSCI_W]],0)^2+BP_CDX*MAX(HFPerfPivot[[#This Row],[US CDX]],0)^2+BP_MBS*MAX(HFPerfPivot[[#This Row],[MBS]],0)^2+BP_IR*MAX(HFPerfPivot[[#This Row],[US 10y]],0)^2)</f>
        <v>-2.1338292900920761E-3</v>
      </c>
    </row>
    <row r="113" spans="1:29" x14ac:dyDescent="0.25">
      <c r="A113" s="185" t="s">
        <v>428</v>
      </c>
      <c r="B113" s="185" t="s">
        <v>409</v>
      </c>
      <c r="C113" s="195">
        <v>0</v>
      </c>
      <c r="D113" s="194">
        <v>0</v>
      </c>
      <c r="E113" s="204">
        <v>0.8210782308600032</v>
      </c>
      <c r="F113" s="204">
        <v>0.91887221829580878</v>
      </c>
      <c r="G113" s="204">
        <v>0.6380331884526419</v>
      </c>
      <c r="H113" s="204">
        <v>0.19141924662710377</v>
      </c>
      <c r="I113" s="204">
        <v>0.77975878843241642</v>
      </c>
      <c r="J113" s="204">
        <v>0.73520792530609391</v>
      </c>
      <c r="K113" s="204">
        <v>0.92215130199330975</v>
      </c>
      <c r="L113" s="204">
        <v>0.66831408642459611</v>
      </c>
      <c r="M113" s="204">
        <v>5.8474871206257696E-2</v>
      </c>
      <c r="N113" s="204">
        <v>1.8240315957142976E-2</v>
      </c>
      <c r="O113" s="204">
        <v>1.4371577676892679E-2</v>
      </c>
      <c r="P113" s="204">
        <v>4.257372025130441E-2</v>
      </c>
      <c r="Q113" s="204">
        <v>4.150236848522177E-2</v>
      </c>
      <c r="R113" s="204">
        <v>0.22625291199401429</v>
      </c>
      <c r="S113" s="204">
        <v>-0.40644928203817077</v>
      </c>
      <c r="T113" s="204">
        <v>0.24954637340569855</v>
      </c>
      <c r="U113" s="204">
        <v>0.20268107547605554</v>
      </c>
      <c r="V113" s="204">
        <v>0.10990948493097703</v>
      </c>
      <c r="W113" s="204">
        <v>8.1564214488297898E-3</v>
      </c>
      <c r="X113" s="204">
        <v>0.11055505976555821</v>
      </c>
      <c r="Z113" s="108">
        <f>BaseRtg_coef + AlphaRtg_coef*AA113 + ArpRtg_coef*AB113 + BetaPlty_coef*AC113</f>
        <v>3.6781662190893065E-2</v>
      </c>
      <c r="AA113" s="189">
        <f>SIGN(HFPerfPivot[[#This Row],[.Alpha]])*(ABS(HFPerfPivot[[#This Row],[.Alpha]])^(2-Rtg_Expnt))*(HFPerfPivot[[#This Row],[Beta]]^Rtg_Expnt)</f>
        <v>3.3789906699078373E-2</v>
      </c>
      <c r="AB113" s="189">
        <f>SIGN(HFPerfPivot[[#This Row],[.ARP]])*(ABS(HFPerfPivot[[#This Row],[.ARP]])^(2-Rtg_Expnt))*(HFPerfPivot[[#This Row],[Total]]^Rtg_Expnt)</f>
        <v>8.7131923855135449E-2</v>
      </c>
      <c r="AC113" s="189">
        <f>-1*(BP_Eq*MAX(HFPerfPivot[[#This Row],[MSCI_W]],0)^2+BP_CDX*MAX(HFPerfPivot[[#This Row],[US CDX]],0)^2+BP_MBS*MAX(HFPerfPivot[[#This Row],[MBS]],0)^2+BP_IR*MAX(HFPerfPivot[[#This Row],[US 10y]],0)^2)</f>
        <v>-1.8607184468494263E-2</v>
      </c>
    </row>
    <row r="114" spans="1:29" x14ac:dyDescent="0.25">
      <c r="A114" s="185" t="s">
        <v>432</v>
      </c>
      <c r="B114" s="185" t="s">
        <v>409</v>
      </c>
      <c r="C114" s="195">
        <v>0</v>
      </c>
      <c r="D114" s="194">
        <v>0</v>
      </c>
      <c r="E114" s="204">
        <v>0.60241553092258926</v>
      </c>
      <c r="F114" s="204">
        <v>0.24884217356987398</v>
      </c>
      <c r="G114" s="204">
        <v>-0.15400268419670685</v>
      </c>
      <c r="H114" s="204">
        <v>-6.6202683711518093E-2</v>
      </c>
      <c r="I114" s="204">
        <v>0.61930832942470848</v>
      </c>
      <c r="J114" s="204">
        <v>0.51285213204433078</v>
      </c>
      <c r="K114" s="204">
        <v>0.64223108887484892</v>
      </c>
      <c r="L114" s="204">
        <v>0.45849123982224371</v>
      </c>
      <c r="M114" s="204">
        <v>0.17449142489059283</v>
      </c>
      <c r="N114" s="204">
        <v>3.929867848789393E-2</v>
      </c>
      <c r="O114" s="204">
        <v>7.0078008048846854E-2</v>
      </c>
      <c r="P114" s="204">
        <v>0.11333476035783872</v>
      </c>
      <c r="Q114" s="204">
        <v>-5.4080640417969311E-2</v>
      </c>
      <c r="R114" s="204">
        <v>-1.4595979794006626</v>
      </c>
      <c r="S114" s="204">
        <v>1.0683554260619574</v>
      </c>
      <c r="T114" s="204">
        <v>0.23179221032454483</v>
      </c>
      <c r="U114" s="204">
        <v>0.35402973000677324</v>
      </c>
      <c r="V114" s="204">
        <v>0.23279341616283469</v>
      </c>
      <c r="W114" s="204">
        <v>0.43227259756855907</v>
      </c>
      <c r="X114" s="204">
        <v>0.74008246893667917</v>
      </c>
      <c r="Z114" s="108">
        <f>BaseRtg_coef + AlphaRtg_coef*AA114 + ArpRtg_coef*AB114 + BetaPlty_coef*AC114</f>
        <v>2.6162329046241363E-2</v>
      </c>
      <c r="AA114" s="189">
        <f>SIGN(HFPerfPivot[[#This Row],[.Alpha]])*(ABS(HFPerfPivot[[#This Row],[.Alpha]])^(2-Rtg_Expnt))*(HFPerfPivot[[#This Row],[Beta]]^Rtg_Expnt)</f>
        <v>3.8306605264990932E-2</v>
      </c>
      <c r="AB114" s="189">
        <f>SIGN(HFPerfPivot[[#This Row],[.ARP]])*(ABS(HFPerfPivot[[#This Row],[.ARP]])^(2-Rtg_Expnt))*(HFPerfPivot[[#This Row],[Total]]^Rtg_Expnt)</f>
        <v>0.14832495259856482</v>
      </c>
      <c r="AC114" s="189">
        <f>-1*(BP_Eq*MAX(HFPerfPivot[[#This Row],[MSCI_W]],0)^2+BP_CDX*MAX(HFPerfPivot[[#This Row],[US CDX]],0)^2+BP_MBS*MAX(HFPerfPivot[[#This Row],[MBS]],0)^2+BP_IR*MAX(HFPerfPivot[[#This Row],[US 10y]],0)^2)</f>
        <v>-0.12488385739303026</v>
      </c>
    </row>
    <row r="115" spans="1:29" x14ac:dyDescent="0.25">
      <c r="A115" s="185" t="s">
        <v>433</v>
      </c>
      <c r="B115" s="185" t="s">
        <v>409</v>
      </c>
      <c r="C115" s="195">
        <v>0</v>
      </c>
      <c r="D115" s="194">
        <v>0</v>
      </c>
      <c r="E115" s="204">
        <v>0.61359762108192917</v>
      </c>
      <c r="F115" s="204">
        <v>0.24902862429596828</v>
      </c>
      <c r="G115" s="204">
        <v>0.10822200432646825</v>
      </c>
      <c r="H115" s="204">
        <v>-5.4943420789995104E-2</v>
      </c>
      <c r="I115" s="204">
        <v>0.65640999817020873</v>
      </c>
      <c r="J115" s="204">
        <v>0.7087780331977318</v>
      </c>
      <c r="K115" s="204">
        <v>0.80552699071664713</v>
      </c>
      <c r="L115" s="204">
        <v>1.1372098939068043</v>
      </c>
      <c r="M115" s="204">
        <v>0.10110544130075262</v>
      </c>
      <c r="N115" s="204">
        <v>4.3808423076225594E-2</v>
      </c>
      <c r="O115" s="204">
        <v>3.3875652561804297E-2</v>
      </c>
      <c r="P115" s="204">
        <v>5.9551402372426294E-2</v>
      </c>
      <c r="Q115" s="204">
        <v>-9.7801012429908379E-2</v>
      </c>
      <c r="R115" s="204">
        <v>-1.2895453405276147</v>
      </c>
      <c r="S115" s="204">
        <v>1.3108030056027442</v>
      </c>
      <c r="T115" s="204">
        <v>0.22723217874955332</v>
      </c>
      <c r="U115" s="204">
        <v>0.22557940008341926</v>
      </c>
      <c r="V115" s="204">
        <v>0.20386865715521504</v>
      </c>
      <c r="W115" s="204">
        <v>1.1668369324381948E-2</v>
      </c>
      <c r="X115" s="204">
        <v>0.34565348667439788</v>
      </c>
      <c r="Z115" s="108">
        <f>BaseRtg_coef + AlphaRtg_coef*AA115 + ArpRtg_coef*AB115 + BetaPlty_coef*AC115</f>
        <v>3.4438179580077256E-2</v>
      </c>
      <c r="AA115" s="189">
        <f>SIGN(HFPerfPivot[[#This Row],[.Alpha]])*(ABS(HFPerfPivot[[#This Row],[.Alpha]])^(2-Rtg_Expnt))*(HFPerfPivot[[#This Row],[Beta]]^Rtg_Expnt)</f>
        <v>6.2273894559292137E-2</v>
      </c>
      <c r="AB115" s="189">
        <f>SIGN(HFPerfPivot[[#This Row],[.ARP]])*(ABS(HFPerfPivot[[#This Row],[.ARP]])^(2-Rtg_Expnt))*(HFPerfPivot[[#This Row],[Total]]^Rtg_Expnt)</f>
        <v>0.10593753933099632</v>
      </c>
      <c r="AC115" s="189">
        <f>-1*(BP_Eq*MAX(HFPerfPivot[[#This Row],[MSCI_W]],0)^2+BP_CDX*MAX(HFPerfPivot[[#This Row],[US CDX]],0)^2+BP_MBS*MAX(HFPerfPivot[[#This Row],[MBS]],0)^2+BP_IR*MAX(HFPerfPivot[[#This Row],[US 10y]],0)^2)</f>
        <v>-0.18214734456157258</v>
      </c>
    </row>
    <row r="116" spans="1:29" x14ac:dyDescent="0.25">
      <c r="A116" s="185" t="s">
        <v>434</v>
      </c>
      <c r="B116" s="185" t="s">
        <v>409</v>
      </c>
      <c r="C116" s="195">
        <v>0</v>
      </c>
      <c r="D116" s="194">
        <v>0</v>
      </c>
      <c r="E116" s="204">
        <v>0.5622720534428548</v>
      </c>
      <c r="F116" s="204">
        <v>0.17249887492493643</v>
      </c>
      <c r="G116" s="204">
        <v>4.7779219302921901E-2</v>
      </c>
      <c r="H116" s="204">
        <v>-5.529273488817945E-2</v>
      </c>
      <c r="I116" s="204">
        <v>0.65408580441338615</v>
      </c>
      <c r="J116" s="204">
        <v>0.62335603592824318</v>
      </c>
      <c r="K116" s="204">
        <v>0.70685909031559024</v>
      </c>
      <c r="L116" s="204">
        <v>1.0538697923832758</v>
      </c>
      <c r="M116" s="204">
        <v>0.10098024128099227</v>
      </c>
      <c r="N116" s="204">
        <v>4.3464982130732584E-2</v>
      </c>
      <c r="O116" s="204">
        <v>3.3803902234774294E-2</v>
      </c>
      <c r="P116" s="204">
        <v>5.9470047025928022E-2</v>
      </c>
      <c r="Q116" s="204">
        <v>-9.9175487052185374E-2</v>
      </c>
      <c r="R116" s="204">
        <v>-1.2688265293732222</v>
      </c>
      <c r="S116" s="204">
        <v>1.2937744534997009</v>
      </c>
      <c r="T116" s="204">
        <v>0.23302841782318781</v>
      </c>
      <c r="U116" s="204">
        <v>0.22214385840616585</v>
      </c>
      <c r="V116" s="204">
        <v>0.20199581267424879</v>
      </c>
      <c r="W116" s="204">
        <v>1.0902088778881817E-2</v>
      </c>
      <c r="X116" s="204">
        <v>0.34603388582806077</v>
      </c>
      <c r="Z116" s="108">
        <f>BaseRtg_coef + AlphaRtg_coef*AA116 + ArpRtg_coef*AB116 + BetaPlty_coef*AC116</f>
        <v>2.5613955806794313E-2</v>
      </c>
      <c r="AA116" s="189">
        <f>SIGN(HFPerfPivot[[#This Row],[.Alpha]])*(ABS(HFPerfPivot[[#This Row],[.Alpha]])^(2-Rtg_Expnt))*(HFPerfPivot[[#This Row],[Beta]]^Rtg_Expnt)</f>
        <v>5.2726001834764877E-2</v>
      </c>
      <c r="AB116" s="189">
        <f>SIGN(HFPerfPivot[[#This Row],[.ARP]])*(ABS(HFPerfPivot[[#This Row],[.ARP]])^(2-Rtg_Expnt))*(HFPerfPivot[[#This Row],[Total]]^Rtg_Expnt)</f>
        <v>0.10537090443125559</v>
      </c>
      <c r="AC116" s="189">
        <f>-1*(BP_Eq*MAX(HFPerfPivot[[#This Row],[MSCI_W]],0)^2+BP_CDX*MAX(HFPerfPivot[[#This Row],[US CDX]],0)^2+BP_MBS*MAX(HFPerfPivot[[#This Row],[MBS]],0)^2+BP_IR*MAX(HFPerfPivot[[#This Row],[US 10y]],0)^2)</f>
        <v>-0.17824568235548061</v>
      </c>
    </row>
    <row r="117" spans="1:29" x14ac:dyDescent="0.25">
      <c r="A117" s="185" t="s">
        <v>435</v>
      </c>
      <c r="B117" s="185" t="s">
        <v>409</v>
      </c>
      <c r="C117" s="195">
        <v>0</v>
      </c>
      <c r="D117" s="194">
        <v>0</v>
      </c>
      <c r="E117" s="204">
        <v>0.64385467330448132</v>
      </c>
      <c r="F117" s="204">
        <v>0.29671044948466663</v>
      </c>
      <c r="G117" s="204">
        <v>0.15510092303474871</v>
      </c>
      <c r="H117" s="204">
        <v>-4.8223741462212366E-2</v>
      </c>
      <c r="I117" s="204">
        <v>0.65708944177807471</v>
      </c>
      <c r="J117" s="204">
        <v>0.75486976748161239</v>
      </c>
      <c r="K117" s="204">
        <v>0.85520958737078001</v>
      </c>
      <c r="L117" s="204">
        <v>1.1907483051853596</v>
      </c>
      <c r="M117" s="204">
        <v>0.10117206824112007</v>
      </c>
      <c r="N117" s="204">
        <v>4.3876770097358721E-2</v>
      </c>
      <c r="O117" s="204">
        <v>3.4366313107592215E-2</v>
      </c>
      <c r="P117" s="204">
        <v>5.9181426241907253E-2</v>
      </c>
      <c r="Q117" s="204">
        <v>-9.5201698527247636E-2</v>
      </c>
      <c r="R117" s="204">
        <v>-1.2842070419764242</v>
      </c>
      <c r="S117" s="204">
        <v>1.3234495820295167</v>
      </c>
      <c r="T117" s="204">
        <v>0.23158695194826101</v>
      </c>
      <c r="U117" s="204">
        <v>0.23032659056171575</v>
      </c>
      <c r="V117" s="204">
        <v>0.20386420854489271</v>
      </c>
      <c r="W117" s="204">
        <v>1.7792690692471476E-2</v>
      </c>
      <c r="X117" s="204">
        <v>0.35118883508930498</v>
      </c>
      <c r="Z117" s="108">
        <f>BaseRtg_coef + AlphaRtg_coef*AA117 + ArpRtg_coef*AB117 + BetaPlty_coef*AC117</f>
        <v>3.8892320405036374E-2</v>
      </c>
      <c r="AA117" s="189">
        <f>SIGN(HFPerfPivot[[#This Row],[.Alpha]])*(ABS(HFPerfPivot[[#This Row],[.Alpha]])^(2-Rtg_Expnt))*(HFPerfPivot[[#This Row],[Beta]]^Rtg_Expnt)</f>
        <v>6.7455292225229335E-2</v>
      </c>
      <c r="AB117" s="189">
        <f>SIGN(HFPerfPivot[[#This Row],[.ARP]])*(ABS(HFPerfPivot[[#This Row],[.ARP]])^(2-Rtg_Expnt))*(HFPerfPivot[[#This Row],[Total]]^Rtg_Expnt)</f>
        <v>0.10612704755796541</v>
      </c>
      <c r="AC117" s="189">
        <f>-1*(BP_Eq*MAX(HFPerfPivot[[#This Row],[MSCI_W]],0)^2+BP_CDX*MAX(HFPerfPivot[[#This Row],[US CDX]],0)^2+BP_MBS*MAX(HFPerfPivot[[#This Row],[MBS]],0)^2+BP_IR*MAX(HFPerfPivot[[#This Row],[US 10y]],0)^2)</f>
        <v>-0.18587838287994748</v>
      </c>
    </row>
    <row r="118" spans="1:29" x14ac:dyDescent="0.25">
      <c r="A118" s="185" t="s">
        <v>436</v>
      </c>
      <c r="B118" s="185" t="s">
        <v>409</v>
      </c>
      <c r="C118" s="195">
        <v>0</v>
      </c>
      <c r="D118" s="194">
        <v>0</v>
      </c>
      <c r="E118" s="204">
        <v>0.62015631090336631</v>
      </c>
      <c r="F118" s="204">
        <v>0.25258377189894532</v>
      </c>
      <c r="G118" s="204">
        <v>0.11442972880191936</v>
      </c>
      <c r="H118" s="204">
        <v>-5.0088725058487382E-2</v>
      </c>
      <c r="I118" s="204">
        <v>0.65777920148938707</v>
      </c>
      <c r="J118" s="204">
        <v>0.7149075446011427</v>
      </c>
      <c r="K118" s="204">
        <v>0.81068519705122755</v>
      </c>
      <c r="L118" s="204">
        <v>1.1512340937146219</v>
      </c>
      <c r="M118" s="204">
        <v>0.1009764201284446</v>
      </c>
      <c r="N118" s="204">
        <v>4.3569769104356955E-2</v>
      </c>
      <c r="O118" s="204">
        <v>3.3939563350010561E-2</v>
      </c>
      <c r="P118" s="204">
        <v>5.9418563731965732E-2</v>
      </c>
      <c r="Q118" s="204">
        <v>-9.3332002616542425E-2</v>
      </c>
      <c r="R118" s="204">
        <v>-1.2939780193480439</v>
      </c>
      <c r="S118" s="204">
        <v>1.308719176771741</v>
      </c>
      <c r="T118" s="204">
        <v>0.23019492131034458</v>
      </c>
      <c r="U118" s="204">
        <v>0.22876205490233209</v>
      </c>
      <c r="V118" s="204">
        <v>0.20307081278881206</v>
      </c>
      <c r="W118" s="204">
        <v>1.3866112819073019E-2</v>
      </c>
      <c r="X118" s="204">
        <v>0.34640120056721574</v>
      </c>
      <c r="Z118" s="108">
        <f>BaseRtg_coef + AlphaRtg_coef*AA118 + ArpRtg_coef*AB118 + BetaPlty_coef*AC118</f>
        <v>3.4927146671782372E-2</v>
      </c>
      <c r="AA118" s="189">
        <f>SIGN(HFPerfPivot[[#This Row],[.Alpha]])*(ABS(HFPerfPivot[[#This Row],[.Alpha]])^(2-Rtg_Expnt))*(HFPerfPivot[[#This Row],[Beta]]^Rtg_Expnt)</f>
        <v>6.2690436565808527E-2</v>
      </c>
      <c r="AB118" s="189">
        <f>SIGN(HFPerfPivot[[#This Row],[.ARP]])*(ABS(HFPerfPivot[[#This Row],[.ARP]])^(2-Rtg_Expnt))*(HFPerfPivot[[#This Row],[Total]]^Rtg_Expnt)</f>
        <v>0.1061121585085895</v>
      </c>
      <c r="AC118" s="189">
        <f>-1*(BP_Eq*MAX(HFPerfPivot[[#This Row],[MSCI_W]],0)^2+BP_CDX*MAX(HFPerfPivot[[#This Row],[US CDX]],0)^2+BP_MBS*MAX(HFPerfPivot[[#This Row],[MBS]],0)^2+BP_IR*MAX(HFPerfPivot[[#This Row],[US 10y]],0)^2)</f>
        <v>-0.1818725287244255</v>
      </c>
    </row>
    <row r="119" spans="1:29" x14ac:dyDescent="0.25">
      <c r="A119" s="185" t="s">
        <v>437</v>
      </c>
      <c r="B119" s="185" t="s">
        <v>409</v>
      </c>
      <c r="C119" s="195">
        <v>0</v>
      </c>
      <c r="D119" s="194">
        <v>0</v>
      </c>
      <c r="E119" s="204">
        <v>0.63039824190506588</v>
      </c>
      <c r="F119" s="204">
        <v>0.28448905876074887</v>
      </c>
      <c r="G119" s="204">
        <v>0.14498637217062035</v>
      </c>
      <c r="H119" s="204">
        <v>-4.6526767312618122E-2</v>
      </c>
      <c r="I119" s="204">
        <v>0.65492775071827913</v>
      </c>
      <c r="J119" s="204">
        <v>0.73548636898512754</v>
      </c>
      <c r="K119" s="204">
        <v>0.8334544386771009</v>
      </c>
      <c r="L119" s="204">
        <v>1.1645443240187099</v>
      </c>
      <c r="M119" s="204">
        <v>0.1011422151714068</v>
      </c>
      <c r="N119" s="204">
        <v>4.3976083844087369E-2</v>
      </c>
      <c r="O119" s="204">
        <v>3.3837034284665057E-2</v>
      </c>
      <c r="P119" s="204">
        <v>5.9341856942861072E-2</v>
      </c>
      <c r="Q119" s="204">
        <v>-9.5987085252283638E-2</v>
      </c>
      <c r="R119" s="204">
        <v>-1.2770469974888781</v>
      </c>
      <c r="S119" s="204">
        <v>1.3269313573520574</v>
      </c>
      <c r="T119" s="204">
        <v>0.23622179568937618</v>
      </c>
      <c r="U119" s="204">
        <v>0.22354578872984121</v>
      </c>
      <c r="V119" s="204">
        <v>0.19852533998547905</v>
      </c>
      <c r="W119" s="204">
        <v>1.9969093742460958E-2</v>
      </c>
      <c r="X119" s="204">
        <v>0.346795530499728</v>
      </c>
      <c r="Z119" s="108">
        <f>BaseRtg_coef + AlphaRtg_coef*AA119 + ArpRtg_coef*AB119 + BetaPlty_coef*AC119</f>
        <v>3.6527749893723684E-2</v>
      </c>
      <c r="AA119" s="189">
        <f>SIGN(HFPerfPivot[[#This Row],[.Alpha]])*(ABS(HFPerfPivot[[#This Row],[.Alpha]])^(2-Rtg_Expnt))*(HFPerfPivot[[#This Row],[Beta]]^Rtg_Expnt)</f>
        <v>6.5407974316447723E-2</v>
      </c>
      <c r="AB119" s="189">
        <f>SIGN(HFPerfPivot[[#This Row],[.ARP]])*(ABS(HFPerfPivot[[#This Row],[.ARP]])^(2-Rtg_Expnt))*(HFPerfPivot[[#This Row],[Total]]^Rtg_Expnt)</f>
        <v>0.10566741590107974</v>
      </c>
      <c r="AC119" s="189">
        <f>-1*(BP_Eq*MAX(HFPerfPivot[[#This Row],[MSCI_W]],0)^2+BP_CDX*MAX(HFPerfPivot[[#This Row],[US CDX]],0)^2+BP_MBS*MAX(HFPerfPivot[[#This Row],[MBS]],0)^2+BP_IR*MAX(HFPerfPivot[[#This Row],[US 10y]],0)^2)</f>
        <v>-0.18723483006416</v>
      </c>
    </row>
    <row r="120" spans="1:29" x14ac:dyDescent="0.25">
      <c r="A120" s="185" t="s">
        <v>385</v>
      </c>
      <c r="B120" s="185" t="s">
        <v>409</v>
      </c>
      <c r="C120" s="195">
        <v>0</v>
      </c>
      <c r="D120" s="194">
        <v>0</v>
      </c>
      <c r="E120" s="204">
        <v>1.6959813789430795</v>
      </c>
      <c r="F120" s="204">
        <v>2.5894485440494348</v>
      </c>
      <c r="G120" s="204">
        <v>1.7500814313753303</v>
      </c>
      <c r="H120" s="204">
        <v>0.43054944409788187</v>
      </c>
      <c r="I120" s="204">
        <v>0.63973366461281389</v>
      </c>
      <c r="J120" s="204">
        <v>1.8242251493163748</v>
      </c>
      <c r="K120" s="204">
        <v>2.2342346150276962</v>
      </c>
      <c r="L120" s="204">
        <v>1.6108060937549171</v>
      </c>
      <c r="M120" s="204">
        <v>4.4387143079957142E-2</v>
      </c>
      <c r="N120" s="204">
        <v>1.0979089532430561E-2</v>
      </c>
      <c r="O120" s="204">
        <v>1.479078859150959E-2</v>
      </c>
      <c r="P120" s="204">
        <v>2.7842268315619194E-2</v>
      </c>
      <c r="Q120" s="204">
        <v>5.7555895255472063E-2</v>
      </c>
      <c r="R120" s="204">
        <v>0.29715339225612397</v>
      </c>
      <c r="S120" s="204">
        <v>0.11773457471321686</v>
      </c>
      <c r="T120" s="204">
        <v>-8.1340505151778056E-2</v>
      </c>
      <c r="U120" s="204">
        <v>0.31565857549344167</v>
      </c>
      <c r="V120" s="204">
        <v>0.16089276851144338</v>
      </c>
      <c r="W120" s="204">
        <v>-9.0561422411767165E-2</v>
      </c>
      <c r="X120" s="204">
        <v>-2.8526176410437067E-2</v>
      </c>
      <c r="Z120" s="108">
        <f>BaseRtg_coef + AlphaRtg_coef*AA120 + ArpRtg_coef*AB120 + BetaPlty_coef*AC120</f>
        <v>7.2999276560714019E-2</v>
      </c>
      <c r="AA120" s="189">
        <f>SIGN(HFPerfPivot[[#This Row],[.Alpha]])*(ABS(HFPerfPivot[[#This Row],[.Alpha]])^(2-Rtg_Expnt))*(HFPerfPivot[[#This Row],[Beta]]^Rtg_Expnt)</f>
        <v>7.1907268777420708E-2</v>
      </c>
      <c r="AB120" s="189">
        <f>SIGN(HFPerfPivot[[#This Row],[.ARP]])*(ABS(HFPerfPivot[[#This Row],[.ARP]])^(2-Rtg_Expnt))*(HFPerfPivot[[#This Row],[Total]]^Rtg_Expnt)</f>
        <v>5.5327608849768575E-2</v>
      </c>
      <c r="AC120" s="189">
        <f>-1*(BP_Eq*MAX(HFPerfPivot[[#This Row],[MSCI_W]],0)^2+BP_CDX*MAX(HFPerfPivot[[#This Row],[US CDX]],0)^2+BP_MBS*MAX(HFPerfPivot[[#This Row],[MBS]],0)^2+BP_IR*MAX(HFPerfPivot[[#This Row],[US 10y]],0)^2)</f>
        <v>-1.2203765508417716E-2</v>
      </c>
    </row>
    <row r="121" spans="1:29" x14ac:dyDescent="0.25">
      <c r="A121" s="185" t="s">
        <v>421</v>
      </c>
      <c r="B121" s="185" t="s">
        <v>409</v>
      </c>
      <c r="C121" s="195">
        <v>0</v>
      </c>
      <c r="D121" s="194">
        <v>0</v>
      </c>
      <c r="E121" s="204">
        <v>0.75630118344793962</v>
      </c>
      <c r="F121" s="204">
        <v>0.90674386808960705</v>
      </c>
      <c r="G121" s="204">
        <v>0.7276890837533756</v>
      </c>
      <c r="H121" s="204">
        <v>0.41800163126687556</v>
      </c>
      <c r="I121" s="204">
        <v>0.5306633244204495</v>
      </c>
      <c r="J121" s="204">
        <v>0.58323009539309667</v>
      </c>
      <c r="K121" s="204">
        <v>0.76261782434497138</v>
      </c>
      <c r="L121" s="204">
        <v>0.47566405125827865</v>
      </c>
      <c r="M121" s="204">
        <v>0.10886439829771825</v>
      </c>
      <c r="N121" s="204">
        <v>7.1373320241626945E-2</v>
      </c>
      <c r="O121" s="204">
        <v>2.6270877302601012E-2</v>
      </c>
      <c r="P121" s="204">
        <v>5.3914879247484435E-2</v>
      </c>
      <c r="Q121" s="204">
        <v>0.3892543677857383</v>
      </c>
      <c r="R121" s="204">
        <v>-0.16936994340068709</v>
      </c>
      <c r="S121" s="204">
        <v>0.55143325595815662</v>
      </c>
      <c r="T121" s="204">
        <v>0.69680717918475488</v>
      </c>
      <c r="U121" s="204">
        <v>0.11858929714789268</v>
      </c>
      <c r="V121" s="204">
        <v>1.0758772208737531E-2</v>
      </c>
      <c r="W121" s="204">
        <v>0.11145896925768889</v>
      </c>
      <c r="X121" s="204">
        <v>0.3089817750034457</v>
      </c>
      <c r="Z121" s="108">
        <f>BaseRtg_coef + AlphaRtg_coef*AA121 + ArpRtg_coef*AB121 + BetaPlty_coef*AC121</f>
        <v>3.3278929620799987E-2</v>
      </c>
      <c r="AA121" s="189">
        <f>SIGN(HFPerfPivot[[#This Row],[.Alpha]])*(ABS(HFPerfPivot[[#This Row],[.Alpha]])^(2-Rtg_Expnt))*(HFPerfPivot[[#This Row],[Beta]]^Rtg_Expnt)</f>
        <v>7.0380416529336409E-2</v>
      </c>
      <c r="AB121" s="189">
        <f>SIGN(HFPerfPivot[[#This Row],[.ARP]])*(ABS(HFPerfPivot[[#This Row],[.ARP]])^(2-Rtg_Expnt))*(HFPerfPivot[[#This Row],[Total]]^Rtg_Expnt)</f>
        <v>8.5839711463654433E-2</v>
      </c>
      <c r="AC121" s="189">
        <f>-1*(BP_Eq*MAX(HFPerfPivot[[#This Row],[MSCI_W]],0)^2+BP_CDX*MAX(HFPerfPivot[[#This Row],[US CDX]],0)^2+BP_MBS*MAX(HFPerfPivot[[#This Row],[MBS]],0)^2+BP_IR*MAX(HFPerfPivot[[#This Row],[US 10y]],0)^2)</f>
        <v>-0.2184272902745093</v>
      </c>
    </row>
    <row r="122" spans="1:29" x14ac:dyDescent="0.25">
      <c r="A122" s="185" t="s">
        <v>445</v>
      </c>
      <c r="B122" s="185" t="s">
        <v>409</v>
      </c>
      <c r="C122" s="195">
        <v>0</v>
      </c>
      <c r="D122" s="194">
        <v>0</v>
      </c>
      <c r="E122" s="204">
        <v>0.23497659985416913</v>
      </c>
      <c r="F122" s="204">
        <v>0.22058873549068722</v>
      </c>
      <c r="G122" s="204">
        <v>-1.6221784565392548E-2</v>
      </c>
      <c r="H122" s="204">
        <v>0.36200302797567985</v>
      </c>
      <c r="I122" s="204">
        <v>0.62025497615010838</v>
      </c>
      <c r="J122" s="204">
        <v>-0.23799765981861418</v>
      </c>
      <c r="K122" s="204">
        <v>-0.16218304289739166</v>
      </c>
      <c r="L122" s="204">
        <v>-0.17426593567668591</v>
      </c>
      <c r="M122" s="204">
        <v>0.13175170782580609</v>
      </c>
      <c r="N122" s="204">
        <v>5.9609577577477695E-2</v>
      </c>
      <c r="O122" s="204">
        <v>3.4159476485876014E-2</v>
      </c>
      <c r="P122" s="204">
        <v>8.2130127955390445E-2</v>
      </c>
      <c r="Q122" s="204">
        <v>0.19656539583217356</v>
      </c>
      <c r="R122" s="204">
        <v>-0.58055789693070892</v>
      </c>
      <c r="S122" s="204">
        <v>2.2427708725246815</v>
      </c>
      <c r="T122" s="204">
        <v>7.25193726513996E-2</v>
      </c>
      <c r="U122" s="204">
        <v>0.10043124662722962</v>
      </c>
      <c r="V122" s="204">
        <v>0.29236203706259734</v>
      </c>
      <c r="W122" s="204">
        <v>0.1759070508932615</v>
      </c>
      <c r="X122" s="204">
        <v>0.24101532949313648</v>
      </c>
      <c r="Z122" s="108">
        <f>BaseRtg_coef + AlphaRtg_coef*AA122 + ArpRtg_coef*AB122 + BetaPlty_coef*AC122</f>
        <v>-0.11546410184805517</v>
      </c>
      <c r="AA122" s="189">
        <f>SIGN(HFPerfPivot[[#This Row],[.Alpha]])*(ABS(HFPerfPivot[[#This Row],[.Alpha]])^(2-Rtg_Expnt))*(HFPerfPivot[[#This Row],[Beta]]^Rtg_Expnt)</f>
        <v>-2.0054086857141534E-2</v>
      </c>
      <c r="AB122" s="189">
        <f>SIGN(HFPerfPivot[[#This Row],[.ARP]])*(ABS(HFPerfPivot[[#This Row],[.ARP]])^(2-Rtg_Expnt))*(HFPerfPivot[[#This Row],[Total]]^Rtg_Expnt)</f>
        <v>0.12037325699017982</v>
      </c>
      <c r="AC122" s="189">
        <f>-1*(BP_Eq*MAX(HFPerfPivot[[#This Row],[MSCI_W]],0)^2+BP_CDX*MAX(HFPerfPivot[[#This Row],[US CDX]],0)^2+BP_MBS*MAX(HFPerfPivot[[#This Row],[MBS]],0)^2+BP_IR*MAX(HFPerfPivot[[#This Row],[US 10y]],0)^2)</f>
        <v>-0.52723670344965812</v>
      </c>
    </row>
    <row r="123" spans="1:29" x14ac:dyDescent="0.25">
      <c r="A123" s="185" t="s">
        <v>446</v>
      </c>
      <c r="B123" s="185" t="s">
        <v>409</v>
      </c>
      <c r="C123" s="195">
        <v>0</v>
      </c>
      <c r="D123" s="194">
        <v>0</v>
      </c>
      <c r="E123" s="204">
        <v>-0.25114047347230339</v>
      </c>
      <c r="F123" s="204">
        <v>-0.96133930322301342</v>
      </c>
      <c r="G123" s="204">
        <v>-1.4416902596146473</v>
      </c>
      <c r="H123" s="204">
        <v>-0.36100523065472717</v>
      </c>
      <c r="I123" s="204">
        <v>0.13253729170602196</v>
      </c>
      <c r="J123" s="204">
        <v>-0.21013203473270312</v>
      </c>
      <c r="K123" s="204">
        <v>7.6763899717294928E-2</v>
      </c>
      <c r="L123" s="204">
        <v>-0.45497976409132862</v>
      </c>
      <c r="M123" s="204">
        <v>4.8118151583738576E-2</v>
      </c>
      <c r="N123" s="204">
        <v>3.9245814651441495E-2</v>
      </c>
      <c r="O123" s="204">
        <v>5.2768034128652013E-3</v>
      </c>
      <c r="P123" s="204">
        <v>1.6851545670899051E-2</v>
      </c>
      <c r="Q123" s="204">
        <v>-0.25277654578319614</v>
      </c>
      <c r="R123" s="204">
        <v>-0.38056957536642766</v>
      </c>
      <c r="S123" s="204">
        <v>0.16525948411828228</v>
      </c>
      <c r="T123" s="204">
        <v>3.5336995960079227E-2</v>
      </c>
      <c r="U123" s="204">
        <v>2.3030441250376583E-2</v>
      </c>
      <c r="V123" s="204">
        <v>3.1497028382906724E-2</v>
      </c>
      <c r="W123" s="204">
        <v>8.3307963531918203E-2</v>
      </c>
      <c r="X123" s="204">
        <v>-5.5276126951166175E-2</v>
      </c>
      <c r="Z123" s="108">
        <f>BaseRtg_coef + AlphaRtg_coef*AA123 + ArpRtg_coef*AB123 + BetaPlty_coef*AC123</f>
        <v>-1.4319275482564784E-2</v>
      </c>
      <c r="AA123" s="189">
        <f>SIGN(HFPerfPivot[[#This Row],[.Alpha]])*(ABS(HFPerfPivot[[#This Row],[.Alpha]])^(2-Rtg_Expnt))*(HFPerfPivot[[#This Row],[Beta]]^Rtg_Expnt)</f>
        <v>-1.2544701843428135E-2</v>
      </c>
      <c r="AB123" s="189">
        <f>SIGN(HFPerfPivot[[#This Row],[.ARP]])*(ABS(HFPerfPivot[[#This Row],[.ARP]])^(2-Rtg_Expnt))*(HFPerfPivot[[#This Row],[Total]]^Rtg_Expnt)</f>
        <v>8.2158843402347307E-3</v>
      </c>
      <c r="AC123" s="189">
        <f>-1*(BP_Eq*MAX(HFPerfPivot[[#This Row],[MSCI_W]],0)^2+BP_CDX*MAX(HFPerfPivot[[#This Row],[US CDX]],0)^2+BP_MBS*MAX(HFPerfPivot[[#This Row],[MBS]],0)^2+BP_IR*MAX(HFPerfPivot[[#This Row],[US 10y]],0)^2)</f>
        <v>-2.9808103658006107E-3</v>
      </c>
    </row>
    <row r="124" spans="1:29" x14ac:dyDescent="0.25">
      <c r="A124" s="185" t="s">
        <v>386</v>
      </c>
      <c r="B124" s="185" t="s">
        <v>409</v>
      </c>
      <c r="C124" s="195">
        <v>0</v>
      </c>
      <c r="D124" s="194">
        <v>0</v>
      </c>
      <c r="E124" s="204">
        <v>0.55515418045164211</v>
      </c>
      <c r="F124" s="204">
        <v>0.78381184769036871</v>
      </c>
      <c r="G124" s="204">
        <v>1.8503640906933774</v>
      </c>
      <c r="H124" s="204">
        <v>-0.23465679184501048</v>
      </c>
      <c r="I124" s="204">
        <v>-0.13928507368502333</v>
      </c>
      <c r="J124" s="204">
        <v>1.0162522664354494</v>
      </c>
      <c r="K124" s="204">
        <v>0.98532089069041295</v>
      </c>
      <c r="L124" s="204">
        <v>2.0456225168753002</v>
      </c>
      <c r="M124" s="204">
        <v>0.12213015219970379</v>
      </c>
      <c r="N124" s="204">
        <v>1.6819067036590453E-2</v>
      </c>
      <c r="O124" s="204">
        <v>3.398889616723267E-2</v>
      </c>
      <c r="P124" s="204">
        <v>7.5258792820096468E-2</v>
      </c>
      <c r="Q124" s="204">
        <v>2.8365311451453268E-2</v>
      </c>
      <c r="R124" s="204">
        <v>-0.10517345124862329</v>
      </c>
      <c r="S124" s="204">
        <v>-0.50442976054341693</v>
      </c>
      <c r="T124" s="204">
        <v>-0.16521604529456838</v>
      </c>
      <c r="U124" s="204">
        <v>-1.1389235813489563E-2</v>
      </c>
      <c r="V124" s="204">
        <v>-0.38161046634601059</v>
      </c>
      <c r="W124" s="204">
        <v>-5.5908034627412243E-2</v>
      </c>
      <c r="X124" s="204">
        <v>0.26175219211704587</v>
      </c>
      <c r="Z124" s="108">
        <f>BaseRtg_coef + AlphaRtg_coef*AA124 + ArpRtg_coef*AB124 + BetaPlty_coef*AC124</f>
        <v>4.3799970121932812E-2</v>
      </c>
      <c r="AA124" s="189">
        <f>SIGN(HFPerfPivot[[#This Row],[.Alpha]])*(ABS(HFPerfPivot[[#This Row],[.Alpha]])^(2-Rtg_Expnt))*(HFPerfPivot[[#This Row],[Beta]]^Rtg_Expnt)</f>
        <v>4.7654436129043166E-2</v>
      </c>
      <c r="AB124" s="189">
        <f>SIGN(HFPerfPivot[[#This Row],[.ARP]])*(ABS(HFPerfPivot[[#This Row],[.ARP]])^(2-Rtg_Expnt))*(HFPerfPivot[[#This Row],[Total]]^Rtg_Expnt)</f>
        <v>-1.7579150998617964E-2</v>
      </c>
      <c r="AC124" s="189">
        <f>-1*(BP_Eq*MAX(HFPerfPivot[[#This Row],[MSCI_W]],0)^2+BP_CDX*MAX(HFPerfPivot[[#This Row],[US CDX]],0)^2+BP_MBS*MAX(HFPerfPivot[[#This Row],[MBS]],0)^2+BP_IR*MAX(HFPerfPivot[[#This Row],[US 10y]],0)^2)</f>
        <v>-4.8275453624276748E-4</v>
      </c>
    </row>
    <row r="125" spans="1:29" x14ac:dyDescent="0.25">
      <c r="A125" s="185" t="s">
        <v>447</v>
      </c>
      <c r="B125" s="185" t="s">
        <v>409</v>
      </c>
      <c r="C125" s="195">
        <v>0</v>
      </c>
      <c r="D125" s="194">
        <v>0</v>
      </c>
      <c r="E125" s="204">
        <v>0.50890783206846135</v>
      </c>
      <c r="F125" s="204">
        <v>0.37915850389177075</v>
      </c>
      <c r="G125" s="204">
        <v>0.28252509355966493</v>
      </c>
      <c r="H125" s="204">
        <v>0.39630162886381526</v>
      </c>
      <c r="I125" s="204">
        <v>0.7141432976817883</v>
      </c>
      <c r="J125" s="204">
        <v>7.3966657950883339E-3</v>
      </c>
      <c r="K125" s="204">
        <v>8.5283541258320793E-3</v>
      </c>
      <c r="L125" s="204">
        <v>0.3341889631037569</v>
      </c>
      <c r="M125" s="204">
        <v>8.8202537076244272E-2</v>
      </c>
      <c r="N125" s="204">
        <v>4.6983154153684294E-2</v>
      </c>
      <c r="O125" s="204">
        <v>3.6278103285305736E-2</v>
      </c>
      <c r="P125" s="204">
        <v>4.8629626145179655E-2</v>
      </c>
      <c r="Q125" s="204">
        <v>0.21622610558379737</v>
      </c>
      <c r="R125" s="204">
        <v>-0.53392536547401748</v>
      </c>
      <c r="S125" s="204">
        <v>1.5067841969787223</v>
      </c>
      <c r="T125" s="204">
        <v>0.10537809388425406</v>
      </c>
      <c r="U125" s="204">
        <v>0.2617120963261545</v>
      </c>
      <c r="V125" s="204">
        <v>0.30795346820128</v>
      </c>
      <c r="W125" s="204">
        <v>0.23305374391700653</v>
      </c>
      <c r="X125" s="204">
        <v>0.25069895243251944</v>
      </c>
      <c r="Z125" s="108">
        <f>BaseRtg_coef + AlphaRtg_coef*AA125 + ArpRtg_coef*AB125 + BetaPlty_coef*AC125</f>
        <v>-4.2618366405094157E-2</v>
      </c>
      <c r="AA125" s="189">
        <f>SIGN(HFPerfPivot[[#This Row],[.Alpha]])*(ABS(HFPerfPivot[[#This Row],[.Alpha]])^(2-Rtg_Expnt))*(HFPerfPivot[[#This Row],[Beta]]^Rtg_Expnt)</f>
        <v>2.1890295405875313E-4</v>
      </c>
      <c r="AB125" s="189">
        <f>SIGN(HFPerfPivot[[#This Row],[.ARP]])*(ABS(HFPerfPivot[[#This Row],[.ARP]])^(2-Rtg_Expnt))*(HFPerfPivot[[#This Row],[Total]]^Rtg_Expnt)</f>
        <v>0.10625332121282768</v>
      </c>
      <c r="AC125" s="189">
        <f>-1*(BP_Eq*MAX(HFPerfPivot[[#This Row],[MSCI_W]],0)^2+BP_CDX*MAX(HFPerfPivot[[#This Row],[US CDX]],0)^2+BP_MBS*MAX(HFPerfPivot[[#This Row],[MBS]],0)^2+BP_IR*MAX(HFPerfPivot[[#This Row],[US 10y]],0)^2)</f>
        <v>-0.25731300740217838</v>
      </c>
    </row>
    <row r="126" spans="1:29" x14ac:dyDescent="0.25">
      <c r="A126" s="185" t="s">
        <v>448</v>
      </c>
      <c r="B126" s="185" t="s">
        <v>409</v>
      </c>
      <c r="C126" s="195">
        <v>0</v>
      </c>
      <c r="D126" s="194">
        <v>0</v>
      </c>
      <c r="E126" s="204">
        <v>0.62904837201992625</v>
      </c>
      <c r="F126" s="204">
        <v>0.19605829949277287</v>
      </c>
      <c r="G126" s="204">
        <v>0.28821321604009675</v>
      </c>
      <c r="H126" s="204">
        <v>0.18341627667800076</v>
      </c>
      <c r="I126" s="204">
        <v>0.64896409241459885</v>
      </c>
      <c r="J126" s="204">
        <v>0.5427735611312352</v>
      </c>
      <c r="K126" s="204">
        <v>0.57981656357443012</v>
      </c>
      <c r="L126" s="204">
        <v>1.2290979224596617</v>
      </c>
      <c r="M126" s="204">
        <v>8.9065584067672635E-2</v>
      </c>
      <c r="N126" s="204">
        <v>3.8081423363648073E-2</v>
      </c>
      <c r="O126" s="204">
        <v>3.4228968317125123E-2</v>
      </c>
      <c r="P126" s="204">
        <v>4.9428414240900172E-2</v>
      </c>
      <c r="Q126" s="204">
        <v>9.6066838217211625E-2</v>
      </c>
      <c r="R126" s="204">
        <v>-1.1604042325625132</v>
      </c>
      <c r="S126" s="204">
        <v>1.288068872899071</v>
      </c>
      <c r="T126" s="204">
        <v>8.5323881731123138E-2</v>
      </c>
      <c r="U126" s="204">
        <v>0.18140331624489633</v>
      </c>
      <c r="V126" s="204">
        <v>0.24007860634692216</v>
      </c>
      <c r="W126" s="204">
        <v>4.568371999976386E-2</v>
      </c>
      <c r="X126" s="204">
        <v>0.32358078094420512</v>
      </c>
      <c r="Z126" s="108">
        <f>BaseRtg_coef + AlphaRtg_coef*AA126 + ArpRtg_coef*AB126 + BetaPlty_coef*AC126</f>
        <v>1.3076632398293167E-2</v>
      </c>
      <c r="AA126" s="189">
        <f>SIGN(HFPerfPivot[[#This Row],[.Alpha]])*(ABS(HFPerfPivot[[#This Row],[.Alpha]])^(2-Rtg_Expnt))*(HFPerfPivot[[#This Row],[Beta]]^Rtg_Expnt)</f>
        <v>4.016134374889449E-2</v>
      </c>
      <c r="AB126" s="189">
        <f>SIGN(HFPerfPivot[[#This Row],[.ARP]])*(ABS(HFPerfPivot[[#This Row],[.ARP]])^(2-Rtg_Expnt))*(HFPerfPivot[[#This Row],[Total]]^Rtg_Expnt)</f>
        <v>9.4963841563812337E-2</v>
      </c>
      <c r="AC126" s="189">
        <f>-1*(BP_Eq*MAX(HFPerfPivot[[#This Row],[MSCI_W]],0)^2+BP_CDX*MAX(HFPerfPivot[[#This Row],[US CDX]],0)^2+BP_MBS*MAX(HFPerfPivot[[#This Row],[MBS]],0)^2+BP_IR*MAX(HFPerfPivot[[#This Row],[US 10y]],0)^2)</f>
        <v>-0.17290547753491278</v>
      </c>
    </row>
    <row r="127" spans="1:29" x14ac:dyDescent="0.25">
      <c r="A127" s="185" t="s">
        <v>449</v>
      </c>
      <c r="B127" s="185" t="s">
        <v>409</v>
      </c>
      <c r="C127" s="195">
        <v>0</v>
      </c>
      <c r="D127" s="194">
        <v>0</v>
      </c>
      <c r="E127" s="204">
        <v>0.77680692643728888</v>
      </c>
      <c r="F127" s="204">
        <v>0.10804735412900787</v>
      </c>
      <c r="G127" s="204">
        <v>0.26851927232340767</v>
      </c>
      <c r="H127" s="204">
        <v>6.1939263566708695E-2</v>
      </c>
      <c r="I127" s="204">
        <v>0.42299156829804707</v>
      </c>
      <c r="J127" s="204">
        <v>1.0315768715029734</v>
      </c>
      <c r="K127" s="204">
        <v>1.0887569318585701</v>
      </c>
      <c r="L127" s="204">
        <v>1.6176311644428463</v>
      </c>
      <c r="M127" s="204">
        <v>8.2785992403846667E-2</v>
      </c>
      <c r="N127" s="204">
        <v>3.2314858635573207E-2</v>
      </c>
      <c r="O127" s="204">
        <v>3.574100477258562E-2</v>
      </c>
      <c r="P127" s="204">
        <v>4.5744560010429799E-2</v>
      </c>
      <c r="Q127" s="204">
        <v>8.3304802655961435E-2</v>
      </c>
      <c r="R127" s="204">
        <v>-1.3666283100406635</v>
      </c>
      <c r="S127" s="204">
        <v>0.70502964588471284</v>
      </c>
      <c r="T127" s="204">
        <v>0.14213909801762512</v>
      </c>
      <c r="U127" s="204">
        <v>-7.200148608932419E-2</v>
      </c>
      <c r="V127" s="204">
        <v>8.1502815624038952E-2</v>
      </c>
      <c r="W127" s="204">
        <v>7.1030274584124448E-2</v>
      </c>
      <c r="X127" s="204">
        <v>0.40930374962849131</v>
      </c>
      <c r="Z127" s="108">
        <f>BaseRtg_coef + AlphaRtg_coef*AA127 + ArpRtg_coef*AB127 + BetaPlty_coef*AC127</f>
        <v>7.0919686745774341E-2</v>
      </c>
      <c r="AA127" s="189">
        <f>SIGN(HFPerfPivot[[#This Row],[.Alpha]])*(ABS(HFPerfPivot[[#This Row],[.Alpha]])^(2-Rtg_Expnt))*(HFPerfPivot[[#This Row],[Beta]]^Rtg_Expnt)</f>
        <v>7.9237121615610542E-2</v>
      </c>
      <c r="AB127" s="189">
        <f>SIGN(HFPerfPivot[[#This Row],[.ARP]])*(ABS(HFPerfPivot[[#This Row],[.ARP]])^(2-Rtg_Expnt))*(HFPerfPivot[[#This Row],[Total]]^Rtg_Expnt)</f>
        <v>5.2648049065666877E-2</v>
      </c>
      <c r="AC127" s="189">
        <f>-1*(BP_Eq*MAX(HFPerfPivot[[#This Row],[MSCI_W]],0)^2+BP_CDX*MAX(HFPerfPivot[[#This Row],[US CDX]],0)^2+BP_MBS*MAX(HFPerfPivot[[#This Row],[MBS]],0)^2+BP_IR*MAX(HFPerfPivot[[#This Row],[US 10y]],0)^2)</f>
        <v>-5.7911198882014375E-2</v>
      </c>
    </row>
    <row r="128" spans="1:29" x14ac:dyDescent="0.25">
      <c r="A128" s="185" t="s">
        <v>450</v>
      </c>
      <c r="B128" s="185" t="s">
        <v>409</v>
      </c>
      <c r="C128" s="195">
        <v>0</v>
      </c>
      <c r="D128" s="194">
        <v>0</v>
      </c>
      <c r="E128" s="204">
        <v>0.44908480307387899</v>
      </c>
      <c r="F128" s="204">
        <v>0.28087998425701016</v>
      </c>
      <c r="G128" s="204">
        <v>0.17134135410839171</v>
      </c>
      <c r="H128" s="204">
        <v>0.39571697265896089</v>
      </c>
      <c r="I128" s="204">
        <v>0.71466342096653201</v>
      </c>
      <c r="J128" s="204">
        <v>-0.10122455681106707</v>
      </c>
      <c r="K128" s="204">
        <v>-0.11667483559526959</v>
      </c>
      <c r="L128" s="204">
        <v>0.22308489487399732</v>
      </c>
      <c r="M128" s="204">
        <v>8.8148568708327213E-2</v>
      </c>
      <c r="N128" s="204">
        <v>4.6975741632643515E-2</v>
      </c>
      <c r="O128" s="204">
        <v>3.625943595650228E-2</v>
      </c>
      <c r="P128" s="204">
        <v>4.8567347148998116E-2</v>
      </c>
      <c r="Q128" s="204">
        <v>0.21605574702985511</v>
      </c>
      <c r="R128" s="204">
        <v>-0.53765078474770256</v>
      </c>
      <c r="S128" s="204">
        <v>1.5068433821146956</v>
      </c>
      <c r="T128" s="204">
        <v>0.10543051184811783</v>
      </c>
      <c r="U128" s="204">
        <v>0.26272813371421838</v>
      </c>
      <c r="V128" s="204">
        <v>0.3075756763757812</v>
      </c>
      <c r="W128" s="204">
        <v>0.23188189469608519</v>
      </c>
      <c r="X128" s="204">
        <v>0.25105392151026257</v>
      </c>
      <c r="Z128" s="108">
        <f>BaseRtg_coef + AlphaRtg_coef*AA128 + ArpRtg_coef*AB128 + BetaPlty_coef*AC128</f>
        <v>-4.858884327863526E-2</v>
      </c>
      <c r="AA128" s="189">
        <f>SIGN(HFPerfPivot[[#This Row],[.Alpha]])*(ABS(HFPerfPivot[[#This Row],[.Alpha]])^(2-Rtg_Expnt))*(HFPerfPivot[[#This Row],[Beta]]^Rtg_Expnt)</f>
        <v>-5.7611951835480849E-3</v>
      </c>
      <c r="AB128" s="189">
        <f>SIGN(HFPerfPivot[[#This Row],[.ARP]])*(ABS(HFPerfPivot[[#This Row],[.ARP]])^(2-Rtg_Expnt))*(HFPerfPivot[[#This Row],[Total]]^Rtg_Expnt)</f>
        <v>0.10630125481467612</v>
      </c>
      <c r="AC128" s="189">
        <f>-1*(BP_Eq*MAX(HFPerfPivot[[#This Row],[MSCI_W]],0)^2+BP_CDX*MAX(HFPerfPivot[[#This Row],[US CDX]],0)^2+BP_MBS*MAX(HFPerfPivot[[#This Row],[MBS]],0)^2+BP_IR*MAX(HFPerfPivot[[#This Row],[US 10y]],0)^2)</f>
        <v>-0.25728886788277394</v>
      </c>
    </row>
    <row r="129" spans="1:29" x14ac:dyDescent="0.25">
      <c r="A129" s="185" t="s">
        <v>451</v>
      </c>
      <c r="B129" s="185" t="s">
        <v>409</v>
      </c>
      <c r="C129" s="195">
        <v>0</v>
      </c>
      <c r="D129" s="194">
        <v>0</v>
      </c>
      <c r="E129" s="204">
        <v>0.56588920556490319</v>
      </c>
      <c r="F129" s="204">
        <v>9.5197792565953551E-2</v>
      </c>
      <c r="G129" s="204">
        <v>0.16212532013188768</v>
      </c>
      <c r="H129" s="204">
        <v>0.18537706237232954</v>
      </c>
      <c r="I129" s="204">
        <v>0.64994933152973022</v>
      </c>
      <c r="J129" s="204">
        <v>0.42545675076415551</v>
      </c>
      <c r="K129" s="204">
        <v>0.45543925680926983</v>
      </c>
      <c r="L129" s="204">
        <v>1.0901791725710495</v>
      </c>
      <c r="M129" s="204">
        <v>8.9269438317576527E-2</v>
      </c>
      <c r="N129" s="204">
        <v>3.8350628353496147E-2</v>
      </c>
      <c r="O129" s="204">
        <v>3.433824301717784E-2</v>
      </c>
      <c r="P129" s="204">
        <v>4.9568297068165831E-2</v>
      </c>
      <c r="Q129" s="204">
        <v>9.7797753818472208E-2</v>
      </c>
      <c r="R129" s="204">
        <v>-1.1650638219826717</v>
      </c>
      <c r="S129" s="204">
        <v>1.2964751919035178</v>
      </c>
      <c r="T129" s="204">
        <v>8.6235773133333748E-2</v>
      </c>
      <c r="U129" s="204">
        <v>0.18463427068651936</v>
      </c>
      <c r="V129" s="204">
        <v>0.24100856256970704</v>
      </c>
      <c r="W129" s="204">
        <v>4.2344490846531864E-2</v>
      </c>
      <c r="X129" s="204">
        <v>0.325157024650024</v>
      </c>
      <c r="Z129" s="108">
        <f>BaseRtg_coef + AlphaRtg_coef*AA129 + ArpRtg_coef*AB129 + BetaPlty_coef*AC129</f>
        <v>2.2467992885295412E-3</v>
      </c>
      <c r="AA129" s="189">
        <f>SIGN(HFPerfPivot[[#This Row],[.Alpha]])*(ABS(HFPerfPivot[[#This Row],[.Alpha]])^(2-Rtg_Expnt))*(HFPerfPivot[[#This Row],[Beta]]^Rtg_Expnt)</f>
        <v>2.9778213326591686E-2</v>
      </c>
      <c r="AB129" s="189">
        <f>SIGN(HFPerfPivot[[#This Row],[.ARP]])*(ABS(HFPerfPivot[[#This Row],[.ARP]])^(2-Rtg_Expnt))*(HFPerfPivot[[#This Row],[Total]]^Rtg_Expnt)</f>
        <v>9.530736847311895E-2</v>
      </c>
      <c r="AC129" s="189">
        <f>-1*(BP_Eq*MAX(HFPerfPivot[[#This Row],[MSCI_W]],0)^2+BP_CDX*MAX(HFPerfPivot[[#This Row],[US CDX]],0)^2+BP_MBS*MAX(HFPerfPivot[[#This Row],[MBS]],0)^2+BP_IR*MAX(HFPerfPivot[[#This Row],[US 10y]],0)^2)</f>
        <v>-0.17531075442687019</v>
      </c>
    </row>
    <row r="130" spans="1:29" x14ac:dyDescent="0.25">
      <c r="A130" s="185" t="s">
        <v>452</v>
      </c>
      <c r="B130" s="185" t="s">
        <v>409</v>
      </c>
      <c r="C130" s="195">
        <v>0</v>
      </c>
      <c r="D130" s="194">
        <v>0</v>
      </c>
      <c r="E130" s="204">
        <v>0.62520696677952037</v>
      </c>
      <c r="F130" s="204">
        <v>0.18671895997482812</v>
      </c>
      <c r="G130" s="204">
        <v>0.27059139446452851</v>
      </c>
      <c r="H130" s="204">
        <v>0.18275087163570478</v>
      </c>
      <c r="I130" s="204">
        <v>0.65002801013055878</v>
      </c>
      <c r="J130" s="204">
        <v>0.53553937802373919</v>
      </c>
      <c r="K130" s="204">
        <v>0.57214493232445951</v>
      </c>
      <c r="L130" s="204">
        <v>1.2175575161711181</v>
      </c>
      <c r="M130" s="204">
        <v>8.9053940828431988E-2</v>
      </c>
      <c r="N130" s="204">
        <v>3.8133148429048587E-2</v>
      </c>
      <c r="O130" s="204">
        <v>3.4228345570594246E-2</v>
      </c>
      <c r="P130" s="204">
        <v>4.9406067669214716E-2</v>
      </c>
      <c r="Q130" s="204">
        <v>9.6269502683579172E-2</v>
      </c>
      <c r="R130" s="204">
        <v>-1.1650908451159343</v>
      </c>
      <c r="S130" s="204">
        <v>1.2879903972881641</v>
      </c>
      <c r="T130" s="204">
        <v>8.5532231037900724E-2</v>
      </c>
      <c r="U130" s="204">
        <v>0.18330951755554703</v>
      </c>
      <c r="V130" s="204">
        <v>0.24071814589604906</v>
      </c>
      <c r="W130" s="204">
        <v>4.4353693144230044E-2</v>
      </c>
      <c r="X130" s="204">
        <v>0.32337400074372602</v>
      </c>
      <c r="Z130" s="108">
        <f>BaseRtg_coef + AlphaRtg_coef*AA130 + ArpRtg_coef*AB130 + BetaPlty_coef*AC130</f>
        <v>1.2465352467690261E-2</v>
      </c>
      <c r="AA130" s="189">
        <f>SIGN(HFPerfPivot[[#This Row],[.Alpha]])*(ABS(HFPerfPivot[[#This Row],[.Alpha]])^(2-Rtg_Expnt))*(HFPerfPivot[[#This Row],[Beta]]^Rtg_Expnt)</f>
        <v>3.9533590575929402E-2</v>
      </c>
      <c r="AB130" s="189">
        <f>SIGN(HFPerfPivot[[#This Row],[.ARP]])*(ABS(HFPerfPivot[[#This Row],[.ARP]])^(2-Rtg_Expnt))*(HFPerfPivot[[#This Row],[Total]]^Rtg_Expnt)</f>
        <v>9.5149157213773913E-2</v>
      </c>
      <c r="AC130" s="189">
        <f>-1*(BP_Eq*MAX(HFPerfPivot[[#This Row],[MSCI_W]],0)^2+BP_CDX*MAX(HFPerfPivot[[#This Row],[US CDX]],0)^2+BP_MBS*MAX(HFPerfPivot[[#This Row],[MBS]],0)^2+BP_IR*MAX(HFPerfPivot[[#This Row],[US 10y]],0)^2)</f>
        <v>-0.17291576914808265</v>
      </c>
    </row>
    <row r="131" spans="1:29" x14ac:dyDescent="0.25">
      <c r="A131" s="185" t="s">
        <v>351</v>
      </c>
      <c r="B131" s="185" t="s">
        <v>409</v>
      </c>
      <c r="C131" s="195">
        <v>0</v>
      </c>
      <c r="D131" s="194">
        <v>0</v>
      </c>
      <c r="E131" s="204">
        <v>1.8731818886196971</v>
      </c>
      <c r="F131" s="204">
        <v>2.5922594686453246</v>
      </c>
      <c r="G131" s="204">
        <v>1.7387794403786665</v>
      </c>
      <c r="H131" s="204">
        <v>0.12795542181052111</v>
      </c>
      <c r="I131" s="204">
        <v>0.12876687598853523</v>
      </c>
      <c r="J131" s="204">
        <v>2.4931560669806658</v>
      </c>
      <c r="K131" s="204">
        <v>2.8830329444495262</v>
      </c>
      <c r="L131" s="204">
        <v>2.4439265833899837</v>
      </c>
      <c r="M131" s="204">
        <v>4.3440954182789218E-2</v>
      </c>
      <c r="N131" s="204">
        <v>7.202487365194566E-3</v>
      </c>
      <c r="O131" s="204">
        <v>1.2070131281104379E-2</v>
      </c>
      <c r="P131" s="204">
        <v>3.1144308524298416E-2</v>
      </c>
      <c r="Q131" s="204">
        <v>3.6113601220336959E-2</v>
      </c>
      <c r="R131" s="204">
        <v>-0.23265088206850693</v>
      </c>
      <c r="S131" s="204">
        <v>0.11834643604211868</v>
      </c>
      <c r="T131" s="204">
        <v>-3.1812668802147108E-2</v>
      </c>
      <c r="U131" s="204">
        <v>0.13523859291743484</v>
      </c>
      <c r="V131" s="204">
        <v>0.14828047353243587</v>
      </c>
      <c r="W131" s="204">
        <v>-0.28385998522867961</v>
      </c>
      <c r="X131" s="204">
        <v>-7.778731533759943E-2</v>
      </c>
      <c r="Z131" s="108">
        <f>BaseRtg_coef + AlphaRtg_coef*AA131 + ArpRtg_coef*AB131 + BetaPlty_coef*AC131</f>
        <v>7.5752218384248352E-2</v>
      </c>
      <c r="AA131" s="189">
        <f>SIGN(HFPerfPivot[[#This Row],[.Alpha]])*(ABS(HFPerfPivot[[#This Row],[.Alpha]])^(2-Rtg_Expnt))*(HFPerfPivot[[#This Row],[Beta]]^Rtg_Expnt)</f>
        <v>7.7454866647764048E-2</v>
      </c>
      <c r="AB131" s="189">
        <f>SIGN(HFPerfPivot[[#This Row],[.ARP]])*(ABS(HFPerfPivot[[#This Row],[.ARP]])^(2-Rtg_Expnt))*(HFPerfPivot[[#This Row],[Total]]^Rtg_Expnt)</f>
        <v>7.3397237813391187E-3</v>
      </c>
      <c r="AC131" s="189">
        <f>-1*(BP_Eq*MAX(HFPerfPivot[[#This Row],[MSCI_W]],0)^2+BP_CDX*MAX(HFPerfPivot[[#This Row],[US CDX]],0)^2+BP_MBS*MAX(HFPerfPivot[[#This Row],[MBS]],0)^2+BP_IR*MAX(HFPerfPivot[[#This Row],[US 10y]],0)^2)</f>
        <v>-2.1831032082480425E-3</v>
      </c>
    </row>
    <row r="132" spans="1:29" x14ac:dyDescent="0.25">
      <c r="A132" s="185" t="s">
        <v>352</v>
      </c>
      <c r="B132" s="185" t="s">
        <v>409</v>
      </c>
      <c r="C132" s="195">
        <v>0</v>
      </c>
      <c r="D132" s="194">
        <v>0</v>
      </c>
      <c r="E132" s="204">
        <v>1.4982713072497009</v>
      </c>
      <c r="F132" s="204">
        <v>1.9985117132318519</v>
      </c>
      <c r="G132" s="204">
        <v>1.7728859305650535</v>
      </c>
      <c r="H132" s="204">
        <v>-9.1547656386369206E-2</v>
      </c>
      <c r="I132" s="204">
        <v>-0.3346831222091412</v>
      </c>
      <c r="J132" s="204">
        <v>2.5334066086324554</v>
      </c>
      <c r="K132" s="204">
        <v>2.6666148330344646</v>
      </c>
      <c r="L132" s="204">
        <v>2.7111866871757804</v>
      </c>
      <c r="M132" s="204">
        <v>3.1498250469181206E-2</v>
      </c>
      <c r="N132" s="204">
        <v>1.1043546122875053E-2</v>
      </c>
      <c r="O132" s="204">
        <v>6.7386699902123115E-3</v>
      </c>
      <c r="P132" s="204">
        <v>1.9287853878794062E-2</v>
      </c>
      <c r="Q132" s="204">
        <v>3.7786623905385196E-2</v>
      </c>
      <c r="R132" s="204">
        <v>-0.45058642749018857</v>
      </c>
      <c r="S132" s="204">
        <v>7.0658430061686928E-2</v>
      </c>
      <c r="T132" s="204">
        <v>-7.3290514372111981E-2</v>
      </c>
      <c r="U132" s="204">
        <v>2.2643155331586479E-2</v>
      </c>
      <c r="V132" s="204">
        <v>3.2686907084399835E-2</v>
      </c>
      <c r="W132" s="204">
        <v>-0.15244771306150121</v>
      </c>
      <c r="X132" s="204">
        <v>-6.0149709014244032E-2</v>
      </c>
      <c r="Z132" s="108">
        <f>BaseRtg_coef + AlphaRtg_coef*AA132 + ArpRtg_coef*AB132 + BetaPlty_coef*AC132</f>
        <v>0.10470912510571734</v>
      </c>
      <c r="AA132" s="189">
        <f>SIGN(HFPerfPivot[[#This Row],[.Alpha]])*(ABS(HFPerfPivot[[#This Row],[.Alpha]])^(2-Rtg_Expnt))*(HFPerfPivot[[#This Row],[Beta]]^Rtg_Expnt)</f>
        <v>0.10888361615825592</v>
      </c>
      <c r="AB132" s="189">
        <f>SIGN(HFPerfPivot[[#This Row],[.ARP]])*(ABS(HFPerfPivot[[#This Row],[.ARP]])^(2-Rtg_Expnt))*(HFPerfPivot[[#This Row],[Total]]^Rtg_Expnt)</f>
        <v>-1.9032993042228993E-2</v>
      </c>
      <c r="AC132" s="189">
        <f>-1*(BP_Eq*MAX(HFPerfPivot[[#This Row],[MSCI_W]],0)^2+BP_CDX*MAX(HFPerfPivot[[#This Row],[US CDX]],0)^2+BP_MBS*MAX(HFPerfPivot[[#This Row],[MBS]],0)^2+BP_IR*MAX(HFPerfPivot[[#This Row],[US 10y]],0)^2)</f>
        <v>-1.3559587415784471E-3</v>
      </c>
    </row>
    <row r="133" spans="1:29" x14ac:dyDescent="0.25">
      <c r="A133" s="185" t="s">
        <v>353</v>
      </c>
      <c r="B133" s="185" t="s">
        <v>409</v>
      </c>
      <c r="C133" s="195">
        <v>0</v>
      </c>
      <c r="D133" s="194">
        <v>0</v>
      </c>
      <c r="E133" s="204">
        <v>0.41522523508887432</v>
      </c>
      <c r="F133" s="204">
        <v>0.82036537620939043</v>
      </c>
      <c r="G133" s="204">
        <v>1.0555363157110773</v>
      </c>
      <c r="H133" s="204">
        <v>0.40833264872366171</v>
      </c>
      <c r="I133" s="204">
        <v>0.33197439423136166</v>
      </c>
      <c r="J133" s="204">
        <v>0.20823066028684006</v>
      </c>
      <c r="K133" s="204">
        <v>0.22807397499844334</v>
      </c>
      <c r="L133" s="204">
        <v>1.059103552131393</v>
      </c>
      <c r="M133" s="204">
        <v>7.2966220795358402E-2</v>
      </c>
      <c r="N133" s="204">
        <v>3.6738996912923011E-2</v>
      </c>
      <c r="O133" s="204">
        <v>1.7739275871069358E-2</v>
      </c>
      <c r="P133" s="204">
        <v>4.5174418061374941E-2</v>
      </c>
      <c r="Q133" s="204">
        <v>0.22466837851279495</v>
      </c>
      <c r="R133" s="204">
        <v>8.0332602529842867E-2</v>
      </c>
      <c r="S133" s="204">
        <v>0.77613792581646979</v>
      </c>
      <c r="T133" s="204">
        <v>-0.21262156025494444</v>
      </c>
      <c r="U133" s="204">
        <v>0.2087526246314543</v>
      </c>
      <c r="V133" s="204">
        <v>0.25017005833432004</v>
      </c>
      <c r="W133" s="204">
        <v>-0.23161362850678044</v>
      </c>
      <c r="X133" s="204">
        <v>-0.10975454549514695</v>
      </c>
      <c r="Z133" s="108">
        <f>BaseRtg_coef + AlphaRtg_coef*AA133 + ArpRtg_coef*AB133 + BetaPlty_coef*AC133</f>
        <v>-4.892343036991334E-3</v>
      </c>
      <c r="AA133" s="189">
        <f>SIGN(HFPerfPivot[[#This Row],[.Alpha]])*(ABS(HFPerfPivot[[#This Row],[.Alpha]])^(2-Rtg_Expnt))*(HFPerfPivot[[#This Row],[Beta]]^Rtg_Expnt)</f>
        <v>1.1803921597695501E-2</v>
      </c>
      <c r="AB133" s="189">
        <f>SIGN(HFPerfPivot[[#This Row],[.ARP]])*(ABS(HFPerfPivot[[#This Row],[.ARP]])^(2-Rtg_Expnt))*(HFPerfPivot[[#This Row],[Total]]^Rtg_Expnt)</f>
        <v>3.5377091401395805E-2</v>
      </c>
      <c r="AC133" s="189">
        <f>-1*(BP_Eq*MAX(HFPerfPivot[[#This Row],[MSCI_W]],0)^2+BP_CDX*MAX(HFPerfPivot[[#This Row],[US CDX]],0)^2+BP_MBS*MAX(HFPerfPivot[[#This Row],[MBS]],0)^2+BP_IR*MAX(HFPerfPivot[[#This Row],[US 10y]],0)^2)</f>
        <v>-9.1169868874132073E-2</v>
      </c>
    </row>
    <row r="134" spans="1:29" x14ac:dyDescent="0.25">
      <c r="A134" s="185" t="s">
        <v>354</v>
      </c>
      <c r="B134" s="185" t="s">
        <v>409</v>
      </c>
      <c r="C134" s="195">
        <v>0</v>
      </c>
      <c r="D134" s="194">
        <v>0</v>
      </c>
      <c r="E134" s="204">
        <v>0.16338754347382561</v>
      </c>
      <c r="F134" s="204">
        <v>0.82009822933771659</v>
      </c>
      <c r="G134" s="204">
        <v>0.61247312042239987</v>
      </c>
      <c r="H134" s="204">
        <v>0.48591830329771507</v>
      </c>
      <c r="I134" s="204">
        <v>0.67576400781946377</v>
      </c>
      <c r="J134" s="204">
        <v>-2.9647365378702193</v>
      </c>
      <c r="K134" s="204">
        <v>-2.1493298206026852</v>
      </c>
      <c r="L134" s="204">
        <v>-2.0551913316282198</v>
      </c>
      <c r="M134" s="204">
        <v>0.10116614512224542</v>
      </c>
      <c r="N134" s="204">
        <v>9.7225318899574087E-2</v>
      </c>
      <c r="O134" s="204">
        <v>1.6482746449144745E-2</v>
      </c>
      <c r="P134" s="204">
        <v>2.1895474099514884E-2</v>
      </c>
      <c r="Q134" s="204">
        <v>0.59608144098381965</v>
      </c>
      <c r="R134" s="204">
        <v>0.6802291517613781</v>
      </c>
      <c r="S134" s="204">
        <v>1.370758315426108</v>
      </c>
      <c r="T134" s="204">
        <v>0.33006719636283444</v>
      </c>
      <c r="U134" s="204">
        <v>0.18881970185786845</v>
      </c>
      <c r="V134" s="204">
        <v>0.14705777903165934</v>
      </c>
      <c r="W134" s="204">
        <v>-0.18891521139467765</v>
      </c>
      <c r="X134" s="204">
        <v>0.15384957409099217</v>
      </c>
      <c r="Z134" s="108">
        <f>BaseRtg_coef + AlphaRtg_coef*AA134 + ArpRtg_coef*AB134 + BetaPlty_coef*AC134</f>
        <v>-0.76219485954984567</v>
      </c>
      <c r="AA134" s="189">
        <f>SIGN(HFPerfPivot[[#This Row],[.Alpha]])*(ABS(HFPerfPivot[[#This Row],[.Alpha]])^(2-Rtg_Expnt))*(HFPerfPivot[[#This Row],[Beta]]^Rtg_Expnt)</f>
        <v>-0.67735628425290573</v>
      </c>
      <c r="AB134" s="189">
        <f>SIGN(HFPerfPivot[[#This Row],[.ARP]])*(ABS(HFPerfPivot[[#This Row],[.ARP]])^(2-Rtg_Expnt))*(HFPerfPivot[[#This Row],[Total]]^Rtg_Expnt)</f>
        <v>0.10990570146211025</v>
      </c>
      <c r="AC134" s="189">
        <f>-1*(BP_Eq*MAX(HFPerfPivot[[#This Row],[MSCI_W]],0)^2+BP_CDX*MAX(HFPerfPivot[[#This Row],[US CDX]],0)^2+BP_MBS*MAX(HFPerfPivot[[#This Row],[MBS]],0)^2+BP_IR*MAX(HFPerfPivot[[#This Row],[US 10y]],0)^2)</f>
        <v>-0.46914572721575504</v>
      </c>
    </row>
    <row r="135" spans="1:29" x14ac:dyDescent="0.25">
      <c r="A135" s="185" t="s">
        <v>355</v>
      </c>
      <c r="B135" s="185" t="s">
        <v>409</v>
      </c>
      <c r="C135" s="195">
        <v>0</v>
      </c>
      <c r="D135" s="194">
        <v>0</v>
      </c>
      <c r="E135" s="204">
        <v>-3.389179995056011E-2</v>
      </c>
      <c r="F135" s="204">
        <v>0.66837040484651744</v>
      </c>
      <c r="G135" s="204">
        <v>0.34718050244888121</v>
      </c>
      <c r="H135" s="204">
        <v>0.48257189461309813</v>
      </c>
      <c r="I135" s="204">
        <v>0.7075512473433816</v>
      </c>
      <c r="J135" s="204">
        <v>-4.729799720074265</v>
      </c>
      <c r="K135" s="204">
        <v>-3.3836117416258689</v>
      </c>
      <c r="L135" s="204">
        <v>-3.3107275681803441</v>
      </c>
      <c r="M135" s="204">
        <v>0.16688917027039984</v>
      </c>
      <c r="N135" s="204">
        <v>0.16211689001736032</v>
      </c>
      <c r="O135" s="204">
        <v>2.4723326411906808E-2</v>
      </c>
      <c r="P135" s="204">
        <v>3.2786319247977209E-2</v>
      </c>
      <c r="Q135" s="204">
        <v>1.0042990002302348</v>
      </c>
      <c r="R135" s="204">
        <v>1.3846784932361937</v>
      </c>
      <c r="S135" s="204">
        <v>1.9100533440586651</v>
      </c>
      <c r="T135" s="204">
        <v>0.52614528925896853</v>
      </c>
      <c r="U135" s="204">
        <v>0.3202141203647802</v>
      </c>
      <c r="V135" s="204">
        <v>0.22537348224881715</v>
      </c>
      <c r="W135" s="204">
        <v>-0.25932113572482191</v>
      </c>
      <c r="X135" s="204">
        <v>0.21839500720819824</v>
      </c>
      <c r="Z135" s="108">
        <f>BaseRtg_coef + AlphaRtg_coef*AA135 + ArpRtg_coef*AB135 + BetaPlty_coef*AC135</f>
        <v>-2.0105452973679707</v>
      </c>
      <c r="AA135" s="189">
        <f>SIGN(HFPerfPivot[[#This Row],[.Alpha]])*(ABS(HFPerfPivot[[#This Row],[.Alpha]])^(2-Rtg_Expnt))*(HFPerfPivot[[#This Row],[Beta]]^Rtg_Expnt)</f>
        <v>-1.7820694982804177</v>
      </c>
      <c r="AB135" s="189">
        <f>SIGN(HFPerfPivot[[#This Row],[.ARP]])*(ABS(HFPerfPivot[[#This Row],[.ARP]])^(2-Rtg_Expnt))*(HFPerfPivot[[#This Row],[Total]]^Rtg_Expnt)</f>
        <v>0.1694409948804787</v>
      </c>
      <c r="AC135" s="189">
        <f>-1*(BP_Eq*MAX(HFPerfPivot[[#This Row],[MSCI_W]],0)^2+BP_CDX*MAX(HFPerfPivot[[#This Row],[US CDX]],0)^2+BP_MBS*MAX(HFPerfPivot[[#This Row],[MBS]],0)^2+BP_IR*MAX(HFPerfPivot[[#This Row],[US 10y]],0)^2)</f>
        <v>-1.2170994928780048</v>
      </c>
    </row>
    <row r="136" spans="1:29" x14ac:dyDescent="0.25">
      <c r="A136" s="185" t="s">
        <v>382</v>
      </c>
      <c r="B136" s="185" t="s">
        <v>409</v>
      </c>
      <c r="C136" s="195">
        <v>0</v>
      </c>
      <c r="D136" s="194">
        <v>0</v>
      </c>
      <c r="E136" s="204">
        <v>0.70275239153606162</v>
      </c>
      <c r="F136" s="204">
        <v>0.67204737224489164</v>
      </c>
      <c r="G136" s="204">
        <v>2.872341304645044E-2</v>
      </c>
      <c r="H136" s="204">
        <v>-0.11643626000592358</v>
      </c>
      <c r="I136" s="204">
        <v>0.54075005821593958</v>
      </c>
      <c r="J136" s="204">
        <v>0.72500033645711981</v>
      </c>
      <c r="K136" s="204">
        <v>0.8935511865710023</v>
      </c>
      <c r="L136" s="204">
        <v>0.65452518760482403</v>
      </c>
      <c r="M136" s="204">
        <v>5.098224779039591E-2</v>
      </c>
      <c r="N136" s="204">
        <v>7.6403004769684387E-3</v>
      </c>
      <c r="O136" s="204">
        <v>1.5629026016830149E-2</v>
      </c>
      <c r="P136" s="204">
        <v>3.4972991158709554E-2</v>
      </c>
      <c r="Q136" s="204">
        <v>4.3676482474049741E-3</v>
      </c>
      <c r="R136" s="204">
        <v>-0.23141501246529159</v>
      </c>
      <c r="S136" s="204">
        <v>0.19000275709996045</v>
      </c>
      <c r="T136" s="204">
        <v>-9.1793670293144322E-2</v>
      </c>
      <c r="U136" s="204">
        <v>0.3174384368685787</v>
      </c>
      <c r="V136" s="204">
        <v>0.18497727746231438</v>
      </c>
      <c r="W136" s="204">
        <v>-0.16248952974284983</v>
      </c>
      <c r="X136" s="204">
        <v>-5.8336579087253107E-2</v>
      </c>
      <c r="Z136" s="108">
        <f>BaseRtg_coef + AlphaRtg_coef*AA136 + ArpRtg_coef*AB136 + BetaPlty_coef*AC136</f>
        <v>1.9539314447641301E-2</v>
      </c>
      <c r="AA136" s="189">
        <f>SIGN(HFPerfPivot[[#This Row],[.Alpha]])*(ABS(HFPerfPivot[[#This Row],[.Alpha]])^(2-Rtg_Expnt))*(HFPerfPivot[[#This Row],[Beta]]^Rtg_Expnt)</f>
        <v>1.7288431330060767E-2</v>
      </c>
      <c r="AB136" s="189">
        <f>SIGN(HFPerfPivot[[#This Row],[.ARP]])*(ABS(HFPerfPivot[[#This Row],[.ARP]])^(2-Rtg_Expnt))*(HFPerfPivot[[#This Row],[Total]]^Rtg_Expnt)</f>
        <v>4.9751932338378317E-2</v>
      </c>
      <c r="AC136" s="189">
        <f>-1*(BP_Eq*MAX(HFPerfPivot[[#This Row],[MSCI_W]],0)^2+BP_CDX*MAX(HFPerfPivot[[#This Row],[US CDX]],0)^2+BP_MBS*MAX(HFPerfPivot[[#This Row],[MBS]],0)^2+BP_IR*MAX(HFPerfPivot[[#This Row],[US 10y]],0)^2)</f>
        <v>-3.6215505812864932E-3</v>
      </c>
    </row>
    <row r="137" spans="1:29" x14ac:dyDescent="0.25">
      <c r="A137" s="185" t="s">
        <v>454</v>
      </c>
      <c r="B137" s="185" t="s">
        <v>409</v>
      </c>
      <c r="C137" s="195">
        <v>0</v>
      </c>
      <c r="D137" s="194">
        <v>0</v>
      </c>
      <c r="E137" s="204">
        <v>0.34535132652871403</v>
      </c>
      <c r="F137" s="204">
        <v>0.28851696045824415</v>
      </c>
      <c r="G137" s="204">
        <v>-0.26399935504164312</v>
      </c>
      <c r="H137" s="204">
        <v>0.35485189583185517</v>
      </c>
      <c r="I137" s="204">
        <v>0.7344610997570693</v>
      </c>
      <c r="J137" s="204">
        <v>-0.5173867092755009</v>
      </c>
      <c r="K137" s="204">
        <v>-0.24755643551204184</v>
      </c>
      <c r="L137" s="204">
        <v>-0.48082987426534135</v>
      </c>
      <c r="M137" s="204">
        <v>0.1357882645868759</v>
      </c>
      <c r="N137" s="204">
        <v>8.6302328531977723E-2</v>
      </c>
      <c r="O137" s="204">
        <v>4.1774106218679018E-2</v>
      </c>
      <c r="P137" s="204">
        <v>6.2630423968749752E-2</v>
      </c>
      <c r="Q137" s="204">
        <v>0.12806670536049189</v>
      </c>
      <c r="R137" s="204">
        <v>-0.45103798195243239</v>
      </c>
      <c r="S137" s="204">
        <v>2.8249623536949158</v>
      </c>
      <c r="T137" s="204">
        <v>0.8951256043971445</v>
      </c>
      <c r="U137" s="204">
        <v>0.44262066789174476</v>
      </c>
      <c r="V137" s="204">
        <v>0.35823518211513167</v>
      </c>
      <c r="W137" s="204">
        <v>-9.1748666271089588E-2</v>
      </c>
      <c r="X137" s="204">
        <v>0.35832815013979946</v>
      </c>
      <c r="Z137" s="108">
        <f>BaseRtg_coef + AlphaRtg_coef*AA137 + ArpRtg_coef*AB137 + BetaPlty_coef*AC137</f>
        <v>-0.2502863560600776</v>
      </c>
      <c r="AA137" s="189">
        <f>SIGN(HFPerfPivot[[#This Row],[.Alpha]])*(ABS(HFPerfPivot[[#This Row],[.Alpha]])^(2-Rtg_Expnt))*(HFPerfPivot[[#This Row],[Beta]]^Rtg_Expnt)</f>
        <v>-6.9869232167432821E-2</v>
      </c>
      <c r="AB137" s="189">
        <f>SIGN(HFPerfPivot[[#This Row],[.ARP]])*(ABS(HFPerfPivot[[#This Row],[.ARP]])^(2-Rtg_Expnt))*(HFPerfPivot[[#This Row],[Total]]^Rtg_Expnt)</f>
        <v>0.15209245731746687</v>
      </c>
      <c r="AC137" s="189">
        <f>-1*(BP_Eq*MAX(HFPerfPivot[[#This Row],[MSCI_W]],0)^2+BP_CDX*MAX(HFPerfPivot[[#This Row],[US CDX]],0)^2+BP_MBS*MAX(HFPerfPivot[[#This Row],[MBS]],0)^2+BP_IR*MAX(HFPerfPivot[[#This Row],[US 10y]],0)^2)</f>
        <v>-0.96813184812195718</v>
      </c>
    </row>
    <row r="138" spans="1:29" x14ac:dyDescent="0.25">
      <c r="A138" s="185" t="s">
        <v>391</v>
      </c>
      <c r="B138" s="185" t="s">
        <v>409</v>
      </c>
      <c r="C138" s="195">
        <v>0</v>
      </c>
      <c r="D138" s="194">
        <v>0</v>
      </c>
      <c r="E138" s="204">
        <v>0.38220723050950434</v>
      </c>
      <c r="F138" s="204">
        <v>0.30894208813688123</v>
      </c>
      <c r="G138" s="204">
        <v>-6.6363523281807876E-2</v>
      </c>
      <c r="H138" s="204">
        <v>0.25831129090995547</v>
      </c>
      <c r="I138" s="204">
        <v>0.70369251505898578</v>
      </c>
      <c r="J138" s="204">
        <v>-4.7306904177374744E-2</v>
      </c>
      <c r="K138" s="204">
        <v>4.5448713702387422E-3</v>
      </c>
      <c r="L138" s="204">
        <v>-7.6421122898756078E-2</v>
      </c>
      <c r="M138" s="204">
        <v>9.4186924030695743E-2</v>
      </c>
      <c r="N138" s="204">
        <v>6.1778810186309416E-2</v>
      </c>
      <c r="O138" s="204">
        <v>2.8234771806338863E-2</v>
      </c>
      <c r="P138" s="204">
        <v>3.7954805017117163E-2</v>
      </c>
      <c r="Q138" s="204">
        <v>-1.8359191297308924E-2</v>
      </c>
      <c r="R138" s="204">
        <v>-0.39345296359681781</v>
      </c>
      <c r="S138" s="204">
        <v>2.0294134002416584</v>
      </c>
      <c r="T138" s="204">
        <v>0.65989057832859521</v>
      </c>
      <c r="U138" s="204">
        <v>0.26472475540464885</v>
      </c>
      <c r="V138" s="204">
        <v>0.16047419467904767</v>
      </c>
      <c r="W138" s="204">
        <v>4.8919964779699898E-2</v>
      </c>
      <c r="X138" s="204">
        <v>0.27662152091688236</v>
      </c>
      <c r="Z138" s="108">
        <f>BaseRtg_coef + AlphaRtg_coef*AA138 + ArpRtg_coef*AB138 + BetaPlty_coef*AC138</f>
        <v>-9.3564758948823309E-2</v>
      </c>
      <c r="AA138" s="189">
        <f>SIGN(HFPerfPivot[[#This Row],[.Alpha]])*(ABS(HFPerfPivot[[#This Row],[.Alpha]])^(2-Rtg_Expnt))*(HFPerfPivot[[#This Row],[Beta]]^Rtg_Expnt)</f>
        <v>-2.7339169347140695E-3</v>
      </c>
      <c r="AB138" s="189">
        <f>SIGN(HFPerfPivot[[#This Row],[.ARP]])*(ABS(HFPerfPivot[[#This Row],[.ARP]])^(2-Rtg_Expnt))*(HFPerfPivot[[#This Row],[Total]]^Rtg_Expnt)</f>
        <v>0.10957755982172863</v>
      </c>
      <c r="AC138" s="189">
        <f>-1*(BP_Eq*MAX(HFPerfPivot[[#This Row],[MSCI_W]],0)^2+BP_CDX*MAX(HFPerfPivot[[#This Row],[US CDX]],0)^2+BP_MBS*MAX(HFPerfPivot[[#This Row],[MBS]],0)^2+BP_IR*MAX(HFPerfPivot[[#This Row],[US 10y]],0)^2)</f>
        <v>-0.49894298998141051</v>
      </c>
    </row>
    <row r="139" spans="1:29" x14ac:dyDescent="0.25">
      <c r="A139" s="185" t="s">
        <v>366</v>
      </c>
      <c r="B139" s="185" t="s">
        <v>409</v>
      </c>
      <c r="C139" s="195">
        <v>0</v>
      </c>
      <c r="D139" s="194">
        <v>0</v>
      </c>
      <c r="E139" s="204">
        <v>0.1156019419343584</v>
      </c>
      <c r="F139" s="204">
        <v>-1.9090152692487615E-2</v>
      </c>
      <c r="G139" s="204">
        <v>0.67998641507534141</v>
      </c>
      <c r="H139" s="204">
        <v>0.25472795841815676</v>
      </c>
      <c r="I139" s="204">
        <v>0.72781895787069717</v>
      </c>
      <c r="J139" s="204">
        <v>-0.34901222578745722</v>
      </c>
      <c r="K139" s="204">
        <v>-0.3777727656314156</v>
      </c>
      <c r="L139" s="204">
        <v>0.47771391883198994</v>
      </c>
      <c r="M139" s="204">
        <v>0.11208540108962171</v>
      </c>
      <c r="N139" s="204">
        <v>5.5195275820381168E-2</v>
      </c>
      <c r="O139" s="204">
        <v>2.9054338660558857E-2</v>
      </c>
      <c r="P139" s="204">
        <v>6.3747876828533903E-2</v>
      </c>
      <c r="Q139" s="204">
        <v>-1.1708419269839926E-2</v>
      </c>
      <c r="R139" s="204">
        <v>-0.23325048901403758</v>
      </c>
      <c r="S139" s="204">
        <v>2.1037858347961467</v>
      </c>
      <c r="T139" s="204">
        <v>0.29253134023276517</v>
      </c>
      <c r="U139" s="204">
        <v>0.25803515562979534</v>
      </c>
      <c r="V139" s="204">
        <v>0.2912328841542004</v>
      </c>
      <c r="W139" s="204">
        <v>2.7741824734882018E-2</v>
      </c>
      <c r="X139" s="204">
        <v>0.19791378697504217</v>
      </c>
      <c r="Z139" s="108">
        <f>BaseRtg_coef + AlphaRtg_coef*AA139 + ArpRtg_coef*AB139 + BetaPlty_coef*AC139</f>
        <v>-0.11146649092627262</v>
      </c>
      <c r="AA139" s="189">
        <f>SIGN(HFPerfPivot[[#This Row],[.Alpha]])*(ABS(HFPerfPivot[[#This Row],[.Alpha]])^(2-Rtg_Expnt))*(HFPerfPivot[[#This Row],[Beta]]^Rtg_Expnt)</f>
        <v>-3.0547609587055751E-2</v>
      </c>
      <c r="AB139" s="189">
        <f>SIGN(HFPerfPivot[[#This Row],[.ARP]])*(ABS(HFPerfPivot[[#This Row],[.ARP]])^(2-Rtg_Expnt))*(HFPerfPivot[[#This Row],[Total]]^Rtg_Expnt)</f>
        <v>0.13022398835296667</v>
      </c>
      <c r="AC139" s="189">
        <f>-1*(BP_Eq*MAX(HFPerfPivot[[#This Row],[MSCI_W]],0)^2+BP_CDX*MAX(HFPerfPivot[[#This Row],[US CDX]],0)^2+BP_MBS*MAX(HFPerfPivot[[#This Row],[MBS]],0)^2+BP_IR*MAX(HFPerfPivot[[#This Row],[US 10y]],0)^2)</f>
        <v>-0.45970640087256759</v>
      </c>
    </row>
    <row r="140" spans="1:29" x14ac:dyDescent="0.25">
      <c r="A140" s="185" t="s">
        <v>460</v>
      </c>
      <c r="B140" s="185" t="s">
        <v>409</v>
      </c>
      <c r="C140" s="195">
        <v>0</v>
      </c>
      <c r="D140" s="194">
        <v>0</v>
      </c>
      <c r="E140" s="204">
        <v>0.66179440239197607</v>
      </c>
      <c r="F140" s="204">
        <v>0.36010303270930233</v>
      </c>
      <c r="G140" s="204">
        <v>-0.4471800862305873</v>
      </c>
      <c r="H140" s="204">
        <v>-5.484540014371999E-2</v>
      </c>
      <c r="I140" s="204">
        <v>0.71146961392232055</v>
      </c>
      <c r="J140" s="204">
        <v>0.6580300626351917</v>
      </c>
      <c r="K140" s="204">
        <v>0.73119697403156447</v>
      </c>
      <c r="L140" s="204">
        <v>0.66472255768927913</v>
      </c>
      <c r="M140" s="204">
        <v>0.14952008090024568</v>
      </c>
      <c r="N140" s="204">
        <v>5.0009394260291357E-2</v>
      </c>
      <c r="O140" s="204">
        <v>6.1587706755629058E-2</v>
      </c>
      <c r="P140" s="204">
        <v>8.4753808232315972E-2</v>
      </c>
      <c r="Q140" s="204">
        <v>-7.8796910540919002E-2</v>
      </c>
      <c r="R140" s="204">
        <v>-1.5629545096502706</v>
      </c>
      <c r="S140" s="204">
        <v>1.616511255948571</v>
      </c>
      <c r="T140" s="204">
        <v>6.6858427247056873E-2</v>
      </c>
      <c r="U140" s="204">
        <v>0.54052625571921187</v>
      </c>
      <c r="V140" s="204">
        <v>0.630713718709769</v>
      </c>
      <c r="W140" s="204">
        <v>-0.14203574196374846</v>
      </c>
      <c r="X140" s="204">
        <v>0.45402646057051993</v>
      </c>
      <c r="Z140" s="108">
        <f>BaseRtg_coef + AlphaRtg_coef*AA140 + ArpRtg_coef*AB140 + BetaPlty_coef*AC140</f>
        <v>2.3945833074493807E-2</v>
      </c>
      <c r="AA140" s="189">
        <f>SIGN(HFPerfPivot[[#This Row],[.Alpha]])*(ABS(HFPerfPivot[[#This Row],[.Alpha]])^(2-Rtg_Expnt))*(HFPerfPivot[[#This Row],[Beta]]^Rtg_Expnt)</f>
        <v>6.267521964079717E-2</v>
      </c>
      <c r="AB140" s="189">
        <f>SIGN(HFPerfPivot[[#This Row],[.ARP]])*(ABS(HFPerfPivot[[#This Row],[.ARP]])^(2-Rtg_Expnt))*(HFPerfPivot[[#This Row],[Total]]^Rtg_Expnt)</f>
        <v>0.15711588217623176</v>
      </c>
      <c r="AC140" s="189">
        <f>-1*(BP_Eq*MAX(HFPerfPivot[[#This Row],[MSCI_W]],0)^2+BP_CDX*MAX(HFPerfPivot[[#This Row],[US CDX]],0)^2+BP_MBS*MAX(HFPerfPivot[[#This Row],[MBS]],0)^2+BP_IR*MAX(HFPerfPivot[[#This Row],[US 10y]],0)^2)</f>
        <v>-0.26220487391963271</v>
      </c>
    </row>
    <row r="141" spans="1:29" x14ac:dyDescent="0.25">
      <c r="A141" s="185" t="s">
        <v>456</v>
      </c>
      <c r="B141" s="185" t="s">
        <v>409</v>
      </c>
      <c r="C141" s="195">
        <v>0</v>
      </c>
      <c r="D141" s="194">
        <v>0</v>
      </c>
      <c r="E141" s="204">
        <v>0.26511499485132262</v>
      </c>
      <c r="F141" s="204">
        <v>0.18472477337777959</v>
      </c>
      <c r="G141" s="204">
        <v>-0.15097120947244769</v>
      </c>
      <c r="H141" s="204">
        <v>0.40799950863735274</v>
      </c>
      <c r="I141" s="204">
        <v>0.55553186296895918</v>
      </c>
      <c r="J141" s="204">
        <v>-0.52481901492247507</v>
      </c>
      <c r="K141" s="204">
        <v>-0.32433529868158051</v>
      </c>
      <c r="L141" s="204">
        <v>-0.41397974525034076</v>
      </c>
      <c r="M141" s="204">
        <v>0.11287043571798266</v>
      </c>
      <c r="N141" s="204">
        <v>6.1127796739817469E-2</v>
      </c>
      <c r="O141" s="204">
        <v>4.1224835128161566E-2</v>
      </c>
      <c r="P141" s="204">
        <v>6.2188457703628013E-2</v>
      </c>
      <c r="Q141" s="204">
        <v>0.29737295763911503</v>
      </c>
      <c r="R141" s="204">
        <v>-0.58567200933571428</v>
      </c>
      <c r="S141" s="204">
        <v>1.9106653262644087</v>
      </c>
      <c r="T141" s="204">
        <v>9.0040452473768948E-2</v>
      </c>
      <c r="U141" s="204">
        <v>2.2221070796893908E-2</v>
      </c>
      <c r="V141" s="204">
        <v>0.33626568908409199</v>
      </c>
      <c r="W141" s="204">
        <v>0.16365874566371394</v>
      </c>
      <c r="X141" s="204">
        <v>0.30415253264819986</v>
      </c>
      <c r="Z141" s="108">
        <f>BaseRtg_coef + AlphaRtg_coef*AA141 + ArpRtg_coef*AB141 + BetaPlty_coef*AC141</f>
        <v>-0.13152436346487925</v>
      </c>
      <c r="AA141" s="189">
        <f>SIGN(HFPerfPivot[[#This Row],[.Alpha]])*(ABS(HFPerfPivot[[#This Row],[.Alpha]])^(2-Rtg_Expnt))*(HFPerfPivot[[#This Row],[Beta]]^Rtg_Expnt)</f>
        <v>-5.4915002677669612E-2</v>
      </c>
      <c r="AB141" s="189">
        <f>SIGN(HFPerfPivot[[#This Row],[.ARP]])*(ABS(HFPerfPivot[[#This Row],[.ARP]])^(2-Rtg_Expnt))*(HFPerfPivot[[#This Row],[Total]]^Rtg_Expnt)</f>
        <v>9.3394514280433799E-2</v>
      </c>
      <c r="AC141" s="189">
        <f>-1*(BP_Eq*MAX(HFPerfPivot[[#This Row],[MSCI_W]],0)^2+BP_CDX*MAX(HFPerfPivot[[#This Row],[US CDX]],0)^2+BP_MBS*MAX(HFPerfPivot[[#This Row],[MBS]],0)^2+BP_IR*MAX(HFPerfPivot[[#This Row],[US 10y]],0)^2)</f>
        <v>-0.41974406107626511</v>
      </c>
    </row>
    <row r="142" spans="1:29" x14ac:dyDescent="0.25">
      <c r="A142" s="185" t="s">
        <v>457</v>
      </c>
      <c r="B142" s="185" t="s">
        <v>409</v>
      </c>
      <c r="C142" s="195">
        <v>0</v>
      </c>
      <c r="D142" s="194">
        <v>0</v>
      </c>
      <c r="E142" s="204">
        <v>0.29645002353748107</v>
      </c>
      <c r="F142" s="204">
        <v>0.25976038654749728</v>
      </c>
      <c r="G142" s="204">
        <v>-2.0242448802867786E-2</v>
      </c>
      <c r="H142" s="204">
        <v>0.41142251461574419</v>
      </c>
      <c r="I142" s="204">
        <v>0.53416751309910238</v>
      </c>
      <c r="J142" s="204">
        <v>-0.41079526367695673</v>
      </c>
      <c r="K142" s="204">
        <v>-0.25062907998946254</v>
      </c>
      <c r="L142" s="204">
        <v>-0.32747097291757071</v>
      </c>
      <c r="M142" s="204">
        <v>0.16680279732254941</v>
      </c>
      <c r="N142" s="204">
        <v>9.0246163590405937E-2</v>
      </c>
      <c r="O142" s="204">
        <v>6.1294740258887641E-2</v>
      </c>
      <c r="P142" s="204">
        <v>9.0511068081463406E-2</v>
      </c>
      <c r="Q142" s="204">
        <v>0.44023236008274302</v>
      </c>
      <c r="R142" s="204">
        <v>-0.81707810113276669</v>
      </c>
      <c r="S142" s="204">
        <v>2.8178543676984149</v>
      </c>
      <c r="T142" s="204">
        <v>0.13079834631261247</v>
      </c>
      <c r="U142" s="204">
        <v>-1.7826294664481941E-2</v>
      </c>
      <c r="V142" s="204">
        <v>0.49393049817273116</v>
      </c>
      <c r="W142" s="204">
        <v>0.2655530794587409</v>
      </c>
      <c r="X142" s="204">
        <v>0.44080537401258735</v>
      </c>
      <c r="Z142" s="108">
        <f>BaseRtg_coef + AlphaRtg_coef*AA142 + ArpRtg_coef*AB142 + BetaPlty_coef*AC142</f>
        <v>-0.22697828468946474</v>
      </c>
      <c r="AA142" s="189">
        <f>SIGN(HFPerfPivot[[#This Row],[.Alpha]])*(ABS(HFPerfPivot[[#This Row],[.Alpha]])^(2-Rtg_Expnt))*(HFPerfPivot[[#This Row],[Beta]]^Rtg_Expnt)</f>
        <v>-5.4150609130234478E-2</v>
      </c>
      <c r="AB142" s="189">
        <f>SIGN(HFPerfPivot[[#This Row],[.ARP]])*(ABS(HFPerfPivot[[#This Row],[.ARP]])^(2-Rtg_Expnt))*(HFPerfPivot[[#This Row],[Total]]^Rtg_Expnt)</f>
        <v>0.11919261191517637</v>
      </c>
      <c r="AC142" s="189">
        <f>-1*(BP_Eq*MAX(HFPerfPivot[[#This Row],[MSCI_W]],0)^2+BP_CDX*MAX(HFPerfPivot[[#This Row],[US CDX]],0)^2+BP_MBS*MAX(HFPerfPivot[[#This Row],[MBS]],0)^2+BP_IR*MAX(HFPerfPivot[[#This Row],[US 10y]],0)^2)</f>
        <v>-0.91373468375373934</v>
      </c>
    </row>
    <row r="143" spans="1:29" x14ac:dyDescent="0.25">
      <c r="A143" s="185" t="s">
        <v>458</v>
      </c>
      <c r="B143" s="185" t="s">
        <v>409</v>
      </c>
      <c r="C143" s="195">
        <v>0</v>
      </c>
      <c r="D143" s="194">
        <v>0</v>
      </c>
      <c r="E143" s="204">
        <v>-7.2498975836496823E-2</v>
      </c>
      <c r="F143" s="204">
        <v>-0.31559546423611173</v>
      </c>
      <c r="G143" s="204">
        <v>-0.99895084894013531</v>
      </c>
      <c r="H143" s="204">
        <v>0.16626325436764486</v>
      </c>
      <c r="I143" s="204">
        <v>0.56789188007569025</v>
      </c>
      <c r="J143" s="204">
        <v>-1.3127481043275337</v>
      </c>
      <c r="K143" s="204">
        <v>-0.63943244122961174</v>
      </c>
      <c r="L143" s="204">
        <v>-1.1875620743420268</v>
      </c>
      <c r="M143" s="204">
        <v>0.12688296160105797</v>
      </c>
      <c r="N143" s="204">
        <v>4.8649971062388338E-2</v>
      </c>
      <c r="O143" s="204">
        <v>4.4868205296021722E-2</v>
      </c>
      <c r="P143" s="204">
        <v>7.5560164349162878E-2</v>
      </c>
      <c r="Q143" s="204">
        <v>-7.8263500416475368E-2</v>
      </c>
      <c r="R143" s="204">
        <v>-0.17712476554256085</v>
      </c>
      <c r="S143" s="204">
        <v>1.777933130328935</v>
      </c>
      <c r="T143" s="204">
        <v>0.21482028142889129</v>
      </c>
      <c r="U143" s="204">
        <v>6.2775167792283579E-2</v>
      </c>
      <c r="V143" s="204">
        <v>0.32159951561786515</v>
      </c>
      <c r="W143" s="204">
        <v>9.8182422777507938E-2</v>
      </c>
      <c r="X143" s="204">
        <v>0.39860664163226139</v>
      </c>
      <c r="Z143" s="108">
        <f>BaseRtg_coef + AlphaRtg_coef*AA143 + ArpRtg_coef*AB143 + BetaPlty_coef*AC143</f>
        <v>-0.2021451475839976</v>
      </c>
      <c r="AA143" s="189">
        <f>SIGN(HFPerfPivot[[#This Row],[.Alpha]])*(ABS(HFPerfPivot[[#This Row],[.Alpha]])^(2-Rtg_Expnt))*(HFPerfPivot[[#This Row],[Beta]]^Rtg_Expnt)</f>
        <v>-0.14555887471292844</v>
      </c>
      <c r="AB143" s="189">
        <f>SIGN(HFPerfPivot[[#This Row],[.ARP]])*(ABS(HFPerfPivot[[#This Row],[.ARP]])^(2-Rtg_Expnt))*(HFPerfPivot[[#This Row],[Total]]^Rtg_Expnt)</f>
        <v>0.1048056157988331</v>
      </c>
      <c r="AC143" s="189">
        <f>-1*(BP_Eq*MAX(HFPerfPivot[[#This Row],[MSCI_W]],0)^2+BP_CDX*MAX(HFPerfPivot[[#This Row],[US CDX]],0)^2+BP_MBS*MAX(HFPerfPivot[[#This Row],[MBS]],0)^2+BP_IR*MAX(HFPerfPivot[[#This Row],[US 10y]],0)^2)</f>
        <v>-0.32533417225476219</v>
      </c>
    </row>
    <row r="144" spans="1:29" x14ac:dyDescent="0.25">
      <c r="A144" s="185" t="s">
        <v>459</v>
      </c>
      <c r="B144" s="185" t="s">
        <v>409</v>
      </c>
      <c r="C144" s="195">
        <v>0</v>
      </c>
      <c r="D144" s="194">
        <v>0</v>
      </c>
      <c r="E144" s="204">
        <v>0.34058828705642719</v>
      </c>
      <c r="F144" s="204">
        <v>0.23324136908410067</v>
      </c>
      <c r="G144" s="204">
        <v>-0.23808410123326718</v>
      </c>
      <c r="H144" s="204">
        <v>0.3881711612790853</v>
      </c>
      <c r="I144" s="204">
        <v>0.54405978184649961</v>
      </c>
      <c r="J144" s="204">
        <v>-0.29738893071354805</v>
      </c>
      <c r="K144" s="204">
        <v>-6.5006573864811706E-2</v>
      </c>
      <c r="L144" s="204">
        <v>-0.33192623980695912</v>
      </c>
      <c r="M144" s="204">
        <v>0.12417378071990973</v>
      </c>
      <c r="N144" s="204">
        <v>5.535448970148809E-2</v>
      </c>
      <c r="O144" s="204">
        <v>4.6071502525797114E-2</v>
      </c>
      <c r="P144" s="204">
        <v>7.719152549661093E-2</v>
      </c>
      <c r="Q144" s="204">
        <v>0.25569193610571339</v>
      </c>
      <c r="R144" s="204">
        <v>-0.68305081497781384</v>
      </c>
      <c r="S144" s="204">
        <v>1.7759096969785553</v>
      </c>
      <c r="T144" s="204">
        <v>0.10620591876387567</v>
      </c>
      <c r="U144" s="204">
        <v>9.5164630006550188E-3</v>
      </c>
      <c r="V144" s="204">
        <v>0.36128306180403658</v>
      </c>
      <c r="W144" s="204">
        <v>0.15087285827672287</v>
      </c>
      <c r="X144" s="204">
        <v>0.35949343988945909</v>
      </c>
      <c r="Z144" s="108">
        <f>BaseRtg_coef + AlphaRtg_coef*AA144 + ArpRtg_coef*AB144 + BetaPlty_coef*AC144</f>
        <v>-8.8661791910756071E-2</v>
      </c>
      <c r="AA144" s="189">
        <f>SIGN(HFPerfPivot[[#This Row],[.Alpha]])*(ABS(HFPerfPivot[[#This Row],[.Alpha]])^(2-Rtg_Expnt))*(HFPerfPivot[[#This Row],[Beta]]^Rtg_Expnt)</f>
        <v>-2.5062283469316146E-2</v>
      </c>
      <c r="AB144" s="189">
        <f>SIGN(HFPerfPivot[[#This Row],[.ARP]])*(ABS(HFPerfPivot[[#This Row],[.ARP]])^(2-Rtg_Expnt))*(HFPerfPivot[[#This Row],[Total]]^Rtg_Expnt)</f>
        <v>9.7741884249671063E-2</v>
      </c>
      <c r="AC144" s="189">
        <f>-1*(BP_Eq*MAX(HFPerfPivot[[#This Row],[MSCI_W]],0)^2+BP_CDX*MAX(HFPerfPivot[[#This Row],[US CDX]],0)^2+BP_MBS*MAX(HFPerfPivot[[#This Row],[MBS]],0)^2+BP_IR*MAX(HFPerfPivot[[#This Row],[US 10y]],0)^2)</f>
        <v>-0.35686848433203511</v>
      </c>
    </row>
    <row r="145" spans="1:29" x14ac:dyDescent="0.25">
      <c r="A145" s="185" t="s">
        <v>367</v>
      </c>
      <c r="B145" s="185" t="s">
        <v>409</v>
      </c>
      <c r="C145" s="195">
        <v>0</v>
      </c>
      <c r="D145" s="194">
        <v>0</v>
      </c>
      <c r="E145" s="204">
        <v>1.4590250245866505</v>
      </c>
      <c r="F145" s="204">
        <v>1.1005074398071195</v>
      </c>
      <c r="G145" s="204">
        <v>1.3450088813598391</v>
      </c>
      <c r="H145" s="204">
        <v>-0.14307907069483711</v>
      </c>
      <c r="I145" s="204">
        <v>0.76971248690612137</v>
      </c>
      <c r="J145" s="204">
        <v>3.2113847836011544</v>
      </c>
      <c r="K145" s="204">
        <v>3.3134360512734822</v>
      </c>
      <c r="L145" s="204">
        <v>3.9098625176452395</v>
      </c>
      <c r="M145" s="204">
        <v>0.156549557429496</v>
      </c>
      <c r="N145" s="204">
        <v>0.10380296751230471</v>
      </c>
      <c r="O145" s="204">
        <v>6.8202304444920217E-2</v>
      </c>
      <c r="P145" s="204">
        <v>5.9402906064616637E-2</v>
      </c>
      <c r="Q145" s="204">
        <v>-8.7546376175469551E-2</v>
      </c>
      <c r="R145" s="204">
        <v>-2.3832637914214945</v>
      </c>
      <c r="S145" s="204">
        <v>2.7274455216969651</v>
      </c>
      <c r="T145" s="204">
        <v>-1.3002799139891834</v>
      </c>
      <c r="U145" s="204">
        <v>0.829490749209846</v>
      </c>
      <c r="V145" s="204">
        <v>0.53692912299354123</v>
      </c>
      <c r="W145" s="204">
        <v>0.13294116651818516</v>
      </c>
      <c r="X145" s="204">
        <v>0.53529138902560902</v>
      </c>
      <c r="Z145" s="108">
        <f>BaseRtg_coef + AlphaRtg_coef*AA145 + ArpRtg_coef*AB145 + BetaPlty_coef*AC145</f>
        <v>0.65334539271037084</v>
      </c>
      <c r="AA145" s="189">
        <f>SIGN(HFPerfPivot[[#This Row],[.Alpha]])*(ABS(HFPerfPivot[[#This Row],[.Alpha]])^(2-Rtg_Expnt))*(HFPerfPivot[[#This Row],[Beta]]^Rtg_Expnt)</f>
        <v>0.78618138863348208</v>
      </c>
      <c r="AB145" s="189">
        <f>SIGN(HFPerfPivot[[#This Row],[.ARP]])*(ABS(HFPerfPivot[[#This Row],[.ARP]])^(2-Rtg_Expnt))*(HFPerfPivot[[#This Row],[Total]]^Rtg_Expnt)</f>
        <v>0.17943185553385402</v>
      </c>
      <c r="AC145" s="189">
        <f>-1*(BP_Eq*MAX(HFPerfPivot[[#This Row],[MSCI_W]],0)^2+BP_CDX*MAX(HFPerfPivot[[#This Row],[US CDX]],0)^2+BP_MBS*MAX(HFPerfPivot[[#This Row],[MBS]],0)^2+BP_IR*MAX(HFPerfPivot[[#This Row],[US 10y]],0)^2)</f>
        <v>-0.74389590738248312</v>
      </c>
    </row>
    <row r="146" spans="1:29" x14ac:dyDescent="0.25">
      <c r="A146" s="185" t="s">
        <v>368</v>
      </c>
      <c r="B146" s="185" t="s">
        <v>409</v>
      </c>
      <c r="C146" s="195">
        <v>0</v>
      </c>
      <c r="D146" s="194">
        <v>0</v>
      </c>
      <c r="E146" s="204">
        <v>-3.6075508359908977E-2</v>
      </c>
      <c r="F146" s="204">
        <v>6.9259935170271583E-2</v>
      </c>
      <c r="G146" s="204">
        <v>0.20258024538730321</v>
      </c>
      <c r="H146" s="204">
        <v>-6.8810886009600933E-2</v>
      </c>
      <c r="I146" s="204">
        <v>-0.24803708693719334</v>
      </c>
      <c r="J146" s="204">
        <v>0.1143494784115545</v>
      </c>
      <c r="K146" s="204">
        <v>0.13723628368225513</v>
      </c>
      <c r="L146" s="204">
        <v>0.10753401568014465</v>
      </c>
      <c r="M146" s="204">
        <v>8.3220529784989977E-2</v>
      </c>
      <c r="N146" s="204">
        <v>9.7382519937551839E-3</v>
      </c>
      <c r="O146" s="204">
        <v>3.6557732998901388E-2</v>
      </c>
      <c r="P146" s="204">
        <v>5.5594403184531078E-2</v>
      </c>
      <c r="Q146" s="204">
        <v>-3.9521031681870995E-2</v>
      </c>
      <c r="R146" s="204">
        <v>-8.375840764481858E-2</v>
      </c>
      <c r="S146" s="204">
        <v>0.27999156029768812</v>
      </c>
      <c r="T146" s="204">
        <v>1.5735960943153101E-2</v>
      </c>
      <c r="U146" s="204">
        <v>-0.46342193979060642</v>
      </c>
      <c r="V146" s="204">
        <v>0.15302585073965305</v>
      </c>
      <c r="W146" s="204">
        <v>0.33908402376886454</v>
      </c>
      <c r="X146" s="204">
        <v>-0.27390844722369839</v>
      </c>
      <c r="Z146" s="108">
        <f>BaseRtg_coef + AlphaRtg_coef*AA146 + ArpRtg_coef*AB146 + BetaPlty_coef*AC146</f>
        <v>-4.2286327568474905E-3</v>
      </c>
      <c r="AA146" s="189">
        <f>SIGN(HFPerfPivot[[#This Row],[.Alpha]])*(ABS(HFPerfPivot[[#This Row],[.Alpha]])^(2-Rtg_Expnt))*(HFPerfPivot[[#This Row],[Beta]]^Rtg_Expnt)</f>
        <v>2.0613583238502241E-3</v>
      </c>
      <c r="AB146" s="189">
        <f>SIGN(HFPerfPivot[[#This Row],[.ARP]])*(ABS(HFPerfPivot[[#This Row],[.ARP]])^(2-Rtg_Expnt))*(HFPerfPivot[[#This Row],[Total]]^Rtg_Expnt)</f>
        <v>-2.7121807852668579E-2</v>
      </c>
      <c r="AC146" s="189">
        <f>-1*(BP_Eq*MAX(HFPerfPivot[[#This Row],[MSCI_W]],0)^2+BP_CDX*MAX(HFPerfPivot[[#This Row],[US CDX]],0)^2+BP_MBS*MAX(HFPerfPivot[[#This Row],[MBS]],0)^2+BP_IR*MAX(HFPerfPivot[[#This Row],[US 10y]],0)^2)</f>
        <v>-7.889051477154279E-3</v>
      </c>
    </row>
    <row r="147" spans="1:29" x14ac:dyDescent="0.25">
      <c r="A147" s="185" t="s">
        <v>423</v>
      </c>
      <c r="B147" s="185" t="s">
        <v>409</v>
      </c>
      <c r="C147" s="195">
        <v>0</v>
      </c>
      <c r="D147" s="194">
        <v>0</v>
      </c>
      <c r="E147" s="204">
        <v>1.3346054443964968</v>
      </c>
      <c r="F147" s="204">
        <v>1.7774699218222081</v>
      </c>
      <c r="G147" s="204">
        <v>0.87689408107429512</v>
      </c>
      <c r="H147" s="204">
        <v>0.27506607935826743</v>
      </c>
      <c r="I147" s="204">
        <v>0.33207787948616796</v>
      </c>
      <c r="J147" s="204">
        <v>1.9017930116572774</v>
      </c>
      <c r="K147" s="204">
        <v>2.3108727031112393</v>
      </c>
      <c r="L147" s="204">
        <v>1.7377609311140361</v>
      </c>
      <c r="M147" s="204">
        <v>5.2924288597429883E-2</v>
      </c>
      <c r="N147" s="204">
        <v>3.2941953689452186E-2</v>
      </c>
      <c r="O147" s="204">
        <v>2.7028431169319318E-2</v>
      </c>
      <c r="P147" s="204">
        <v>2.4784256128508313E-2</v>
      </c>
      <c r="Q147" s="204">
        <v>0.20309905977448575</v>
      </c>
      <c r="R147" s="204">
        <v>-0.44564781423683048</v>
      </c>
      <c r="S147" s="204">
        <v>0.53864897154499036</v>
      </c>
      <c r="T147" s="204">
        <v>-0.22941557771364818</v>
      </c>
      <c r="U147" s="204">
        <v>-2.2390329392341146E-2</v>
      </c>
      <c r="V147" s="204">
        <v>0.3452279641768301</v>
      </c>
      <c r="W147" s="204">
        <v>-9.3632903252419006E-2</v>
      </c>
      <c r="X147" s="204">
        <v>-1.5635916194915826E-2</v>
      </c>
      <c r="Z147" s="108">
        <f>BaseRtg_coef + AlphaRtg_coef*AA147 + ArpRtg_coef*AB147 + BetaPlty_coef*AC147</f>
        <v>0.16271837223827501</v>
      </c>
      <c r="AA147" s="189">
        <f>SIGN(HFPerfPivot[[#This Row],[.Alpha]])*(ABS(HFPerfPivot[[#This Row],[.Alpha]])^(2-Rtg_Expnt))*(HFPerfPivot[[#This Row],[Beta]]^Rtg_Expnt)</f>
        <v>0.17268955613652817</v>
      </c>
      <c r="AB147" s="189">
        <f>SIGN(HFPerfPivot[[#This Row],[.ARP]])*(ABS(HFPerfPivot[[#This Row],[.ARP]])^(2-Rtg_Expnt))*(HFPerfPivot[[#This Row],[Total]]^Rtg_Expnt)</f>
        <v>2.7815777624299983E-2</v>
      </c>
      <c r="AC147" s="189">
        <f>-1*(BP_Eq*MAX(HFPerfPivot[[#This Row],[MSCI_W]],0)^2+BP_CDX*MAX(HFPerfPivot[[#This Row],[US CDX]],0)^2+BP_MBS*MAX(HFPerfPivot[[#This Row],[MBS]],0)^2+BP_IR*MAX(HFPerfPivot[[#This Row],[US 10y]],0)^2)</f>
        <v>-5.3763808303415664E-2</v>
      </c>
    </row>
    <row r="148" spans="1:29" x14ac:dyDescent="0.25">
      <c r="A148" s="185" t="s">
        <v>424</v>
      </c>
      <c r="B148" s="185" t="s">
        <v>409</v>
      </c>
      <c r="C148" s="195">
        <v>0</v>
      </c>
      <c r="D148" s="194">
        <v>0</v>
      </c>
      <c r="E148" s="204">
        <v>0.94348699324850249</v>
      </c>
      <c r="F148" s="204">
        <v>0.8194120377991746</v>
      </c>
      <c r="G148" s="204">
        <v>0.30333945488978054</v>
      </c>
      <c r="H148" s="204">
        <v>0.12133340415045753</v>
      </c>
      <c r="I148" s="204">
        <v>0.47711870044950905</v>
      </c>
      <c r="J148" s="204">
        <v>1.3472659313776845</v>
      </c>
      <c r="K148" s="204">
        <v>1.4090895086279642</v>
      </c>
      <c r="L148" s="204">
        <v>1.5076485952613614</v>
      </c>
      <c r="M148" s="204">
        <v>7.340813377680043E-2</v>
      </c>
      <c r="N148" s="204">
        <v>2.8263714664916756E-2</v>
      </c>
      <c r="O148" s="204">
        <v>3.8447847888951399E-2</v>
      </c>
      <c r="P148" s="204">
        <v>3.5246270522413178E-2</v>
      </c>
      <c r="Q148" s="204">
        <v>1.1611768578762217E-2</v>
      </c>
      <c r="R148" s="204">
        <v>-0.77785845247842911</v>
      </c>
      <c r="S148" s="204">
        <v>1.0232591117923482</v>
      </c>
      <c r="T148" s="204">
        <v>0.10914961300149385</v>
      </c>
      <c r="U148" s="204">
        <v>0.12846528194052936</v>
      </c>
      <c r="V148" s="204">
        <v>0.51386213745158871</v>
      </c>
      <c r="W148" s="204">
        <v>-1.6104499458425882E-2</v>
      </c>
      <c r="X148" s="204">
        <v>-1.4857900746982053E-2</v>
      </c>
      <c r="Z148" s="108">
        <f>BaseRtg_coef + AlphaRtg_coef*AA148 + ArpRtg_coef*AB148 + BetaPlty_coef*AC148</f>
        <v>8.2213352062810163E-2</v>
      </c>
      <c r="AA148" s="189">
        <f>SIGN(HFPerfPivot[[#This Row],[.Alpha]])*(ABS(HFPerfPivot[[#This Row],[.Alpha]])^(2-Rtg_Expnt))*(HFPerfPivot[[#This Row],[Beta]]^Rtg_Expnt)</f>
        <v>0.10005495242673897</v>
      </c>
      <c r="AB148" s="189">
        <f>SIGN(HFPerfPivot[[#This Row],[.ARP]])*(ABS(HFPerfPivot[[#This Row],[.ARP]])^(2-Rtg_Expnt))*(HFPerfPivot[[#This Row],[Total]]^Rtg_Expnt)</f>
        <v>5.5923093344707513E-2</v>
      </c>
      <c r="AC148" s="189">
        <f>-1*(BP_Eq*MAX(HFPerfPivot[[#This Row],[MSCI_W]],0)^2+BP_CDX*MAX(HFPerfPivot[[#This Row],[US CDX]],0)^2+BP_MBS*MAX(HFPerfPivot[[#This Row],[MBS]],0)^2+BP_IR*MAX(HFPerfPivot[[#This Row],[US 10y]],0)^2)</f>
        <v>-0.10716954849199777</v>
      </c>
    </row>
    <row r="149" spans="1:29" x14ac:dyDescent="0.25">
      <c r="A149" s="185" t="s">
        <v>425</v>
      </c>
      <c r="B149" s="185" t="s">
        <v>409</v>
      </c>
      <c r="C149" s="195">
        <v>0</v>
      </c>
      <c r="D149" s="194">
        <v>0</v>
      </c>
      <c r="E149" s="204">
        <v>1.0953839117988573</v>
      </c>
      <c r="F149" s="204">
        <v>1.5545583474289693</v>
      </c>
      <c r="G149" s="204">
        <v>0.4900981862987342</v>
      </c>
      <c r="H149" s="204">
        <v>0.4197207860050769</v>
      </c>
      <c r="I149" s="204">
        <v>0.49412206698625966</v>
      </c>
      <c r="J149" s="204">
        <v>0.79421232134366826</v>
      </c>
      <c r="K149" s="204">
        <v>1.3050162763509614</v>
      </c>
      <c r="L149" s="204">
        <v>0.44192087515862966</v>
      </c>
      <c r="M149" s="204">
        <v>4.7842354704748458E-2</v>
      </c>
      <c r="N149" s="204">
        <v>2.6567238903109899E-2</v>
      </c>
      <c r="O149" s="204">
        <v>1.9818303279496175E-2</v>
      </c>
      <c r="P149" s="204">
        <v>2.7499987733636169E-2</v>
      </c>
      <c r="Q149" s="204">
        <v>0.16573956918980309</v>
      </c>
      <c r="R149" s="204">
        <v>-0.13317474329241497</v>
      </c>
      <c r="S149" s="204">
        <v>0.55602835991925026</v>
      </c>
      <c r="T149" s="204">
        <v>-2.2663377780754296E-2</v>
      </c>
      <c r="U149" s="204">
        <v>3.6637821609581837E-2</v>
      </c>
      <c r="V149" s="204">
        <v>0.24780882299394724</v>
      </c>
      <c r="W149" s="204">
        <v>-7.6941905488695242E-2</v>
      </c>
      <c r="X149" s="204">
        <v>6.4166408702862873E-2</v>
      </c>
      <c r="Z149" s="108">
        <f>BaseRtg_coef + AlphaRtg_coef*AA149 + ArpRtg_coef*AB149 + BetaPlty_coef*AC149</f>
        <v>4.2096103641848931E-2</v>
      </c>
      <c r="AA149" s="189">
        <f>SIGN(HFPerfPivot[[#This Row],[.Alpha]])*(ABS(HFPerfPivot[[#This Row],[.Alpha]])^(2-Rtg_Expnt))*(HFPerfPivot[[#This Row],[Beta]]^Rtg_Expnt)</f>
        <v>4.9337892153212798E-2</v>
      </c>
      <c r="AB149" s="189">
        <f>SIGN(HFPerfPivot[[#This Row],[.ARP]])*(ABS(HFPerfPivot[[#This Row],[.ARP]])^(2-Rtg_Expnt))*(HFPerfPivot[[#This Row],[Total]]^Rtg_Expnt)</f>
        <v>4.2379148047525461E-2</v>
      </c>
      <c r="AC149" s="189">
        <f>-1*(BP_Eq*MAX(HFPerfPivot[[#This Row],[MSCI_W]],0)^2+BP_CDX*MAX(HFPerfPivot[[#This Row],[US CDX]],0)^2+BP_MBS*MAX(HFPerfPivot[[#This Row],[MBS]],0)^2+BP_IR*MAX(HFPerfPivot[[#This Row],[US 10y]],0)^2)</f>
        <v>-4.7398516580582042E-2</v>
      </c>
    </row>
    <row r="150" spans="1:29" x14ac:dyDescent="0.25">
      <c r="A150" s="185" t="s">
        <v>426</v>
      </c>
      <c r="B150" s="185" t="s">
        <v>409</v>
      </c>
      <c r="C150" s="195">
        <v>0</v>
      </c>
      <c r="D150" s="194">
        <v>0</v>
      </c>
      <c r="E150" s="204">
        <v>4.0420945523470649E-2</v>
      </c>
      <c r="F150" s="204">
        <v>0.40093635857535403</v>
      </c>
      <c r="G150" s="204">
        <v>6.2488989359790199E-2</v>
      </c>
      <c r="H150" s="204">
        <v>0.18661018398436333</v>
      </c>
      <c r="I150" s="204">
        <v>0.12278890201152105</v>
      </c>
      <c r="J150" s="204">
        <v>-0.5249629413793333</v>
      </c>
      <c r="K150" s="204">
        <v>-0.13208175914842279</v>
      </c>
      <c r="L150" s="204">
        <v>-0.59993617681535782</v>
      </c>
      <c r="M150" s="204">
        <v>5.8286578756971283E-2</v>
      </c>
      <c r="N150" s="204">
        <v>1.8435850106137859E-2</v>
      </c>
      <c r="O150" s="204">
        <v>2.6344971793497957E-2</v>
      </c>
      <c r="P150" s="204">
        <v>3.5478476504639242E-2</v>
      </c>
      <c r="Q150" s="204">
        <v>-4.7574138951373308E-2</v>
      </c>
      <c r="R150" s="204">
        <v>0.30048834181318912</v>
      </c>
      <c r="S150" s="204">
        <v>0.54140085504969493</v>
      </c>
      <c r="T150" s="204">
        <v>7.5127428022190038E-2</v>
      </c>
      <c r="U150" s="204">
        <v>1.7718298261372067E-2</v>
      </c>
      <c r="V150" s="204">
        <v>0.23775461373376955</v>
      </c>
      <c r="W150" s="204">
        <v>0.25011028337485941</v>
      </c>
      <c r="X150" s="204">
        <v>-0.24153021391119606</v>
      </c>
      <c r="Z150" s="108">
        <f>BaseRtg_coef + AlphaRtg_coef*AA150 + ArpRtg_coef*AB150 + BetaPlty_coef*AC150</f>
        <v>-3.1388418436514243E-2</v>
      </c>
      <c r="AA150" s="189">
        <f>SIGN(HFPerfPivot[[#This Row],[.Alpha]])*(ABS(HFPerfPivot[[#This Row],[.Alpha]])^(2-Rtg_Expnt))*(HFPerfPivot[[#This Row],[Beta]]^Rtg_Expnt)</f>
        <v>-2.2356724975920957E-2</v>
      </c>
      <c r="AB150" s="189">
        <f>SIGN(HFPerfPivot[[#This Row],[.ARP]])*(ABS(HFPerfPivot[[#This Row],[.ARP]])^(2-Rtg_Expnt))*(HFPerfPivot[[#This Row],[Total]]^Rtg_Expnt)</f>
        <v>8.62234345339505E-3</v>
      </c>
      <c r="AC150" s="189">
        <f>-1*(BP_Eq*MAX(HFPerfPivot[[#This Row],[MSCI_W]],0)^2+BP_CDX*MAX(HFPerfPivot[[#This Row],[US CDX]],0)^2+BP_MBS*MAX(HFPerfPivot[[#This Row],[MBS]],0)^2+BP_IR*MAX(HFPerfPivot[[#This Row],[US 10y]],0)^2)</f>
        <v>-3.9469639029663946E-2</v>
      </c>
    </row>
    <row r="151" spans="1:29" x14ac:dyDescent="0.25">
      <c r="A151" s="185" t="s">
        <v>273</v>
      </c>
      <c r="B151" s="185" t="s">
        <v>409</v>
      </c>
      <c r="C151" s="195">
        <v>0</v>
      </c>
      <c r="D151" s="194">
        <v>0</v>
      </c>
      <c r="E151" s="204">
        <v>0.72864181599635613</v>
      </c>
      <c r="F151" s="204">
        <v>0.53456791012728599</v>
      </c>
      <c r="G151" s="204">
        <v>0.31880459948217393</v>
      </c>
      <c r="H151" s="204">
        <v>0.13498000045830094</v>
      </c>
      <c r="I151" s="204">
        <v>0.63166566850003469</v>
      </c>
      <c r="J151" s="204">
        <v>0.74718260895324695</v>
      </c>
      <c r="K151" s="204">
        <v>0.74920515096615214</v>
      </c>
      <c r="L151" s="204">
        <v>1.1344587335779974</v>
      </c>
      <c r="M151" s="204">
        <v>8.3332236152124928E-2</v>
      </c>
      <c r="N151" s="204">
        <v>2.34653469756631E-2</v>
      </c>
      <c r="O151" s="204">
        <v>3.73313973073554E-2</v>
      </c>
      <c r="P151" s="204">
        <v>4.5465508554585352E-2</v>
      </c>
      <c r="Q151" s="204">
        <v>1.2594440862378773E-2</v>
      </c>
      <c r="R151" s="204">
        <v>-0.5850894179412125</v>
      </c>
      <c r="S151" s="204">
        <v>0.88896193708902016</v>
      </c>
      <c r="T151" s="204">
        <v>4.6066880109520959E-2</v>
      </c>
      <c r="U151" s="204">
        <v>0.31002621679905878</v>
      </c>
      <c r="V151" s="204">
        <v>0.41819490626812034</v>
      </c>
      <c r="W151" s="204">
        <v>0.42170782030272946</v>
      </c>
      <c r="X151" s="204">
        <v>-3.3196660750085462E-2</v>
      </c>
      <c r="Z151" s="108">
        <f>BaseRtg_coef + AlphaRtg_coef*AA151 + ArpRtg_coef*AB151 + BetaPlty_coef*AC151</f>
        <v>3.2474040791068325E-2</v>
      </c>
      <c r="AA151" s="189">
        <f>SIGN(HFPerfPivot[[#This Row],[.Alpha]])*(ABS(HFPerfPivot[[#This Row],[.Alpha]])^(2-Rtg_Expnt))*(HFPerfPivot[[#This Row],[Beta]]^Rtg_Expnt)</f>
        <v>4.1648913743715661E-2</v>
      </c>
      <c r="AB151" s="189">
        <f>SIGN(HFPerfPivot[[#This Row],[.ARP]])*(ABS(HFPerfPivot[[#This Row],[.ARP]])^(2-Rtg_Expnt))*(HFPerfPivot[[#This Row],[Total]]^Rtg_Expnt)</f>
        <v>8.7341142498112395E-2</v>
      </c>
      <c r="AC151" s="189">
        <f>-1*(BP_Eq*MAX(HFPerfPivot[[#This Row],[MSCI_W]],0)^2+BP_CDX*MAX(HFPerfPivot[[#This Row],[US CDX]],0)^2+BP_MBS*MAX(HFPerfPivot[[#This Row],[MBS]],0)^2+BP_IR*MAX(HFPerfPivot[[#This Row],[US 10y]],0)^2)</f>
        <v>-7.9544936012292886E-2</v>
      </c>
    </row>
    <row r="152" spans="1:29" x14ac:dyDescent="0.25">
      <c r="A152" s="185" t="s">
        <v>398</v>
      </c>
      <c r="B152" s="185" t="s">
        <v>409</v>
      </c>
      <c r="C152" s="195">
        <v>0</v>
      </c>
      <c r="D152" s="194">
        <v>0</v>
      </c>
      <c r="E152" s="204">
        <v>1.6267395273282315</v>
      </c>
      <c r="F152" s="204">
        <v>1.9989091550155569</v>
      </c>
      <c r="G152" s="204">
        <v>2.6249301478812064</v>
      </c>
      <c r="H152" s="204">
        <v>0.40682256130114614</v>
      </c>
      <c r="I152" s="204">
        <v>0.61255755153499825</v>
      </c>
      <c r="J152" s="204">
        <v>2.0546756661949899</v>
      </c>
      <c r="K152" s="204">
        <v>2.1687522656400677</v>
      </c>
      <c r="L152" s="204">
        <v>2.4966176770930963</v>
      </c>
      <c r="M152" s="204">
        <v>3.9620518483271937E-2</v>
      </c>
      <c r="N152" s="204">
        <v>9.7986544912750575E-3</v>
      </c>
      <c r="O152" s="204">
        <v>2.1086327487747018E-2</v>
      </c>
      <c r="P152" s="204">
        <v>2.314202744408219E-2</v>
      </c>
      <c r="Q152" s="204">
        <v>3.1679007146070311E-2</v>
      </c>
      <c r="R152" s="204">
        <v>0.16201758269766911</v>
      </c>
      <c r="S152" s="204">
        <v>-1.0478445134388566E-2</v>
      </c>
      <c r="T152" s="204">
        <v>0.141655062818072</v>
      </c>
      <c r="U152" s="204">
        <v>0.16043528475506172</v>
      </c>
      <c r="V152" s="204">
        <v>4.25774701085385E-3</v>
      </c>
      <c r="W152" s="204">
        <v>0.51021753732739838</v>
      </c>
      <c r="X152" s="204">
        <v>0.10778203404319074</v>
      </c>
      <c r="Z152" s="108">
        <f>BaseRtg_coef + AlphaRtg_coef*AA152 + ArpRtg_coef*AB152 + BetaPlty_coef*AC152</f>
        <v>7.7977723665663412E-2</v>
      </c>
      <c r="AA152" s="189">
        <f>SIGN(HFPerfPivot[[#This Row],[.Alpha]])*(ABS(HFPerfPivot[[#This Row],[.Alpha]])^(2-Rtg_Expnt))*(HFPerfPivot[[#This Row],[Beta]]^Rtg_Expnt)</f>
        <v>7.661325781966026E-2</v>
      </c>
      <c r="AB152" s="189">
        <f>SIGN(HFPerfPivot[[#This Row],[.ARP]])*(ABS(HFPerfPivot[[#This Row],[.ARP]])^(2-Rtg_Expnt))*(HFPerfPivot[[#This Row],[Total]]^Rtg_Expnt)</f>
        <v>4.8125332001980527E-2</v>
      </c>
      <c r="AC152" s="189">
        <f>-1*(BP_Eq*MAX(HFPerfPivot[[#This Row],[MSCI_W]],0)^2+BP_CDX*MAX(HFPerfPivot[[#This Row],[US CDX]],0)^2+BP_MBS*MAX(HFPerfPivot[[#This Row],[MBS]],0)^2+BP_IR*MAX(HFPerfPivot[[#This Row],[US 10y]],0)^2)</f>
        <v>-7.2403367709744535E-3</v>
      </c>
    </row>
    <row r="153" spans="1:29" x14ac:dyDescent="0.25">
      <c r="A153" s="185" t="s">
        <v>466</v>
      </c>
      <c r="B153" s="185" t="s">
        <v>409</v>
      </c>
      <c r="C153" s="195">
        <v>0</v>
      </c>
      <c r="D153" s="194">
        <v>0</v>
      </c>
      <c r="E153" s="204">
        <v>1.6387099030058749</v>
      </c>
      <c r="F153" s="204">
        <v>2.2135298501391052</v>
      </c>
      <c r="G153" s="204">
        <v>1.3503342285372282</v>
      </c>
      <c r="H153" s="204">
        <v>0.20960289277932731</v>
      </c>
      <c r="I153" s="204">
        <v>0.63548894060267869</v>
      </c>
      <c r="J153" s="204">
        <v>2.1156174220236728</v>
      </c>
      <c r="K153" s="204">
        <v>2.3344643817693647</v>
      </c>
      <c r="L153" s="204">
        <v>2.1656382996230317</v>
      </c>
      <c r="M153" s="204">
        <v>3.1563890859822183E-2</v>
      </c>
      <c r="N153" s="204">
        <v>1.2314153627640722E-2</v>
      </c>
      <c r="O153" s="204">
        <v>7.1254152300531167E-3</v>
      </c>
      <c r="P153" s="204">
        <v>1.8126918248107977E-2</v>
      </c>
      <c r="Q153" s="204">
        <v>7.7981210210217117E-2</v>
      </c>
      <c r="R153" s="204">
        <v>-7.8788352087771324E-2</v>
      </c>
      <c r="S153" s="204">
        <v>-7.8568429279691279E-2</v>
      </c>
      <c r="T153" s="204">
        <v>-5.4914851802915686E-2</v>
      </c>
      <c r="U153" s="204">
        <v>0.13186173097241941</v>
      </c>
      <c r="V153" s="204">
        <v>9.9745973020942263E-2</v>
      </c>
      <c r="W153" s="204">
        <v>-0.1097855313736343</v>
      </c>
      <c r="X153" s="204">
        <v>5.1384988330371547E-4</v>
      </c>
      <c r="Z153" s="108">
        <f>BaseRtg_coef + AlphaRtg_coef*AA153 + ArpRtg_coef*AB153 + BetaPlty_coef*AC153</f>
        <v>9.5838327824434855E-2</v>
      </c>
      <c r="AA153" s="189">
        <f>SIGN(HFPerfPivot[[#This Row],[.Alpha]])*(ABS(HFPerfPivot[[#This Row],[.Alpha]])^(2-Rtg_Expnt))*(HFPerfPivot[[#This Row],[Beta]]^Rtg_Expnt)</f>
        <v>9.4319142561298377E-2</v>
      </c>
      <c r="AB153" s="189">
        <f>SIGN(HFPerfPivot[[#This Row],[.ARP]])*(ABS(HFPerfPivot[[#This Row],[.ARP]])^(2-Rtg_Expnt))*(HFPerfPivot[[#This Row],[Total]]^Rtg_Expnt)</f>
        <v>4.2489135606384829E-2</v>
      </c>
      <c r="AC153" s="189">
        <f>-1*(BP_Eq*MAX(HFPerfPivot[[#This Row],[MSCI_W]],0)^2+BP_CDX*MAX(HFPerfPivot[[#This Row],[US CDX]],0)^2+BP_MBS*MAX(HFPerfPivot[[#This Row],[MBS]],0)^2+BP_IR*MAX(HFPerfPivot[[#This Row],[US 10y]],0)^2)</f>
        <v>-3.6486414875100421E-3</v>
      </c>
    </row>
    <row r="154" spans="1:29" x14ac:dyDescent="0.25">
      <c r="A154" s="185" t="s">
        <v>467</v>
      </c>
      <c r="B154" s="185" t="s">
        <v>409</v>
      </c>
      <c r="C154" s="195">
        <v>0</v>
      </c>
      <c r="D154" s="194">
        <v>0</v>
      </c>
      <c r="E154" s="204">
        <v>1.7206810593739181</v>
      </c>
      <c r="F154" s="204">
        <v>2.3924282583280116</v>
      </c>
      <c r="G154" s="204">
        <v>1.6186910895419784</v>
      </c>
      <c r="H154" s="204">
        <v>0.20679394462126496</v>
      </c>
      <c r="I154" s="204">
        <v>0.63832246574662388</v>
      </c>
      <c r="J154" s="204">
        <v>2.2637583958880407</v>
      </c>
      <c r="K154" s="204">
        <v>2.4691499190911435</v>
      </c>
      <c r="L154" s="204">
        <v>2.3562949879387327</v>
      </c>
      <c r="M154" s="204">
        <v>3.1888717451608872E-2</v>
      </c>
      <c r="N154" s="204">
        <v>1.2354344693360204E-2</v>
      </c>
      <c r="O154" s="204">
        <v>7.1619947839103191E-3</v>
      </c>
      <c r="P154" s="204">
        <v>1.8293994225100769E-2</v>
      </c>
      <c r="Q154" s="204">
        <v>7.7901939468529482E-2</v>
      </c>
      <c r="R154" s="204">
        <v>-7.4298482947193212E-2</v>
      </c>
      <c r="S154" s="204">
        <v>-8.6669089764978877E-2</v>
      </c>
      <c r="T154" s="204">
        <v>-5.4757544103277177E-2</v>
      </c>
      <c r="U154" s="204">
        <v>0.13410193198444612</v>
      </c>
      <c r="V154" s="204">
        <v>9.9337983824824741E-2</v>
      </c>
      <c r="W154" s="204">
        <v>-0.11266686880594362</v>
      </c>
      <c r="X154" s="204">
        <v>1.9628273036906845E-3</v>
      </c>
      <c r="Z154" s="108">
        <f>BaseRtg_coef + AlphaRtg_coef*AA154 + ArpRtg_coef*AB154 + BetaPlty_coef*AC154</f>
        <v>0.10447421844437793</v>
      </c>
      <c r="AA154" s="189">
        <f>SIGN(HFPerfPivot[[#This Row],[.Alpha]])*(ABS(HFPerfPivot[[#This Row],[.Alpha]])^(2-Rtg_Expnt))*(HFPerfPivot[[#This Row],[Beta]]^Rtg_Expnt)</f>
        <v>0.1028969207016257</v>
      </c>
      <c r="AB154" s="189">
        <f>SIGN(HFPerfPivot[[#This Row],[.ARP]])*(ABS(HFPerfPivot[[#This Row],[.ARP]])^(2-Rtg_Expnt))*(HFPerfPivot[[#This Row],[Total]]^Rtg_Expnt)</f>
        <v>4.3055432035072387E-2</v>
      </c>
      <c r="AC154" s="189">
        <f>-1*(BP_Eq*MAX(HFPerfPivot[[#This Row],[MSCI_W]],0)^2+BP_CDX*MAX(HFPerfPivot[[#This Row],[US CDX]],0)^2+BP_MBS*MAX(HFPerfPivot[[#This Row],[MBS]],0)^2+BP_IR*MAX(HFPerfPivot[[#This Row],[US 10y]],0)^2)</f>
        <v>-3.6412273037750588E-3</v>
      </c>
    </row>
    <row r="155" spans="1:29" x14ac:dyDescent="0.25">
      <c r="A155" s="185" t="s">
        <v>468</v>
      </c>
      <c r="B155" s="185" t="s">
        <v>409</v>
      </c>
      <c r="C155" s="195">
        <v>0</v>
      </c>
      <c r="D155" s="194">
        <v>0</v>
      </c>
      <c r="E155" s="204">
        <v>0.77431367128804063</v>
      </c>
      <c r="F155" s="204">
        <v>0.63718815787644356</v>
      </c>
      <c r="G155" s="204">
        <v>-0.1763737309187822</v>
      </c>
      <c r="H155" s="204">
        <v>-0.19327736610449731</v>
      </c>
      <c r="I155" s="204">
        <v>-6.0308842593995424E-2</v>
      </c>
      <c r="J155" s="204">
        <v>0.91387706122908341</v>
      </c>
      <c r="K155" s="204">
        <v>1.3558518632106002</v>
      </c>
      <c r="L155" s="204">
        <v>0.6223856169767884</v>
      </c>
      <c r="M155" s="204">
        <v>2.2857337936292771E-2</v>
      </c>
      <c r="N155" s="204">
        <v>8.0003664435939655E-3</v>
      </c>
      <c r="O155" s="204">
        <v>2.5412254059927579E-3</v>
      </c>
      <c r="P155" s="204">
        <v>1.6017180409601692E-2</v>
      </c>
      <c r="Q155" s="204">
        <v>2.3723226639957067E-2</v>
      </c>
      <c r="R155" s="204">
        <v>-0.21767647047645133</v>
      </c>
      <c r="S155" s="204">
        <v>-0.16160222916644384</v>
      </c>
      <c r="T155" s="204">
        <v>-4.7568639753740975E-2</v>
      </c>
      <c r="U155" s="204">
        <v>-3.5217134621861192E-2</v>
      </c>
      <c r="V155" s="204">
        <v>1.4774413696215356E-2</v>
      </c>
      <c r="W155" s="204">
        <v>9.2383758099411715E-3</v>
      </c>
      <c r="X155" s="204">
        <v>-1.0174193302137785E-3</v>
      </c>
      <c r="Z155" s="108">
        <f>BaseRtg_coef + AlphaRtg_coef*AA155 + ArpRtg_coef*AB155 + BetaPlty_coef*AC155</f>
        <v>2.1659209796617614E-2</v>
      </c>
      <c r="AA155" s="189">
        <f>SIGN(HFPerfPivot[[#This Row],[.Alpha]])*(ABS(HFPerfPivot[[#This Row],[.Alpha]])^(2-Rtg_Expnt))*(HFPerfPivot[[#This Row],[Beta]]^Rtg_Expnt)</f>
        <v>2.3902434141944713E-2</v>
      </c>
      <c r="AB155" s="189">
        <f>SIGN(HFPerfPivot[[#This Row],[.ARP]])*(ABS(HFPerfPivot[[#This Row],[.ARP]])^(2-Rtg_Expnt))*(HFPerfPivot[[#This Row],[Total]]^Rtg_Expnt)</f>
        <v>-1.7568936746180301E-3</v>
      </c>
      <c r="AC155" s="189">
        <f>-1*(BP_Eq*MAX(HFPerfPivot[[#This Row],[MSCI_W]],0)^2+BP_CDX*MAX(HFPerfPivot[[#This Row],[US CDX]],0)^2+BP_MBS*MAX(HFPerfPivot[[#This Row],[MBS]],0)^2+BP_IR*MAX(HFPerfPivot[[#This Row],[US 10y]],0)^2)</f>
        <v>-3.3767488932646121E-4</v>
      </c>
    </row>
    <row r="156" spans="1:29" x14ac:dyDescent="0.25">
      <c r="A156" s="185" t="s">
        <v>469</v>
      </c>
      <c r="B156" s="185" t="s">
        <v>409</v>
      </c>
      <c r="C156" s="195">
        <v>0</v>
      </c>
      <c r="D156" s="194">
        <v>0</v>
      </c>
      <c r="E156" s="204">
        <v>0.84878855621802951</v>
      </c>
      <c r="F156" s="204">
        <v>0.75863911244531079</v>
      </c>
      <c r="G156" s="204">
        <v>-8.7421368109933964E-2</v>
      </c>
      <c r="H156" s="204">
        <v>-0.20809024264303869</v>
      </c>
      <c r="I156" s="204">
        <v>-8.3233748187222137E-2</v>
      </c>
      <c r="J156" s="204">
        <v>1.0234680358789574</v>
      </c>
      <c r="K156" s="204">
        <v>1.4904321132138088</v>
      </c>
      <c r="L156" s="204">
        <v>0.72552918591857707</v>
      </c>
      <c r="M156" s="204">
        <v>2.2571085824587094E-2</v>
      </c>
      <c r="N156" s="204">
        <v>7.9262433310617955E-3</v>
      </c>
      <c r="O156" s="204">
        <v>2.6580574053570545E-3</v>
      </c>
      <c r="P156" s="204">
        <v>1.5863818214446931E-2</v>
      </c>
      <c r="Q156" s="204">
        <v>2.1880203169961185E-2</v>
      </c>
      <c r="R156" s="204">
        <v>-0.2138814377372181</v>
      </c>
      <c r="S156" s="204">
        <v>-0.16964155714867829</v>
      </c>
      <c r="T156" s="204">
        <v>-4.5453620582883041E-2</v>
      </c>
      <c r="U156" s="204">
        <v>-3.6893230006976051E-2</v>
      </c>
      <c r="V156" s="204">
        <v>1.5755202542544814E-2</v>
      </c>
      <c r="W156" s="204">
        <v>7.7494159251027036E-3</v>
      </c>
      <c r="X156" s="204">
        <v>-2.5167172833692303E-3</v>
      </c>
      <c r="Z156" s="108">
        <f>BaseRtg_coef + AlphaRtg_coef*AA156 + ArpRtg_coef*AB156 + BetaPlty_coef*AC156</f>
        <v>2.5028186695921443E-2</v>
      </c>
      <c r="AA156" s="189">
        <f>SIGN(HFPerfPivot[[#This Row],[.Alpha]])*(ABS(HFPerfPivot[[#This Row],[.Alpha]])^(2-Rtg_Expnt))*(HFPerfPivot[[#This Row],[Beta]]^Rtg_Expnt)</f>
        <v>2.7345974544379436E-2</v>
      </c>
      <c r="AB156" s="189">
        <f>SIGN(HFPerfPivot[[#This Row],[.ARP]])*(ABS(HFPerfPivot[[#This Row],[.ARP]])^(2-Rtg_Expnt))*(HFPerfPivot[[#This Row],[Total]]^Rtg_Expnt)</f>
        <v>-2.6033865356694104E-3</v>
      </c>
      <c r="AC156" s="189">
        <f>-1*(BP_Eq*MAX(HFPerfPivot[[#This Row],[MSCI_W]],0)^2+BP_CDX*MAX(HFPerfPivot[[#This Row],[US CDX]],0)^2+BP_MBS*MAX(HFPerfPivot[[#This Row],[MBS]],0)^2+BP_IR*MAX(HFPerfPivot[[#This Row],[US 10y]],0)^2)</f>
        <v>-2.8724597445526766E-4</v>
      </c>
    </row>
    <row r="157" spans="1:29" x14ac:dyDescent="0.25">
      <c r="A157" s="185" t="s">
        <v>470</v>
      </c>
      <c r="B157" s="185" t="s">
        <v>409</v>
      </c>
      <c r="C157" s="195">
        <v>0</v>
      </c>
      <c r="D157" s="194">
        <v>0</v>
      </c>
      <c r="E157" s="204">
        <v>0.6158811215768738</v>
      </c>
      <c r="F157" s="204">
        <v>0.39492175326144746</v>
      </c>
      <c r="G157" s="204">
        <v>-0.4172142928630867</v>
      </c>
      <c r="H157" s="204">
        <v>-0.21602557300783654</v>
      </c>
      <c r="I157" s="204">
        <v>-7.0691418865091935E-2</v>
      </c>
      <c r="J157" s="204">
        <v>0.67849552840647476</v>
      </c>
      <c r="K157" s="204">
        <v>1.1161435423685726</v>
      </c>
      <c r="L157" s="204">
        <v>0.36759717661662744</v>
      </c>
      <c r="M157" s="204">
        <v>2.293154603180254E-2</v>
      </c>
      <c r="N157" s="204">
        <v>7.9640235187212419E-3</v>
      </c>
      <c r="O157" s="204">
        <v>2.4728578565198331E-3</v>
      </c>
      <c r="P157" s="204">
        <v>1.61635970027952E-2</v>
      </c>
      <c r="Q157" s="204">
        <v>2.1336558681130297E-2</v>
      </c>
      <c r="R157" s="204">
        <v>-0.22034378255239617</v>
      </c>
      <c r="S157" s="204">
        <v>-0.16700488116332213</v>
      </c>
      <c r="T157" s="204">
        <v>-4.7475887225384296E-2</v>
      </c>
      <c r="U157" s="204">
        <v>-3.2644091079277363E-2</v>
      </c>
      <c r="V157" s="204">
        <v>1.588113288891246E-2</v>
      </c>
      <c r="W157" s="204">
        <v>7.1329222558654381E-3</v>
      </c>
      <c r="X157" s="204">
        <v>-3.6162290143473006E-3</v>
      </c>
      <c r="Z157" s="108">
        <f>BaseRtg_coef + AlphaRtg_coef*AA157 + ArpRtg_coef*AB157 + BetaPlty_coef*AC157</f>
        <v>1.414716761882682E-2</v>
      </c>
      <c r="AA157" s="189">
        <f>SIGN(HFPerfPivot[[#This Row],[.Alpha]])*(ABS(HFPerfPivot[[#This Row],[.Alpha]])^(2-Rtg_Expnt))*(HFPerfPivot[[#This Row],[Beta]]^Rtg_Expnt)</f>
        <v>1.6416597021016575E-2</v>
      </c>
      <c r="AB157" s="189">
        <f>SIGN(HFPerfPivot[[#This Row],[.ARP]])*(ABS(HFPerfPivot[[#This Row],[.ARP]])^(2-Rtg_Expnt))*(HFPerfPivot[[#This Row],[Total]]^Rtg_Expnt)</f>
        <v>-2.1479955382735648E-3</v>
      </c>
      <c r="AC157" s="189">
        <f>-1*(BP_Eq*MAX(HFPerfPivot[[#This Row],[MSCI_W]],0)^2+BP_CDX*MAX(HFPerfPivot[[#This Row],[US CDX]],0)^2+BP_MBS*MAX(HFPerfPivot[[#This Row],[MBS]],0)^2+BP_IR*MAX(HFPerfPivot[[#This Row],[US 10y]],0)^2)</f>
        <v>-2.7314924181198996E-4</v>
      </c>
    </row>
    <row r="158" spans="1:29" x14ac:dyDescent="0.25">
      <c r="A158" s="185" t="s">
        <v>474</v>
      </c>
      <c r="B158" s="185" t="s">
        <v>409</v>
      </c>
      <c r="C158" s="195">
        <v>0</v>
      </c>
      <c r="D158" s="194">
        <v>0</v>
      </c>
      <c r="E158" s="204">
        <v>0.27107649565596026</v>
      </c>
      <c r="F158" s="204">
        <v>0.59886749756533253</v>
      </c>
      <c r="G158" s="204">
        <v>0.30067427618686027</v>
      </c>
      <c r="H158" s="204">
        <v>0.47589966358214386</v>
      </c>
      <c r="I158" s="204">
        <v>0.76737237085446031</v>
      </c>
      <c r="J158" s="204">
        <v>-1.6840962396241286</v>
      </c>
      <c r="K158" s="204">
        <v>-1.0557382157046913</v>
      </c>
      <c r="L158" s="204">
        <v>-1.3327940117034085</v>
      </c>
      <c r="M158" s="204">
        <v>0.29185617970287359</v>
      </c>
      <c r="N158" s="204">
        <v>0.26575030397256955</v>
      </c>
      <c r="O158" s="204">
        <v>4.7455053046966393E-2</v>
      </c>
      <c r="P158" s="204">
        <v>8.2283407526267824E-2</v>
      </c>
      <c r="Q158" s="204">
        <v>1.4872704953944917</v>
      </c>
      <c r="R158" s="204">
        <v>0.8909294100465498</v>
      </c>
      <c r="S158" s="204">
        <v>3.6571417764126122</v>
      </c>
      <c r="T158" s="204">
        <v>2.0186066686329376</v>
      </c>
      <c r="U158" s="204">
        <v>0.78477014951941282</v>
      </c>
      <c r="V158" s="204">
        <v>0.36796511519595659</v>
      </c>
      <c r="W158" s="204">
        <v>-0.21171238432598663</v>
      </c>
      <c r="X158" s="204">
        <v>0.35893620315399211</v>
      </c>
      <c r="Z158" s="108">
        <f>BaseRtg_coef + AlphaRtg_coef*AA158 + ArpRtg_coef*AB158 + BetaPlty_coef*AC158</f>
        <v>-1.3953684786205129</v>
      </c>
      <c r="AA158" s="189">
        <f>SIGN(HFPerfPivot[[#This Row],[.Alpha]])*(ABS(HFPerfPivot[[#This Row],[.Alpha]])^(2-Rtg_Expnt))*(HFPerfPivot[[#This Row],[Beta]]^Rtg_Expnt)</f>
        <v>-0.71009092132651197</v>
      </c>
      <c r="AB158" s="189">
        <f>SIGN(HFPerfPivot[[#This Row],[.ARP]])*(ABS(HFPerfPivot[[#This Row],[.ARP]])^(2-Rtg_Expnt))*(HFPerfPivot[[#This Row],[Total]]^Rtg_Expnt)</f>
        <v>0.2851900491785675</v>
      </c>
      <c r="AC158" s="189">
        <f>-1*(BP_Eq*MAX(HFPerfPivot[[#This Row],[MSCI_W]],0)^2+BP_CDX*MAX(HFPerfPivot[[#This Row],[US CDX]],0)^2+BP_MBS*MAX(HFPerfPivot[[#This Row],[MBS]],0)^2+BP_IR*MAX(HFPerfPivot[[#This Row],[US 10y]],0)^2)</f>
        <v>-3.5589828110592885</v>
      </c>
    </row>
    <row r="159" spans="1:29" x14ac:dyDescent="0.25">
      <c r="A159" s="185" t="s">
        <v>272</v>
      </c>
      <c r="B159" s="185" t="s">
        <v>409</v>
      </c>
      <c r="C159" s="195">
        <v>0</v>
      </c>
      <c r="D159" s="194">
        <v>0</v>
      </c>
      <c r="E159" s="204">
        <v>0.7712672032563509</v>
      </c>
      <c r="F159" s="204">
        <v>0.7127615539894171</v>
      </c>
      <c r="G159" s="204">
        <v>0.15667805602714185</v>
      </c>
      <c r="H159" s="204">
        <v>0.30094424671079062</v>
      </c>
      <c r="I159" s="204">
        <v>0.69750153425035755</v>
      </c>
      <c r="J159" s="204">
        <v>0.48766633304550516</v>
      </c>
      <c r="K159" s="204">
        <v>0.66681303486238241</v>
      </c>
      <c r="L159" s="204">
        <v>0.35642722004932509</v>
      </c>
      <c r="M159" s="204">
        <v>0.11988893804170751</v>
      </c>
      <c r="N159" s="204">
        <v>5.392490656124746E-2</v>
      </c>
      <c r="O159" s="204">
        <v>5.7174466057444175E-2</v>
      </c>
      <c r="P159" s="204">
        <v>5.5787599350969483E-2</v>
      </c>
      <c r="Q159" s="204">
        <v>6.0975272455303799E-2</v>
      </c>
      <c r="R159" s="204">
        <v>-0.56779126994121609</v>
      </c>
      <c r="S159" s="204">
        <v>1.9689856254785125</v>
      </c>
      <c r="T159" s="204">
        <v>0.41277760405275299</v>
      </c>
      <c r="U159" s="204">
        <v>0.43524442599382807</v>
      </c>
      <c r="V159" s="204">
        <v>0.27926342044021069</v>
      </c>
      <c r="W159" s="204">
        <v>0.47706341876192709</v>
      </c>
      <c r="X159" s="204">
        <v>0.51603746237205861</v>
      </c>
      <c r="Z159" s="108">
        <f>BaseRtg_coef + AlphaRtg_coef*AA159 + ArpRtg_coef*AB159 + BetaPlty_coef*AC159</f>
        <v>-2.8209230964977849E-2</v>
      </c>
      <c r="AA159" s="189">
        <f>SIGN(HFPerfPivot[[#This Row],[.Alpha]])*(ABS(HFPerfPivot[[#This Row],[.Alpha]])^(2-Rtg_Expnt))*(HFPerfPivot[[#This Row],[Beta]]^Rtg_Expnt)</f>
        <v>4.5603221043793031E-2</v>
      </c>
      <c r="AB159" s="189">
        <f>SIGN(HFPerfPivot[[#This Row],[.ARP]])*(ABS(HFPerfPivot[[#This Row],[.ARP]])^(2-Rtg_Expnt))*(HFPerfPivot[[#This Row],[Total]]^Rtg_Expnt)</f>
        <v>0.12987207936470405</v>
      </c>
      <c r="AC159" s="189">
        <f>-1*(BP_Eq*MAX(HFPerfPivot[[#This Row],[MSCI_W]],0)^2+BP_CDX*MAX(HFPerfPivot[[#This Row],[US CDX]],0)^2+BP_MBS*MAX(HFPerfPivot[[#This Row],[MBS]],0)^2+BP_IR*MAX(HFPerfPivot[[#This Row],[US 10y]],0)^2)</f>
        <v>-0.4239982997262064</v>
      </c>
    </row>
    <row r="160" spans="1:29" x14ac:dyDescent="0.25">
      <c r="A160" s="185" t="s">
        <v>271</v>
      </c>
      <c r="B160" s="185" t="s">
        <v>409</v>
      </c>
      <c r="C160" s="195">
        <v>0</v>
      </c>
      <c r="D160" s="194">
        <v>0</v>
      </c>
      <c r="E160" s="204">
        <v>0.82298054926028918</v>
      </c>
      <c r="F160" s="204">
        <v>0.7390487534480441</v>
      </c>
      <c r="G160" s="204">
        <v>0.69602853769055373</v>
      </c>
      <c r="H160" s="204">
        <v>0.32344675286958624</v>
      </c>
      <c r="I160" s="204">
        <v>0.62477704974549753</v>
      </c>
      <c r="J160" s="204">
        <v>0.35869189086689091</v>
      </c>
      <c r="K160" s="204">
        <v>0.86577077950797787</v>
      </c>
      <c r="L160" s="204">
        <v>-7.8526439379964341E-2</v>
      </c>
      <c r="M160" s="204">
        <v>0.11451571276290136</v>
      </c>
      <c r="N160" s="204">
        <v>4.6800153768712119E-2</v>
      </c>
      <c r="O160" s="204">
        <v>7.6176546373766765E-2</v>
      </c>
      <c r="P160" s="204">
        <v>3.9714572507012005E-2</v>
      </c>
      <c r="Q160" s="204">
        <v>2.8031781860540655E-2</v>
      </c>
      <c r="R160" s="204">
        <v>-0.15795051222899456</v>
      </c>
      <c r="S160" s="204">
        <v>1.4791791913922929</v>
      </c>
      <c r="T160" s="204">
        <v>0.53685223497810164</v>
      </c>
      <c r="U160" s="204">
        <v>0.48597651390212937</v>
      </c>
      <c r="V160" s="204">
        <v>0.22125032006820736</v>
      </c>
      <c r="W160" s="204">
        <v>0.36586026400542743</v>
      </c>
      <c r="X160" s="204">
        <v>0.82510919421602258</v>
      </c>
      <c r="Z160" s="108">
        <f>BaseRtg_coef + AlphaRtg_coef*AA160 + ArpRtg_coef*AB160 + BetaPlty_coef*AC160</f>
        <v>-1.8516412291245003E-2</v>
      </c>
      <c r="AA160" s="189">
        <f>SIGN(HFPerfPivot[[#This Row],[.Alpha]])*(ABS(HFPerfPivot[[#This Row],[.Alpha]])^(2-Rtg_Expnt))*(HFPerfPivot[[#This Row],[Beta]]^Rtg_Expnt)</f>
        <v>2.7931059379498295E-2</v>
      </c>
      <c r="AB160" s="189">
        <f>SIGN(HFPerfPivot[[#This Row],[.ARP]])*(ABS(HFPerfPivot[[#This Row],[.ARP]])^(2-Rtg_Expnt))*(HFPerfPivot[[#This Row],[Total]]^Rtg_Expnt)</f>
        <v>0.1093465651756841</v>
      </c>
      <c r="AC160" s="189">
        <f>-1*(BP_Eq*MAX(HFPerfPivot[[#This Row],[MSCI_W]],0)^2+BP_CDX*MAX(HFPerfPivot[[#This Row],[US CDX]],0)^2+BP_MBS*MAX(HFPerfPivot[[#This Row],[MBS]],0)^2+BP_IR*MAX(HFPerfPivot[[#This Row],[US 10y]],0)^2)</f>
        <v>-0.27691064094155854</v>
      </c>
    </row>
    <row r="161" spans="1:29" x14ac:dyDescent="0.25">
      <c r="A161" s="185" t="s">
        <v>270</v>
      </c>
      <c r="B161" s="185" t="s">
        <v>409</v>
      </c>
      <c r="C161" s="195">
        <v>0</v>
      </c>
      <c r="D161" s="194">
        <v>0</v>
      </c>
      <c r="E161" s="204">
        <v>1.1748783541266334</v>
      </c>
      <c r="F161" s="204">
        <v>1.3804346026526264</v>
      </c>
      <c r="G161" s="204">
        <v>1.2394539298202987</v>
      </c>
      <c r="H161" s="204">
        <v>0.48327560538540104</v>
      </c>
      <c r="I161" s="204">
        <v>0.72615056155719049</v>
      </c>
      <c r="J161" s="204">
        <v>1.1439713393034721</v>
      </c>
      <c r="K161" s="204">
        <v>1.1918283338147582</v>
      </c>
      <c r="L161" s="204">
        <v>1.2363617751873706</v>
      </c>
      <c r="M161" s="204">
        <v>0.10328670687445504</v>
      </c>
      <c r="N161" s="204">
        <v>4.7152477363790517E-2</v>
      </c>
      <c r="O161" s="204">
        <v>6.0123046498410722E-2</v>
      </c>
      <c r="P161" s="204">
        <v>4.7343948895320308E-2</v>
      </c>
      <c r="Q161" s="204">
        <v>0.24770801492355377</v>
      </c>
      <c r="R161" s="204">
        <v>3.3468076063552343E-2</v>
      </c>
      <c r="S161" s="204">
        <v>1.1261321741666801</v>
      </c>
      <c r="T161" s="204">
        <v>0.2543836714997646</v>
      </c>
      <c r="U161" s="204">
        <v>0.69547188521605141</v>
      </c>
      <c r="V161" s="204">
        <v>0.22288300873238512</v>
      </c>
      <c r="W161" s="204">
        <v>0.54349992223479204</v>
      </c>
      <c r="X161" s="204">
        <v>0.5029590914617238</v>
      </c>
      <c r="Z161" s="108">
        <f>BaseRtg_coef + AlphaRtg_coef*AA161 + ArpRtg_coef*AB161 + BetaPlty_coef*AC161</f>
        <v>9.4590065446547383E-2</v>
      </c>
      <c r="AA161" s="189">
        <f>SIGN(HFPerfPivot[[#This Row],[.Alpha]])*(ABS(HFPerfPivot[[#This Row],[.Alpha]])^(2-Rtg_Expnt))*(HFPerfPivot[[#This Row],[Beta]]^Rtg_Expnt)</f>
        <v>0.11971465446028223</v>
      </c>
      <c r="AB161" s="189">
        <f>SIGN(HFPerfPivot[[#This Row],[.ARP]])*(ABS(HFPerfPivot[[#This Row],[.ARP]])^(2-Rtg_Expnt))*(HFPerfPivot[[#This Row],[Total]]^Rtg_Expnt)</f>
        <v>0.12212840074352654</v>
      </c>
      <c r="AC161" s="189">
        <f>-1*(BP_Eq*MAX(HFPerfPivot[[#This Row],[MSCI_W]],0)^2+BP_CDX*MAX(HFPerfPivot[[#This Row],[US CDX]],0)^2+BP_MBS*MAX(HFPerfPivot[[#This Row],[MBS]],0)^2+BP_IR*MAX(HFPerfPivot[[#This Row],[US 10y]],0)^2)</f>
        <v>-0.17668714544043751</v>
      </c>
    </row>
    <row r="162" spans="1:29" x14ac:dyDescent="0.25">
      <c r="A162" s="185" t="s">
        <v>415</v>
      </c>
      <c r="B162" s="185" t="s">
        <v>409</v>
      </c>
      <c r="C162" s="195">
        <v>0</v>
      </c>
      <c r="D162" s="194">
        <v>0</v>
      </c>
      <c r="E162" s="204">
        <v>0.36746626836641899</v>
      </c>
      <c r="F162" s="204">
        <v>0.43338733106186023</v>
      </c>
      <c r="G162" s="204">
        <v>0.5806536151150119</v>
      </c>
      <c r="H162" s="204">
        <v>0.33004330314023922</v>
      </c>
      <c r="I162" s="204">
        <v>-0.31683520498576739</v>
      </c>
      <c r="J162" s="204">
        <v>0.42563137805147194</v>
      </c>
      <c r="K162" s="204">
        <v>0.41773590514828485</v>
      </c>
      <c r="L162" s="204">
        <v>1.128235374595959</v>
      </c>
      <c r="M162" s="204">
        <v>0.10845321024159335</v>
      </c>
      <c r="N162" s="204">
        <v>8.5772939474658888E-2</v>
      </c>
      <c r="O162" s="204">
        <v>1.9892832159865793E-2</v>
      </c>
      <c r="P162" s="204">
        <v>4.1930324386312244E-2</v>
      </c>
      <c r="Q162" s="204">
        <v>0.56439774236119167</v>
      </c>
      <c r="R162" s="204">
        <v>-0.69775636600699309</v>
      </c>
      <c r="S162" s="204">
        <v>0.24400608101767457</v>
      </c>
      <c r="T162" s="204">
        <v>0.13394029799831619</v>
      </c>
      <c r="U162" s="204">
        <v>-9.5293172934469636E-2</v>
      </c>
      <c r="V162" s="204">
        <v>0.13200984962725182</v>
      </c>
      <c r="W162" s="204">
        <v>-0.183656922424526</v>
      </c>
      <c r="X162" s="204">
        <v>-0.20054119423146555</v>
      </c>
      <c r="Z162" s="108">
        <f>BaseRtg_coef + AlphaRtg_coef*AA162 + ArpRtg_coef*AB162 + BetaPlty_coef*AC162</f>
        <v>7.8623822273860763E-3</v>
      </c>
      <c r="AA162" s="189">
        <f>SIGN(HFPerfPivot[[#This Row],[.Alpha]])*(ABS(HFPerfPivot[[#This Row],[.Alpha]])^(2-Rtg_Expnt))*(HFPerfPivot[[#This Row],[Beta]]^Rtg_Expnt)</f>
        <v>5.4488489250171225E-2</v>
      </c>
      <c r="AB162" s="189">
        <f>SIGN(HFPerfPivot[[#This Row],[.ARP]])*(ABS(HFPerfPivot[[#This Row],[.ARP]])^(2-Rtg_Expnt))*(HFPerfPivot[[#This Row],[Total]]^Rtg_Expnt)</f>
        <v>-4.4923501443087537E-2</v>
      </c>
      <c r="AC162" s="189">
        <f>-1*(BP_Eq*MAX(HFPerfPivot[[#This Row],[MSCI_W]],0)^2+BP_CDX*MAX(HFPerfPivot[[#This Row],[US CDX]],0)^2+BP_MBS*MAX(HFPerfPivot[[#This Row],[MBS]],0)^2+BP_IR*MAX(HFPerfPivot[[#This Row],[US 10y]],0)^2)</f>
        <v>-0.20066878439238198</v>
      </c>
    </row>
    <row r="163" spans="1:29" x14ac:dyDescent="0.25">
      <c r="A163" s="185" t="s">
        <v>390</v>
      </c>
      <c r="B163" s="185" t="s">
        <v>409</v>
      </c>
      <c r="C163" s="195">
        <v>0</v>
      </c>
      <c r="D163" s="194">
        <v>0</v>
      </c>
      <c r="E163" s="204">
        <v>1.256371205343717</v>
      </c>
      <c r="F163" s="204">
        <v>1.9403906791131249</v>
      </c>
      <c r="G163" s="204">
        <v>1.5740008109033101</v>
      </c>
      <c r="H163" s="204">
        <v>0.42442578237962009</v>
      </c>
      <c r="I163" s="204">
        <v>0.55268247545561089</v>
      </c>
      <c r="J163" s="204">
        <v>1.5130105314816236</v>
      </c>
      <c r="K163" s="204">
        <v>1.7368890798260774</v>
      </c>
      <c r="L163" s="204">
        <v>1.4745516312202662</v>
      </c>
      <c r="M163" s="204">
        <v>4.399628502819139E-2</v>
      </c>
      <c r="N163" s="204">
        <v>2.8815185493643414E-2</v>
      </c>
      <c r="O163" s="204">
        <v>8.2390610216331352E-3</v>
      </c>
      <c r="P163" s="204">
        <v>2.3788131836265075E-2</v>
      </c>
      <c r="Q163" s="204">
        <v>8.408818572950412E-2</v>
      </c>
      <c r="R163" s="204">
        <v>3.0891054242245593E-2</v>
      </c>
      <c r="S163" s="204">
        <v>0.57507943615914558</v>
      </c>
      <c r="T163" s="204">
        <v>0.40356850953063844</v>
      </c>
      <c r="U163" s="204">
        <v>0.12481530373461927</v>
      </c>
      <c r="V163" s="204">
        <v>0.1243844415782602</v>
      </c>
      <c r="W163" s="204">
        <v>-0.12329121435041349</v>
      </c>
      <c r="X163" s="204">
        <v>-1.3860281003928568E-2</v>
      </c>
      <c r="Z163" s="108">
        <f>BaseRtg_coef + AlphaRtg_coef*AA163 + ArpRtg_coef*AB163 + BetaPlty_coef*AC163</f>
        <v>0.1059407535820619</v>
      </c>
      <c r="AA163" s="189">
        <f>SIGN(HFPerfPivot[[#This Row],[.Alpha]])*(ABS(HFPerfPivot[[#This Row],[.Alpha]])^(2-Rtg_Expnt))*(HFPerfPivot[[#This Row],[Beta]]^Rtg_Expnt)</f>
        <v>0.11735956834082843</v>
      </c>
      <c r="AB163" s="189">
        <f>SIGN(HFPerfPivot[[#This Row],[.ARP]])*(ABS(HFPerfPivot[[#This Row],[.ARP]])^(2-Rtg_Expnt))*(HFPerfPivot[[#This Row],[Total]]^Rtg_Expnt)</f>
        <v>4.5777979766446195E-2</v>
      </c>
      <c r="AC163" s="189">
        <f>-1*(BP_Eq*MAX(HFPerfPivot[[#This Row],[MSCI_W]],0)^2+BP_CDX*MAX(HFPerfPivot[[#This Row],[US CDX]],0)^2+BP_MBS*MAX(HFPerfPivot[[#This Row],[MBS]],0)^2+BP_IR*MAX(HFPerfPivot[[#This Row],[US 10y]],0)^2)</f>
        <v>-6.9983063677055771E-2</v>
      </c>
    </row>
    <row r="164" spans="1:29" x14ac:dyDescent="0.25">
      <c r="A164" s="185" t="s">
        <v>389</v>
      </c>
      <c r="B164" s="185" t="s">
        <v>409</v>
      </c>
      <c r="C164" s="195">
        <v>0</v>
      </c>
      <c r="D164" s="194">
        <v>0</v>
      </c>
      <c r="E164" s="204">
        <v>-0.76946735154144097</v>
      </c>
      <c r="F164" s="204">
        <v>0.3024120632721769</v>
      </c>
      <c r="G164" s="204">
        <v>0.40184113044446507</v>
      </c>
      <c r="H164" s="204">
        <v>0.35939963729007474</v>
      </c>
      <c r="I164" s="204">
        <v>-0.23776706237575168</v>
      </c>
      <c r="J164" s="204">
        <v>-1.5823913766596673</v>
      </c>
      <c r="K164" s="204">
        <v>-1.6797316963763018</v>
      </c>
      <c r="L164" s="204">
        <v>-1.5430564442983885</v>
      </c>
      <c r="M164" s="204">
        <v>7.5495189909784752E-2</v>
      </c>
      <c r="N164" s="204">
        <v>4.116552434534524E-2</v>
      </c>
      <c r="O164" s="204">
        <v>4.2667381775898197E-2</v>
      </c>
      <c r="P164" s="204">
        <v>3.964952113231026E-2</v>
      </c>
      <c r="Q164" s="204">
        <v>3.2029660597063726E-2</v>
      </c>
      <c r="R164" s="204">
        <v>1.3378557200991281</v>
      </c>
      <c r="S164" s="204">
        <v>-8.1554584396932708E-2</v>
      </c>
      <c r="T164" s="204">
        <v>0.55958991691130322</v>
      </c>
      <c r="U164" s="204">
        <v>-0.27399742013957612</v>
      </c>
      <c r="V164" s="204">
        <v>0.27006796203475558</v>
      </c>
      <c r="W164" s="204">
        <v>5.7196369928201575E-2</v>
      </c>
      <c r="X164" s="204">
        <v>-0.43729627642434599</v>
      </c>
      <c r="Z164" s="108">
        <f>BaseRtg_coef + AlphaRtg_coef*AA164 + ArpRtg_coef*AB164 + BetaPlty_coef*AC164</f>
        <v>-0.21503410150992522</v>
      </c>
      <c r="AA164" s="189">
        <f>SIGN(HFPerfPivot[[#This Row],[.Alpha]])*(ABS(HFPerfPivot[[#This Row],[.Alpha]])^(2-Rtg_Expnt))*(HFPerfPivot[[#This Row],[Beta]]^Rtg_Expnt)</f>
        <v>-0.16219692751131712</v>
      </c>
      <c r="AB164" s="189">
        <f>SIGN(HFPerfPivot[[#This Row],[.ARP]])*(ABS(HFPerfPivot[[#This Row],[.ARP]])^(2-Rtg_Expnt))*(HFPerfPivot[[#This Row],[Total]]^Rtg_Expnt)</f>
        <v>-2.3912725392614204E-2</v>
      </c>
      <c r="AC164" s="189">
        <f>-1*(BP_Eq*MAX(HFPerfPivot[[#This Row],[MSCI_W]],0)^2+BP_CDX*MAX(HFPerfPivot[[#This Row],[US CDX]],0)^2+BP_MBS*MAX(HFPerfPivot[[#This Row],[MBS]],0)^2+BP_IR*MAX(HFPerfPivot[[#This Row],[US 10y]],0)^2)</f>
        <v>-0.24222950729673337</v>
      </c>
    </row>
    <row r="165" spans="1:29" x14ac:dyDescent="0.25">
      <c r="A165" s="185" t="s">
        <v>379</v>
      </c>
      <c r="B165" s="185" t="s">
        <v>409</v>
      </c>
      <c r="C165" s="195">
        <v>0</v>
      </c>
      <c r="D165" s="194">
        <v>0</v>
      </c>
      <c r="E165" s="204">
        <v>0.5320741818227398</v>
      </c>
      <c r="F165" s="204">
        <v>0.21405502349549579</v>
      </c>
      <c r="G165" s="204">
        <v>0.17529354923407772</v>
      </c>
      <c r="H165" s="204">
        <v>0.25745103755929832</v>
      </c>
      <c r="I165" s="204">
        <v>0.76807451615198696</v>
      </c>
      <c r="J165" s="204">
        <v>0.25544760508593928</v>
      </c>
      <c r="K165" s="204">
        <v>0.26751577342440097</v>
      </c>
      <c r="L165" s="204">
        <v>0.93938181607613802</v>
      </c>
      <c r="M165" s="204">
        <v>0.13503636051769147</v>
      </c>
      <c r="N165" s="204">
        <v>5.3030335168935593E-2</v>
      </c>
      <c r="O165" s="204">
        <v>5.0480410217478407E-2</v>
      </c>
      <c r="P165" s="204">
        <v>7.603880086459662E-2</v>
      </c>
      <c r="Q165" s="204">
        <v>9.4324227200536195E-2</v>
      </c>
      <c r="R165" s="204">
        <v>-1.0887313395578018</v>
      </c>
      <c r="S165" s="204">
        <v>1.9140528979763076</v>
      </c>
      <c r="T165" s="204">
        <v>0.32702503083265533</v>
      </c>
      <c r="U165" s="204">
        <v>0.58431777930316064</v>
      </c>
      <c r="V165" s="204">
        <v>0.52568002432093541</v>
      </c>
      <c r="W165" s="204">
        <v>4.6762701149675318E-2</v>
      </c>
      <c r="X165" s="204">
        <v>0.3032327460879467</v>
      </c>
      <c r="Z165" s="108">
        <f>BaseRtg_coef + AlphaRtg_coef*AA165 + ArpRtg_coef*AB165 + BetaPlty_coef*AC165</f>
        <v>-4.4531262369048592E-2</v>
      </c>
      <c r="AA165" s="189">
        <f>SIGN(HFPerfPivot[[#This Row],[.Alpha]])*(ABS(HFPerfPivot[[#This Row],[.Alpha]])^(2-Rtg_Expnt))*(HFPerfPivot[[#This Row],[Beta]]^Rtg_Expnt)</f>
        <v>2.0068761566716851E-2</v>
      </c>
      <c r="AB165" s="189">
        <f>SIGN(HFPerfPivot[[#This Row],[.ARP]])*(ABS(HFPerfPivot[[#This Row],[.ARP]])^(2-Rtg_Expnt))*(HFPerfPivot[[#This Row],[Total]]^Rtg_Expnt)</f>
        <v>0.16017408001345962</v>
      </c>
      <c r="AC165" s="189">
        <f>-1*(BP_Eq*MAX(HFPerfPivot[[#This Row],[MSCI_W]],0)^2+BP_CDX*MAX(HFPerfPivot[[#This Row],[US CDX]],0)^2+BP_MBS*MAX(HFPerfPivot[[#This Row],[MBS]],0)^2+BP_IR*MAX(HFPerfPivot[[#This Row],[US 10y]],0)^2)</f>
        <v>-0.39308715968555702</v>
      </c>
    </row>
    <row r="166" spans="1:29" x14ac:dyDescent="0.25">
      <c r="A166" s="185" t="s">
        <v>369</v>
      </c>
      <c r="B166" s="185" t="s">
        <v>409</v>
      </c>
      <c r="C166" s="195">
        <v>0</v>
      </c>
      <c r="D166" s="194">
        <v>0</v>
      </c>
      <c r="E166" s="204">
        <v>-0.72990368430806396</v>
      </c>
      <c r="F166" s="204">
        <v>-0.31091271599427894</v>
      </c>
      <c r="G166" s="204">
        <v>-0.56418549824607678</v>
      </c>
      <c r="H166" s="204">
        <v>0.3585437654396717</v>
      </c>
      <c r="I166" s="204">
        <v>0.47958080949917536</v>
      </c>
      <c r="J166" s="204">
        <v>-4.0655705490804896</v>
      </c>
      <c r="K166" s="204">
        <v>-2.7766214575088553</v>
      </c>
      <c r="L166" s="204">
        <v>-2.9720234343419176</v>
      </c>
      <c r="M166" s="204">
        <v>8.2073959930324542E-2</v>
      </c>
      <c r="N166" s="204">
        <v>4.230642414095262E-2</v>
      </c>
      <c r="O166" s="204">
        <v>3.7475340469127344E-2</v>
      </c>
      <c r="P166" s="204">
        <v>3.5712542825312554E-2</v>
      </c>
      <c r="Q166" s="204">
        <v>-4.0158682356729756E-3</v>
      </c>
      <c r="R166" s="204">
        <v>1.2375749744239559</v>
      </c>
      <c r="S166" s="204">
        <v>0.33498232919610565</v>
      </c>
      <c r="T166" s="204">
        <v>0.58604482921384149</v>
      </c>
      <c r="U166" s="204">
        <v>0.10078500242957263</v>
      </c>
      <c r="V166" s="204">
        <v>0.23318765469803307</v>
      </c>
      <c r="W166" s="204">
        <v>-0.40201125714427483</v>
      </c>
      <c r="X166" s="204">
        <v>0.41621513141387756</v>
      </c>
      <c r="Z166" s="108">
        <f>BaseRtg_coef + AlphaRtg_coef*AA166 + ArpRtg_coef*AB166 + BetaPlty_coef*AC166</f>
        <v>-0.58102025130058166</v>
      </c>
      <c r="AA166" s="189">
        <f>SIGN(HFPerfPivot[[#This Row],[.Alpha]])*(ABS(HFPerfPivot[[#This Row],[.Alpha]])^(2-Rtg_Expnt))*(HFPerfPivot[[#This Row],[Beta]]^Rtg_Expnt)</f>
        <v>-0.53852592632067564</v>
      </c>
      <c r="AB166" s="189">
        <f>SIGN(HFPerfPivot[[#This Row],[.ARP]])*(ABS(HFPerfPivot[[#This Row],[.ARP]])^(2-Rtg_Expnt))*(HFPerfPivot[[#This Row],[Total]]^Rtg_Expnt)</f>
        <v>6.1197162579073365E-2</v>
      </c>
      <c r="AC166" s="189">
        <f>-1*(BP_Eq*MAX(HFPerfPivot[[#This Row],[MSCI_W]],0)^2+BP_CDX*MAX(HFPerfPivot[[#This Row],[US CDX]],0)^2+BP_MBS*MAX(HFPerfPivot[[#This Row],[MBS]],0)^2+BP_IR*MAX(HFPerfPivot[[#This Row],[US 10y]],0)^2)</f>
        <v>-0.23307020618906649</v>
      </c>
    </row>
    <row r="167" spans="1:29" x14ac:dyDescent="0.25">
      <c r="A167" s="185" t="s">
        <v>370</v>
      </c>
      <c r="B167" s="185" t="s">
        <v>409</v>
      </c>
      <c r="C167" s="195">
        <v>0</v>
      </c>
      <c r="D167" s="194">
        <v>0</v>
      </c>
      <c r="E167" s="204">
        <v>0.66488318166809979</v>
      </c>
      <c r="F167" s="204">
        <v>1.1616283887878487</v>
      </c>
      <c r="G167" s="204">
        <v>0.89194943077825561</v>
      </c>
      <c r="H167" s="204">
        <v>0.43758108454861677</v>
      </c>
      <c r="I167" s="204">
        <v>0.75057636762714797</v>
      </c>
      <c r="J167" s="204">
        <v>0.31909015503012883</v>
      </c>
      <c r="K167" s="204">
        <v>0.35626417718459891</v>
      </c>
      <c r="L167" s="204">
        <v>0.53835623732614835</v>
      </c>
      <c r="M167" s="204">
        <v>0.103808123431074</v>
      </c>
      <c r="N167" s="204">
        <v>5.1904705018542781E-2</v>
      </c>
      <c r="O167" s="204">
        <v>3.5786303662393784E-2</v>
      </c>
      <c r="P167" s="204">
        <v>6.0946425812164091E-2</v>
      </c>
      <c r="Q167" s="204">
        <v>0.1207129977143464</v>
      </c>
      <c r="R167" s="204">
        <v>0.52147706351419232</v>
      </c>
      <c r="S167" s="204">
        <v>1.8553267416557679</v>
      </c>
      <c r="T167" s="204">
        <v>0.16504302187530889</v>
      </c>
      <c r="U167" s="204">
        <v>0.54102623763607205</v>
      </c>
      <c r="V167" s="204">
        <v>0.40119489472328229</v>
      </c>
      <c r="W167" s="204">
        <v>-0.35662335696252484</v>
      </c>
      <c r="X167" s="204">
        <v>0.23378352229392038</v>
      </c>
      <c r="Z167" s="108">
        <f>BaseRtg_coef + AlphaRtg_coef*AA167 + ArpRtg_coef*AB167 + BetaPlty_coef*AC167</f>
        <v>-4.0265670508933288E-2</v>
      </c>
      <c r="AA167" s="189">
        <f>SIGN(HFPerfPivot[[#This Row],[.Alpha]])*(ABS(HFPerfPivot[[#This Row],[.Alpha]])^(2-Rtg_Expnt))*(HFPerfPivot[[#This Row],[Beta]]^Rtg_Expnt)</f>
        <v>2.6079352330427887E-2</v>
      </c>
      <c r="AB167" s="189">
        <f>SIGN(HFPerfPivot[[#This Row],[.ARP]])*(ABS(HFPerfPivot[[#This Row],[.ARP]])^(2-Rtg_Expnt))*(HFPerfPivot[[#This Row],[Total]]^Rtg_Expnt)</f>
        <v>0.12776653382978109</v>
      </c>
      <c r="AC167" s="189">
        <f>-1*(BP_Eq*MAX(HFPerfPivot[[#This Row],[MSCI_W]],0)^2+BP_CDX*MAX(HFPerfPivot[[#This Row],[US CDX]],0)^2+BP_MBS*MAX(HFPerfPivot[[#This Row],[MBS]],0)^2+BP_IR*MAX(HFPerfPivot[[#This Row],[US 10y]],0)^2)</f>
        <v>-0.38560838111169643</v>
      </c>
    </row>
    <row r="168" spans="1:29" x14ac:dyDescent="0.25">
      <c r="A168" s="185" t="s">
        <v>475</v>
      </c>
      <c r="B168" s="185" t="s">
        <v>409</v>
      </c>
      <c r="C168" s="195">
        <v>0</v>
      </c>
      <c r="D168" s="194">
        <v>0</v>
      </c>
      <c r="E168" s="204">
        <v>-0.72990368315420018</v>
      </c>
      <c r="F168" s="204">
        <v>-0.31091268522768689</v>
      </c>
      <c r="G168" s="204">
        <v>-0.56418546092368105</v>
      </c>
      <c r="H168" s="204">
        <v>0.35854376117128889</v>
      </c>
      <c r="I168" s="204">
        <v>0.47958081245207823</v>
      </c>
      <c r="J168" s="204">
        <v>-4.0655705434609963</v>
      </c>
      <c r="K168" s="204">
        <v>-2.776621459056797</v>
      </c>
      <c r="L168" s="204">
        <v>-2.9720234247168564</v>
      </c>
      <c r="M168" s="204">
        <v>8.2073960376758362E-2</v>
      </c>
      <c r="N168" s="204">
        <v>4.2306425184512796E-2</v>
      </c>
      <c r="O168" s="204">
        <v>3.7475339967306467E-2</v>
      </c>
      <c r="P168" s="204">
        <v>3.5712542959544333E-2</v>
      </c>
      <c r="Q168" s="204">
        <v>-4.0158714635493047E-3</v>
      </c>
      <c r="R168" s="204">
        <v>1.2375750026423178</v>
      </c>
      <c r="S168" s="204">
        <v>0.33498233336693323</v>
      </c>
      <c r="T168" s="204">
        <v>0.58604484598060536</v>
      </c>
      <c r="U168" s="204">
        <v>0.10078499940198149</v>
      </c>
      <c r="V168" s="204">
        <v>0.23318765798756663</v>
      </c>
      <c r="W168" s="204">
        <v>-0.40201124700315877</v>
      </c>
      <c r="X168" s="204">
        <v>0.41621512215108802</v>
      </c>
      <c r="Z168" s="108">
        <f>BaseRtg_coef + AlphaRtg_coef*AA168 + ArpRtg_coef*AB168 + BetaPlty_coef*AC168</f>
        <v>-0.58102026249967809</v>
      </c>
      <c r="AA168" s="189">
        <f>SIGN(HFPerfPivot[[#This Row],[.Alpha]])*(ABS(HFPerfPivot[[#This Row],[.Alpha]])^(2-Rtg_Expnt))*(HFPerfPivot[[#This Row],[Beta]]^Rtg_Expnt)</f>
        <v>-0.538525935352973</v>
      </c>
      <c r="AB168" s="189">
        <f>SIGN(HFPerfPivot[[#This Row],[.ARP]])*(ABS(HFPerfPivot[[#This Row],[.ARP]])^(2-Rtg_Expnt))*(HFPerfPivot[[#This Row],[Total]]^Rtg_Expnt)</f>
        <v>6.119716329973908E-2</v>
      </c>
      <c r="AC168" s="189">
        <f>-1*(BP_Eq*MAX(HFPerfPivot[[#This Row],[MSCI_W]],0)^2+BP_CDX*MAX(HFPerfPivot[[#This Row],[US CDX]],0)^2+BP_MBS*MAX(HFPerfPivot[[#This Row],[MBS]],0)^2+BP_IR*MAX(HFPerfPivot[[#This Row],[US 10y]],0)^2)</f>
        <v>-0.23307021738339512</v>
      </c>
    </row>
    <row r="169" spans="1:29" x14ac:dyDescent="0.25">
      <c r="A169" s="185" t="s">
        <v>371</v>
      </c>
      <c r="B169" s="185" t="s">
        <v>409</v>
      </c>
      <c r="C169" s="195">
        <v>0</v>
      </c>
      <c r="D169" s="194">
        <v>0</v>
      </c>
      <c r="E169" s="204">
        <v>0.21971181509379337</v>
      </c>
      <c r="F169" s="204">
        <v>0.17012959272112929</v>
      </c>
      <c r="G169" s="204">
        <v>-0.89558146642336012</v>
      </c>
      <c r="H169" s="204">
        <v>2.9126191847427076E-2</v>
      </c>
      <c r="I169" s="204">
        <v>0.63052925490833678</v>
      </c>
      <c r="J169" s="204">
        <v>-0.69694002274426436</v>
      </c>
      <c r="K169" s="204">
        <v>-0.16879770629926161</v>
      </c>
      <c r="L169" s="204">
        <v>-0.76044424610949291</v>
      </c>
      <c r="M169" s="204">
        <v>7.8269375153335846E-2</v>
      </c>
      <c r="N169" s="204">
        <v>1.9366601072002401E-2</v>
      </c>
      <c r="O169" s="204">
        <v>3.7909480650930617E-2</v>
      </c>
      <c r="P169" s="204">
        <v>5.1257511630901899E-2</v>
      </c>
      <c r="Q169" s="204">
        <v>1.8832211321567545E-3</v>
      </c>
      <c r="R169" s="204">
        <v>0.23298047576691666</v>
      </c>
      <c r="S169" s="204">
        <v>0.39168624947641623</v>
      </c>
      <c r="T169" s="204">
        <v>-0.33807156850116016</v>
      </c>
      <c r="U169" s="204">
        <v>0.46784833188046537</v>
      </c>
      <c r="V169" s="204">
        <v>0.55171280614681439</v>
      </c>
      <c r="W169" s="204">
        <v>-0.17539003476759352</v>
      </c>
      <c r="X169" s="204">
        <v>-3.1376857134467438E-2</v>
      </c>
      <c r="Z169" s="108">
        <f>BaseRtg_coef + AlphaRtg_coef*AA169 + ArpRtg_coef*AB169 + BetaPlty_coef*AC169</f>
        <v>-3.0898679434929327E-2</v>
      </c>
      <c r="AA169" s="189">
        <f>SIGN(HFPerfPivot[[#This Row],[.Alpha]])*(ABS(HFPerfPivot[[#This Row],[.Alpha]])^(2-Rtg_Expnt))*(HFPerfPivot[[#This Row],[Beta]]^Rtg_Expnt)</f>
        <v>-3.3058588876147668E-2</v>
      </c>
      <c r="AB169" s="189">
        <f>SIGN(HFPerfPivot[[#This Row],[.ARP]])*(ABS(HFPerfPivot[[#This Row],[.ARP]])^(2-Rtg_Expnt))*(HFPerfPivot[[#This Row],[Total]]^Rtg_Expnt)</f>
        <v>8.3142954261878607E-2</v>
      </c>
      <c r="AC169" s="189">
        <f>-1*(BP_Eq*MAX(HFPerfPivot[[#This Row],[MSCI_W]],0)^2+BP_CDX*MAX(HFPerfPivot[[#This Row],[US CDX]],0)^2+BP_MBS*MAX(HFPerfPivot[[#This Row],[MBS]],0)^2+BP_IR*MAX(HFPerfPivot[[#This Row],[US 10y]],0)^2)</f>
        <v>-2.0771929924847585E-2</v>
      </c>
    </row>
    <row r="170" spans="1:29" x14ac:dyDescent="0.25">
      <c r="A170" s="185" t="s">
        <v>388</v>
      </c>
      <c r="B170" s="185" t="s">
        <v>409</v>
      </c>
      <c r="C170" s="195">
        <v>0</v>
      </c>
      <c r="D170" s="194">
        <v>0</v>
      </c>
      <c r="E170" s="204">
        <v>0.1227688294807142</v>
      </c>
      <c r="F170" s="204">
        <v>-5.5388192985813073E-2</v>
      </c>
      <c r="G170" s="204">
        <v>-8.0267066135906243E-2</v>
      </c>
      <c r="H170" s="204">
        <v>0.40630658176802059</v>
      </c>
      <c r="I170" s="204">
        <v>0.71119095150942746</v>
      </c>
      <c r="J170" s="204">
        <v>-0.58786490514537626</v>
      </c>
      <c r="K170" s="204">
        <v>-0.70244818405931186</v>
      </c>
      <c r="L170" s="204">
        <v>-0.25697971711383855</v>
      </c>
      <c r="M170" s="204">
        <v>0.15227839820096559</v>
      </c>
      <c r="N170" s="204">
        <v>8.2225872727909502E-2</v>
      </c>
      <c r="O170" s="204">
        <v>5.2147114667142135E-2</v>
      </c>
      <c r="P170" s="204">
        <v>8.8116212115816953E-2</v>
      </c>
      <c r="Q170" s="204">
        <v>0.24619040837794121</v>
      </c>
      <c r="R170" s="204">
        <v>-0.44653869352578768</v>
      </c>
      <c r="S170" s="204">
        <v>2.8350353900952632</v>
      </c>
      <c r="T170" s="204">
        <v>0.54441778141866393</v>
      </c>
      <c r="U170" s="204">
        <v>0.41865475300989113</v>
      </c>
      <c r="V170" s="204">
        <v>0.41605183252884831</v>
      </c>
      <c r="W170" s="204">
        <v>0.10012536979188018</v>
      </c>
      <c r="X170" s="204">
        <v>0.44369681124914057</v>
      </c>
      <c r="Z170" s="108">
        <f>BaseRtg_coef + AlphaRtg_coef*AA170 + ArpRtg_coef*AB170 + BetaPlty_coef*AC170</f>
        <v>-0.24499778875255496</v>
      </c>
      <c r="AA170" s="189">
        <f>SIGN(HFPerfPivot[[#This Row],[.Alpha]])*(ABS(HFPerfPivot[[#This Row],[.Alpha]])^(2-Rtg_Expnt))*(HFPerfPivot[[#This Row],[Beta]]^Rtg_Expnt)</f>
        <v>-7.9041156557403555E-2</v>
      </c>
      <c r="AB170" s="189">
        <f>SIGN(HFPerfPivot[[#This Row],[.ARP]])*(ABS(HFPerfPivot[[#This Row],[.ARP]])^(2-Rtg_Expnt))*(HFPerfPivot[[#This Row],[Total]]^Rtg_Expnt)</f>
        <v>0.15920675956969146</v>
      </c>
      <c r="AC170" s="189">
        <f>-1*(BP_Eq*MAX(HFPerfPivot[[#This Row],[MSCI_W]],0)^2+BP_CDX*MAX(HFPerfPivot[[#This Row],[US CDX]],0)^2+BP_MBS*MAX(HFPerfPivot[[#This Row],[MBS]],0)^2+BP_IR*MAX(HFPerfPivot[[#This Row],[US 10y]],0)^2)</f>
        <v>-0.89938654076060265</v>
      </c>
    </row>
    <row r="171" spans="1:29" x14ac:dyDescent="0.25">
      <c r="A171" s="185" t="s">
        <v>372</v>
      </c>
      <c r="B171" s="185" t="s">
        <v>409</v>
      </c>
      <c r="C171" s="195">
        <v>0</v>
      </c>
      <c r="D171" s="194">
        <v>0</v>
      </c>
      <c r="E171" s="204">
        <v>0.78975553052623371</v>
      </c>
      <c r="F171" s="204">
        <v>1.3310951162355751</v>
      </c>
      <c r="G171" s="204">
        <v>0.67773775111607537</v>
      </c>
      <c r="H171" s="204">
        <v>0.4602819020295601</v>
      </c>
      <c r="I171" s="204">
        <v>0.43034862116467348</v>
      </c>
      <c r="J171" s="204">
        <v>0.58435770880494964</v>
      </c>
      <c r="K171" s="204">
        <v>0.84951566184495808</v>
      </c>
      <c r="L171" s="204">
        <v>0.33892791096217323</v>
      </c>
      <c r="M171" s="204">
        <v>7.2550969684925928E-2</v>
      </c>
      <c r="N171" s="204">
        <v>3.5769296963748004E-2</v>
      </c>
      <c r="O171" s="204">
        <v>1.3142953483705712E-2</v>
      </c>
      <c r="P171" s="204">
        <v>3.9631044546468062E-2</v>
      </c>
      <c r="Q171" s="204">
        <v>0.12767617568074049</v>
      </c>
      <c r="R171" s="204">
        <v>4.2267942246252625E-2</v>
      </c>
      <c r="S171" s="204">
        <v>1.1146398331187468</v>
      </c>
      <c r="T171" s="204">
        <v>0.25408542070255402</v>
      </c>
      <c r="U171" s="204">
        <v>0.1408838741767284</v>
      </c>
      <c r="V171" s="204">
        <v>0.19547115574746995</v>
      </c>
      <c r="W171" s="204">
        <v>-0.32033804073043898</v>
      </c>
      <c r="X171" s="204">
        <v>1.3354810345495464E-2</v>
      </c>
      <c r="Z171" s="108">
        <f>BaseRtg_coef + AlphaRtg_coef*AA171 + ArpRtg_coef*AB171 + BetaPlty_coef*AC171</f>
        <v>1.5472317746511376E-2</v>
      </c>
      <c r="AA171" s="189">
        <f>SIGN(HFPerfPivot[[#This Row],[.Alpha]])*(ABS(HFPerfPivot[[#This Row],[.Alpha]])^(2-Rtg_Expnt))*(HFPerfPivot[[#This Row],[Beta]]^Rtg_Expnt)</f>
        <v>4.2022440913384564E-2</v>
      </c>
      <c r="AB171" s="189">
        <f>SIGN(HFPerfPivot[[#This Row],[.ARP]])*(ABS(HFPerfPivot[[#This Row],[.ARP]])^(2-Rtg_Expnt))*(HFPerfPivot[[#This Row],[Total]]^Rtg_Expnt)</f>
        <v>4.8725683043800955E-2</v>
      </c>
      <c r="AC171" s="189">
        <f>-1*(BP_Eq*MAX(HFPerfPivot[[#This Row],[MSCI_W]],0)^2+BP_CDX*MAX(HFPerfPivot[[#This Row],[US CDX]],0)^2+BP_MBS*MAX(HFPerfPivot[[#This Row],[MBS]],0)^2+BP_IR*MAX(HFPerfPivot[[#This Row],[US 10y]],0)^2)</f>
        <v>-0.14711345735626641</v>
      </c>
    </row>
    <row r="172" spans="1:29" x14ac:dyDescent="0.25">
      <c r="A172" s="185" t="s">
        <v>373</v>
      </c>
      <c r="B172" s="185" t="s">
        <v>409</v>
      </c>
      <c r="C172" s="195">
        <v>0</v>
      </c>
      <c r="D172" s="194">
        <v>0</v>
      </c>
      <c r="E172" s="204">
        <v>0.52170170842563068</v>
      </c>
      <c r="F172" s="204">
        <v>0.25653345833052049</v>
      </c>
      <c r="G172" s="204">
        <v>-0.34089115328996261</v>
      </c>
      <c r="H172" s="204">
        <v>0.14992646760314393</v>
      </c>
      <c r="I172" s="204">
        <v>0.6579451067414378</v>
      </c>
      <c r="J172" s="204">
        <v>0.30416519097895878</v>
      </c>
      <c r="K172" s="204">
        <v>0.42281415577554143</v>
      </c>
      <c r="L172" s="204">
        <v>0.24239125201502071</v>
      </c>
      <c r="M172" s="204">
        <v>0.12057796199370766</v>
      </c>
      <c r="N172" s="204">
        <v>4.752680080511907E-2</v>
      </c>
      <c r="O172" s="204">
        <v>4.421422577216233E-2</v>
      </c>
      <c r="P172" s="204">
        <v>7.4370239539912536E-2</v>
      </c>
      <c r="Q172" s="204">
        <v>-2.0374039710677888E-3</v>
      </c>
      <c r="R172" s="204">
        <v>-1.0188543901976721</v>
      </c>
      <c r="S172" s="204">
        <v>1.7733252148443672</v>
      </c>
      <c r="T172" s="204">
        <v>0.22623328180795552</v>
      </c>
      <c r="U172" s="204">
        <v>0.24701839030344105</v>
      </c>
      <c r="V172" s="204">
        <v>0.45806986929347254</v>
      </c>
      <c r="W172" s="204">
        <v>1.5110445663454271E-2</v>
      </c>
      <c r="X172" s="204">
        <v>0.29095639136668677</v>
      </c>
      <c r="Z172" s="108">
        <f>BaseRtg_coef + AlphaRtg_coef*AA172 + ArpRtg_coef*AB172 + BetaPlty_coef*AC172</f>
        <v>-3.1822985696396244E-2</v>
      </c>
      <c r="AA172" s="189">
        <f>SIGN(HFPerfPivot[[#This Row],[.Alpha]])*(ABS(HFPerfPivot[[#This Row],[.Alpha]])^(2-Rtg_Expnt))*(HFPerfPivot[[#This Row],[Beta]]^Rtg_Expnt)</f>
        <v>2.2992745130656269E-2</v>
      </c>
      <c r="AB172" s="189">
        <f>SIGN(HFPerfPivot[[#This Row],[.ARP]])*(ABS(HFPerfPivot[[#This Row],[.ARP]])^(2-Rtg_Expnt))*(HFPerfPivot[[#This Row],[Total]]^Rtg_Expnt)</f>
        <v>0.1212517543690783</v>
      </c>
      <c r="AC172" s="189">
        <f>-1*(BP_Eq*MAX(HFPerfPivot[[#This Row],[MSCI_W]],0)^2+BP_CDX*MAX(HFPerfPivot[[#This Row],[US CDX]],0)^2+BP_MBS*MAX(HFPerfPivot[[#This Row],[MBS]],0)^2+BP_IR*MAX(HFPerfPivot[[#This Row],[US 10y]],0)^2)</f>
        <v>-0.3247045313198017</v>
      </c>
    </row>
    <row r="173" spans="1:29" x14ac:dyDescent="0.25">
      <c r="A173" s="185" t="s">
        <v>374</v>
      </c>
      <c r="B173" s="185" t="s">
        <v>409</v>
      </c>
      <c r="C173" s="195">
        <v>0</v>
      </c>
      <c r="D173" s="194">
        <v>0</v>
      </c>
      <c r="E173" s="204">
        <v>0.58163788112182091</v>
      </c>
      <c r="F173" s="204">
        <v>0.786102079522085</v>
      </c>
      <c r="G173" s="204">
        <v>2.5172497279641659E-2</v>
      </c>
      <c r="H173" s="204">
        <v>0.41851934123428342</v>
      </c>
      <c r="I173" s="204">
        <v>0.76342150726693936</v>
      </c>
      <c r="J173" s="204">
        <v>-0.26963642886630496</v>
      </c>
      <c r="K173" s="204">
        <v>-4.9864542624466178E-2</v>
      </c>
      <c r="L173" s="204">
        <v>-0.30361322004662766</v>
      </c>
      <c r="M173" s="204">
        <v>8.33756062812539E-2</v>
      </c>
      <c r="N173" s="204">
        <v>4.4411418767998284E-2</v>
      </c>
      <c r="O173" s="204">
        <v>4.1612952850610639E-2</v>
      </c>
      <c r="P173" s="204">
        <v>4.5315342029788458E-2</v>
      </c>
      <c r="Q173" s="204">
        <v>9.5536249667272699E-2</v>
      </c>
      <c r="R173" s="204">
        <v>0.28137999602081565</v>
      </c>
      <c r="S173" s="204">
        <v>1.6282984388982988</v>
      </c>
      <c r="T173" s="204">
        <v>0.17062393992914535</v>
      </c>
      <c r="U173" s="204">
        <v>0.60059068610862287</v>
      </c>
      <c r="V173" s="204">
        <v>0.526776918587881</v>
      </c>
      <c r="W173" s="204">
        <v>-0.11563618901629877</v>
      </c>
      <c r="X173" s="204">
        <v>0.13397444807038086</v>
      </c>
      <c r="Z173" s="108">
        <f>BaseRtg_coef + AlphaRtg_coef*AA173 + ArpRtg_coef*AB173 + BetaPlty_coef*AC173</f>
        <v>-6.659539605230938E-2</v>
      </c>
      <c r="AA173" s="189">
        <f>SIGN(HFPerfPivot[[#This Row],[.Alpha]])*(ABS(HFPerfPivot[[#This Row],[.Alpha]])^(2-Rtg_Expnt))*(HFPerfPivot[[#This Row],[Beta]]^Rtg_Expnt)</f>
        <v>-1.8797244645110268E-2</v>
      </c>
      <c r="AB173" s="189">
        <f>SIGN(HFPerfPivot[[#This Row],[.ARP]])*(ABS(HFPerfPivot[[#This Row],[.ARP]])^(2-Rtg_Expnt))*(HFPerfPivot[[#This Row],[Total]]^Rtg_Expnt)</f>
        <v>0.11072220913523394</v>
      </c>
      <c r="AC173" s="189">
        <f>-1*(BP_Eq*MAX(HFPerfPivot[[#This Row],[MSCI_W]],0)^2+BP_CDX*MAX(HFPerfPivot[[#This Row],[US CDX]],0)^2+BP_MBS*MAX(HFPerfPivot[[#This Row],[MBS]],0)^2+BP_IR*MAX(HFPerfPivot[[#This Row],[US 10y]],0)^2)</f>
        <v>-0.28435186160361248</v>
      </c>
    </row>
    <row r="174" spans="1:29" x14ac:dyDescent="0.25">
      <c r="A174" s="185" t="s">
        <v>387</v>
      </c>
      <c r="B174" s="185" t="s">
        <v>409</v>
      </c>
      <c r="C174" s="195">
        <v>0</v>
      </c>
      <c r="D174" s="194">
        <v>0</v>
      </c>
      <c r="E174" s="204">
        <v>0.3629080888271552</v>
      </c>
      <c r="F174" s="204">
        <v>0.60491818661668295</v>
      </c>
      <c r="G174" s="204">
        <v>0.3093481802134137</v>
      </c>
      <c r="H174" s="204">
        <v>0.42778066636197887</v>
      </c>
      <c r="I174" s="204">
        <v>0.44759042709880265</v>
      </c>
      <c r="J174" s="204">
        <v>-5.0538340792780585E-2</v>
      </c>
      <c r="K174" s="204">
        <v>0.11263346095025727</v>
      </c>
      <c r="L174" s="204">
        <v>-0.19455505048401442</v>
      </c>
      <c r="M174" s="204">
        <v>0.11854746117172384</v>
      </c>
      <c r="N174" s="204">
        <v>3.7749927095373524E-2</v>
      </c>
      <c r="O174" s="204">
        <v>4.2160530320696603E-2</v>
      </c>
      <c r="P174" s="204">
        <v>7.2894492651860099E-2</v>
      </c>
      <c r="Q174" s="204">
        <v>0.22876079446864123</v>
      </c>
      <c r="R174" s="204">
        <v>0.22039236373355009</v>
      </c>
      <c r="S174" s="204">
        <v>0.78782560898887866</v>
      </c>
      <c r="T174" s="204">
        <v>-0.21075169802104465</v>
      </c>
      <c r="U174" s="204">
        <v>0.20001172743446438</v>
      </c>
      <c r="V174" s="204">
        <v>0.60668714387774647</v>
      </c>
      <c r="W174" s="204">
        <v>-0.2578630492289371</v>
      </c>
      <c r="X174" s="204">
        <v>-4.5288024658666243E-2</v>
      </c>
      <c r="Z174" s="108">
        <f>BaseRtg_coef + AlphaRtg_coef*AA174 + ArpRtg_coef*AB174 + BetaPlty_coef*AC174</f>
        <v>-1.6320393286388443E-2</v>
      </c>
      <c r="AA174" s="189">
        <f>SIGN(HFPerfPivot[[#This Row],[.Alpha]])*(ABS(HFPerfPivot[[#This Row],[.Alpha]])^(2-Rtg_Expnt))*(HFPerfPivot[[#This Row],[Beta]]^Rtg_Expnt)</f>
        <v>-2.0521698958850332E-3</v>
      </c>
      <c r="AB174" s="189">
        <f>SIGN(HFPerfPivot[[#This Row],[.ARP]])*(ABS(HFPerfPivot[[#This Row],[.ARP]])^(2-Rtg_Expnt))*(HFPerfPivot[[#This Row],[Total]]^Rtg_Expnt)</f>
        <v>7.3963964232226384E-2</v>
      </c>
      <c r="AC174" s="189">
        <f>-1*(BP_Eq*MAX(HFPerfPivot[[#This Row],[MSCI_W]],0)^2+BP_CDX*MAX(HFPerfPivot[[#This Row],[US CDX]],0)^2+BP_MBS*MAX(HFPerfPivot[[#This Row],[MBS]],0)^2+BP_IR*MAX(HFPerfPivot[[#This Row],[US 10y]],0)^2)</f>
        <v>-9.8323099068630238E-2</v>
      </c>
    </row>
    <row r="175" spans="1:29" x14ac:dyDescent="0.25">
      <c r="A175" s="185" t="s">
        <v>377</v>
      </c>
      <c r="B175" s="185" t="s">
        <v>409</v>
      </c>
      <c r="C175" s="195">
        <v>0</v>
      </c>
      <c r="D175" s="194">
        <v>0</v>
      </c>
      <c r="E175" s="204">
        <v>0.46895631631414975</v>
      </c>
      <c r="F175" s="204">
        <v>0.52883284729755464</v>
      </c>
      <c r="G175" s="204">
        <v>9.3204857675931327E-2</v>
      </c>
      <c r="H175" s="204">
        <v>0.32560426733532466</v>
      </c>
      <c r="I175" s="204">
        <v>0.35594231484629485</v>
      </c>
      <c r="J175" s="204">
        <v>0.32341187782632647</v>
      </c>
      <c r="K175" s="204">
        <v>0.33510017027784461</v>
      </c>
      <c r="L175" s="204">
        <v>0.35198827745463301</v>
      </c>
      <c r="M175" s="204">
        <v>0.16656718344386579</v>
      </c>
      <c r="N175" s="204">
        <v>9.5434219329758554E-2</v>
      </c>
      <c r="O175" s="204">
        <v>5.1986725760355387E-2</v>
      </c>
      <c r="P175" s="204">
        <v>8.6611918413583164E-2</v>
      </c>
      <c r="Q175" s="204">
        <v>0.43639132652347928</v>
      </c>
      <c r="R175" s="204">
        <v>-1.4257364449477288</v>
      </c>
      <c r="S175" s="204">
        <v>3.1546847174666905</v>
      </c>
      <c r="T175" s="204">
        <v>-0.29991163933783949</v>
      </c>
      <c r="U175" s="204">
        <v>0.36827501657661382</v>
      </c>
      <c r="V175" s="204">
        <v>-0.2026259654989559</v>
      </c>
      <c r="W175" s="204">
        <v>-0.10043035797098043</v>
      </c>
      <c r="X175" s="204">
        <v>0.58837407401582753</v>
      </c>
      <c r="Z175" s="108">
        <f>BaseRtg_coef + AlphaRtg_coef*AA175 + ArpRtg_coef*AB175 + BetaPlty_coef*AC175</f>
        <v>-0.17484813501809782</v>
      </c>
      <c r="AA175" s="189">
        <f>SIGN(HFPerfPivot[[#This Row],[.Alpha]])*(ABS(HFPerfPivot[[#This Row],[.Alpha]])^(2-Rtg_Expnt))*(HFPerfPivot[[#This Row],[Beta]]^Rtg_Expnt)</f>
        <v>4.1876757924963065E-2</v>
      </c>
      <c r="AB175" s="189">
        <f>SIGN(HFPerfPivot[[#This Row],[.ARP]])*(ABS(HFPerfPivot[[#This Row],[.ARP]])^(2-Rtg_Expnt))*(HFPerfPivot[[#This Row],[Total]]^Rtg_Expnt)</f>
        <v>7.1683071730876763E-2</v>
      </c>
      <c r="AC175" s="189">
        <f>-1*(BP_Eq*MAX(HFPerfPivot[[#This Row],[MSCI_W]],0)^2+BP_CDX*MAX(HFPerfPivot[[#This Row],[US CDX]],0)^2+BP_MBS*MAX(HFPerfPivot[[#This Row],[MBS]],0)^2+BP_IR*MAX(HFPerfPivot[[#This Row],[US 10y]],0)^2)</f>
        <v>-1.1094660005807426</v>
      </c>
    </row>
    <row r="176" spans="1:29" x14ac:dyDescent="0.25">
      <c r="A176" s="185" t="s">
        <v>356</v>
      </c>
      <c r="B176" s="185" t="s">
        <v>409</v>
      </c>
      <c r="C176" s="195">
        <v>0</v>
      </c>
      <c r="D176" s="194">
        <v>0</v>
      </c>
      <c r="E176" s="204">
        <v>0.81950279866149067</v>
      </c>
      <c r="F176" s="204">
        <v>0.78065518901072062</v>
      </c>
      <c r="G176" s="204">
        <v>0.10847171391775187</v>
      </c>
      <c r="H176" s="204">
        <v>0.17688847047596304</v>
      </c>
      <c r="I176" s="204">
        <v>0.67982594591230316</v>
      </c>
      <c r="J176" s="204">
        <v>0.7084177915577009</v>
      </c>
      <c r="K176" s="204">
        <v>0.9194532267801705</v>
      </c>
      <c r="L176" s="204">
        <v>0.55784044350013984</v>
      </c>
      <c r="M176" s="204">
        <v>4.4917207544393212E-2</v>
      </c>
      <c r="N176" s="204">
        <v>3.2229563674843857E-3</v>
      </c>
      <c r="O176" s="204">
        <v>1.5282992089214253E-2</v>
      </c>
      <c r="P176" s="204">
        <v>2.7626369038687544E-2</v>
      </c>
      <c r="Q176" s="204">
        <v>1.5937901633555088E-2</v>
      </c>
      <c r="R176" s="204">
        <v>-7.2742151852698639E-2</v>
      </c>
      <c r="S176" s="204">
        <v>-1.6085540848325003E-2</v>
      </c>
      <c r="T176" s="204">
        <v>2.703515279116599E-2</v>
      </c>
      <c r="U176" s="204">
        <v>0.25027064012593786</v>
      </c>
      <c r="V176" s="204">
        <v>3.5619794974887181E-2</v>
      </c>
      <c r="W176" s="204">
        <v>4.2468313765264401E-2</v>
      </c>
      <c r="X176" s="204">
        <v>0.11671589207881265</v>
      </c>
      <c r="Z176" s="108">
        <f>BaseRtg_coef + AlphaRtg_coef*AA176 + ArpRtg_coef*AB176 + BetaPlty_coef*AC176</f>
        <v>1.2754487738963335E-2</v>
      </c>
      <c r="AA176" s="189">
        <f>SIGN(HFPerfPivot[[#This Row],[.Alpha]])*(ABS(HFPerfPivot[[#This Row],[.Alpha]])^(2-Rtg_Expnt))*(HFPerfPivot[[#This Row],[Beta]]^Rtg_Expnt)</f>
        <v>8.7912907646295162E-3</v>
      </c>
      <c r="AB176" s="189">
        <f>SIGN(HFPerfPivot[[#This Row],[.ARP]])*(ABS(HFPerfPivot[[#This Row],[.ARP]])^(2-Rtg_Expnt))*(HFPerfPivot[[#This Row],[Total]]^Rtg_Expnt)</f>
        <v>6.0229149588091925E-2</v>
      </c>
      <c r="AC176" s="189">
        <f>-1*(BP_Eq*MAX(HFPerfPivot[[#This Row],[MSCI_W]],0)^2+BP_CDX*MAX(HFPerfPivot[[#This Row],[US CDX]],0)^2+BP_MBS*MAX(HFPerfPivot[[#This Row],[MBS]],0)^2+BP_IR*MAX(HFPerfPivot[[#This Row],[US 10y]],0)^2)</f>
        <v>-2.9858992237686481E-4</v>
      </c>
    </row>
    <row r="177" spans="1:29" x14ac:dyDescent="0.25">
      <c r="A177" s="185" t="s">
        <v>378</v>
      </c>
      <c r="B177" s="185" t="s">
        <v>409</v>
      </c>
      <c r="C177" s="195">
        <v>0</v>
      </c>
      <c r="D177" s="194">
        <v>0</v>
      </c>
      <c r="E177" s="204">
        <v>0.87594614907822332</v>
      </c>
      <c r="F177" s="204">
        <v>0.78047241149046198</v>
      </c>
      <c r="G177" s="204">
        <v>7.7118317110234522E-2</v>
      </c>
      <c r="H177" s="204">
        <v>-0.30851162582486286</v>
      </c>
      <c r="I177" s="204">
        <v>0.66503244963394892</v>
      </c>
      <c r="J177" s="204">
        <v>0.87208746176024587</v>
      </c>
      <c r="K177" s="204">
        <v>1.0889158951535758</v>
      </c>
      <c r="L177" s="204">
        <v>0.73636954093920937</v>
      </c>
      <c r="M177" s="204">
        <v>6.6970483739969805E-2</v>
      </c>
      <c r="N177" s="204">
        <v>5.2268661560545045E-3</v>
      </c>
      <c r="O177" s="204">
        <v>2.1719143132482445E-2</v>
      </c>
      <c r="P177" s="204">
        <v>4.1189141244969474E-2</v>
      </c>
      <c r="Q177" s="204">
        <v>-1.1297649573727452E-3</v>
      </c>
      <c r="R177" s="204">
        <v>-0.23791098927659163</v>
      </c>
      <c r="S177" s="204">
        <v>-6.1734063766882889E-2</v>
      </c>
      <c r="T177" s="204">
        <v>2.600675186913105E-2</v>
      </c>
      <c r="U177" s="204">
        <v>0.33977832669436819</v>
      </c>
      <c r="V177" s="204">
        <v>3.7784014763791327E-2</v>
      </c>
      <c r="W177" s="204">
        <v>7.3405999035722772E-2</v>
      </c>
      <c r="X177" s="204">
        <v>0.17370024895586866</v>
      </c>
      <c r="Z177" s="108">
        <f>BaseRtg_coef + AlphaRtg_coef*AA177 + ArpRtg_coef*AB177 + BetaPlty_coef*AC177</f>
        <v>2.2261649858161901E-2</v>
      </c>
      <c r="AA177" s="189">
        <f>SIGN(HFPerfPivot[[#This Row],[.Alpha]])*(ABS(HFPerfPivot[[#This Row],[.Alpha]])^(2-Rtg_Expnt))*(HFPerfPivot[[#This Row],[Beta]]^Rtg_Expnt)</f>
        <v>1.6382534366733675E-2</v>
      </c>
      <c r="AB177" s="189">
        <f>SIGN(HFPerfPivot[[#This Row],[.ARP]])*(ABS(HFPerfPivot[[#This Row],[.ARP]])^(2-Rtg_Expnt))*(HFPerfPivot[[#This Row],[Total]]^Rtg_Expnt)</f>
        <v>7.9061695371395263E-2</v>
      </c>
      <c r="AC177" s="189">
        <f>-1*(BP_Eq*MAX(HFPerfPivot[[#This Row],[MSCI_W]],0)^2+BP_CDX*MAX(HFPerfPivot[[#This Row],[US CDX]],0)^2+BP_MBS*MAX(HFPerfPivot[[#This Row],[MBS]],0)^2+BP_IR*MAX(HFPerfPivot[[#This Row],[US 10y]],0)^2)</f>
        <v>-1.3527022855651028E-4</v>
      </c>
    </row>
    <row r="178" spans="1:29" x14ac:dyDescent="0.25">
      <c r="A178" s="185" t="s">
        <v>376</v>
      </c>
      <c r="B178" s="185" t="s">
        <v>409</v>
      </c>
      <c r="C178" s="195">
        <v>0</v>
      </c>
      <c r="D178" s="194">
        <v>0</v>
      </c>
      <c r="E178" s="204">
        <v>1.388428089118082</v>
      </c>
      <c r="F178" s="204">
        <v>1.5357444605431401</v>
      </c>
      <c r="G178" s="204">
        <v>1.5493254699292647</v>
      </c>
      <c r="H178" s="204">
        <v>-3.7291607733763117E-2</v>
      </c>
      <c r="I178" s="204">
        <v>0.40730337921020615</v>
      </c>
      <c r="J178" s="204">
        <v>2.3505866433412113</v>
      </c>
      <c r="K178" s="204">
        <v>2.3406303496347665</v>
      </c>
      <c r="L178" s="204">
        <v>2.9159808675134555</v>
      </c>
      <c r="M178" s="204">
        <v>7.7268442054056072E-2</v>
      </c>
      <c r="N178" s="204">
        <v>3.4600529891594622E-2</v>
      </c>
      <c r="O178" s="204">
        <v>2.0793682545882191E-2</v>
      </c>
      <c r="P178" s="204">
        <v>4.2586240271020287E-2</v>
      </c>
      <c r="Q178" s="204">
        <v>5.2171130959896457E-2</v>
      </c>
      <c r="R178" s="204">
        <v>-1.2439199591432841</v>
      </c>
      <c r="S178" s="204">
        <v>0.97001533156405362</v>
      </c>
      <c r="T178" s="204">
        <v>-0.26283698309078846</v>
      </c>
      <c r="U178" s="204">
        <v>-5.2642507021356255E-2</v>
      </c>
      <c r="V178" s="204">
        <v>0.2185664555842369</v>
      </c>
      <c r="W178" s="204">
        <v>-1.3750669382520543E-3</v>
      </c>
      <c r="X178" s="204">
        <v>7.9517547879770889E-2</v>
      </c>
      <c r="Z178" s="108">
        <f>BaseRtg_coef + AlphaRtg_coef*AA178 + ArpRtg_coef*AB178 + BetaPlty_coef*AC178</f>
        <v>0.21712106100167169</v>
      </c>
      <c r="AA178" s="189">
        <f>SIGN(HFPerfPivot[[#This Row],[.Alpha]])*(ABS(HFPerfPivot[[#This Row],[.Alpha]])^(2-Rtg_Expnt))*(HFPerfPivot[[#This Row],[Beta]]^Rtg_Expnt)</f>
        <v>0.23349758463460044</v>
      </c>
      <c r="AB178" s="189">
        <f>SIGN(HFPerfPivot[[#This Row],[.ARP]])*(ABS(HFPerfPivot[[#This Row],[.ARP]])^(2-Rtg_Expnt))*(HFPerfPivot[[#This Row],[Total]]^Rtg_Expnt)</f>
        <v>4.7686904651338506E-2</v>
      </c>
      <c r="AC178" s="189">
        <f>-1*(BP_Eq*MAX(HFPerfPivot[[#This Row],[MSCI_W]],0)^2+BP_CDX*MAX(HFPerfPivot[[#This Row],[US CDX]],0)^2+BP_MBS*MAX(HFPerfPivot[[#This Row],[MBS]],0)^2+BP_IR*MAX(HFPerfPivot[[#This Row],[US 10y]],0)^2)</f>
        <v>-9.5726070490312884E-2</v>
      </c>
    </row>
    <row r="179" spans="1:29" x14ac:dyDescent="0.25">
      <c r="A179" s="185" t="s">
        <v>413</v>
      </c>
      <c r="B179" s="185" t="s">
        <v>409</v>
      </c>
      <c r="C179" s="195">
        <v>0</v>
      </c>
      <c r="D179" s="194">
        <v>0</v>
      </c>
      <c r="E179" s="204">
        <v>1.0530915190134029</v>
      </c>
      <c r="F179" s="204">
        <v>0.76432437190329405</v>
      </c>
      <c r="G179" s="204">
        <v>1.5657686390493921</v>
      </c>
      <c r="H179" s="204">
        <v>-0.51436991776302921</v>
      </c>
      <c r="I179" s="204">
        <v>0.3398897827255955</v>
      </c>
      <c r="J179" s="204">
        <v>1.904518999646577</v>
      </c>
      <c r="K179" s="204">
        <v>2.0109264975249865</v>
      </c>
      <c r="L179" s="204">
        <v>2.9463629243504039</v>
      </c>
      <c r="M179" s="204">
        <v>7.9183470100838121E-2</v>
      </c>
      <c r="N179" s="204">
        <v>2.513743538431714E-2</v>
      </c>
      <c r="O179" s="204">
        <v>3.3914271333909313E-2</v>
      </c>
      <c r="P179" s="204">
        <v>4.4520567703133389E-2</v>
      </c>
      <c r="Q179" s="204">
        <v>-7.9180596994381042E-2</v>
      </c>
      <c r="R179" s="204">
        <v>-0.75664616126179862</v>
      </c>
      <c r="S179" s="204">
        <v>-0.38691971119382401</v>
      </c>
      <c r="T179" s="204">
        <v>-0.18148340666674692</v>
      </c>
      <c r="U179" s="204">
        <v>0.2287458153795715</v>
      </c>
      <c r="V179" s="204">
        <v>0.43304760302688916</v>
      </c>
      <c r="W179" s="204">
        <v>3.8832541039354712E-2</v>
      </c>
      <c r="X179" s="204">
        <v>-0.23035361818577532</v>
      </c>
      <c r="Z179" s="108">
        <f>BaseRtg_coef + AlphaRtg_coef*AA179 + ArpRtg_coef*AB179 + BetaPlty_coef*AC179</f>
        <v>0.14311866680662452</v>
      </c>
      <c r="AA179" s="189">
        <f>SIGN(HFPerfPivot[[#This Row],[.Alpha]])*(ABS(HFPerfPivot[[#This Row],[.Alpha]])^(2-Rtg_Expnt))*(HFPerfPivot[[#This Row],[Beta]]^Rtg_Expnt)</f>
        <v>0.14124476565654162</v>
      </c>
      <c r="AB179" s="189">
        <f>SIGN(HFPerfPivot[[#This Row],[.ARP]])*(ABS(HFPerfPivot[[#This Row],[.ARP]])^(2-Rtg_Expnt))*(HFPerfPivot[[#This Row],[Total]]^Rtg_Expnt)</f>
        <v>3.873901150082916E-2</v>
      </c>
      <c r="AC179" s="189">
        <f>-1*(BP_Eq*MAX(HFPerfPivot[[#This Row],[MSCI_W]],0)^2+BP_CDX*MAX(HFPerfPivot[[#This Row],[US CDX]],0)^2+BP_MBS*MAX(HFPerfPivot[[#This Row],[MBS]],0)^2+BP_IR*MAX(HFPerfPivot[[#This Row],[US 10y]],0)^2)</f>
        <v>0</v>
      </c>
    </row>
    <row r="180" spans="1:29" x14ac:dyDescent="0.25">
      <c r="A180" s="185" t="s">
        <v>414</v>
      </c>
      <c r="B180" s="185" t="s">
        <v>409</v>
      </c>
      <c r="C180" s="195">
        <v>0</v>
      </c>
      <c r="D180" s="194">
        <v>0</v>
      </c>
      <c r="E180" s="204">
        <v>0.95220646625462602</v>
      </c>
      <c r="F180" s="204">
        <v>1.2024545049337905</v>
      </c>
      <c r="G180" s="204">
        <v>1.2014243023376048</v>
      </c>
      <c r="H180" s="204">
        <v>0.21501697064339848</v>
      </c>
      <c r="I180" s="204">
        <v>0.78951831921439908</v>
      </c>
      <c r="J180" s="204">
        <v>1.1712074977760318</v>
      </c>
      <c r="K180" s="204">
        <v>1.1121507297379918</v>
      </c>
      <c r="L180" s="204">
        <v>1.5324831371875067</v>
      </c>
      <c r="M180" s="204">
        <v>0.12754902983527125</v>
      </c>
      <c r="N180" s="204">
        <v>2.2941018860093833E-2</v>
      </c>
      <c r="O180" s="204">
        <v>3.4949761372927914E-2</v>
      </c>
      <c r="P180" s="204">
        <v>7.0722013827027225E-2</v>
      </c>
      <c r="Q180" s="204">
        <v>7.1814102554917394E-2</v>
      </c>
      <c r="R180" s="204">
        <v>-0.16774203121155487</v>
      </c>
      <c r="S180" s="204">
        <v>0.76338958374811849</v>
      </c>
      <c r="T180" s="204">
        <v>-0.26022647165191276</v>
      </c>
      <c r="U180" s="204">
        <v>0.59505113248111152</v>
      </c>
      <c r="V180" s="204">
        <v>0.3598740654641433</v>
      </c>
      <c r="W180" s="204">
        <v>0.14804867459894952</v>
      </c>
      <c r="X180" s="204">
        <v>7.499687551363006E-2</v>
      </c>
      <c r="Z180" s="108">
        <f>BaseRtg_coef + AlphaRtg_coef*AA180 + ArpRtg_coef*AB180 + BetaPlty_coef*AC180</f>
        <v>7.3430946116200491E-2</v>
      </c>
      <c r="AA180" s="189">
        <f>SIGN(HFPerfPivot[[#This Row],[.Alpha]])*(ABS(HFPerfPivot[[#This Row],[.Alpha]])^(2-Rtg_Expnt))*(HFPerfPivot[[#This Row],[Beta]]^Rtg_Expnt)</f>
        <v>7.1821063451806277E-2</v>
      </c>
      <c r="AB180" s="189">
        <f>SIGN(HFPerfPivot[[#This Row],[.ARP]])*(ABS(HFPerfPivot[[#This Row],[.ARP]])^(2-Rtg_Expnt))*(HFPerfPivot[[#This Row],[Total]]^Rtg_Expnt)</f>
        <v>0.15884027634988915</v>
      </c>
      <c r="AC180" s="189">
        <f>-1*(BP_Eq*MAX(HFPerfPivot[[#This Row],[MSCI_W]],0)^2+BP_CDX*MAX(HFPerfPivot[[#This Row],[US CDX]],0)^2+BP_MBS*MAX(HFPerfPivot[[#This Row],[MBS]],0)^2+BP_IR*MAX(HFPerfPivot[[#This Row],[US 10y]],0)^2)</f>
        <v>-6.1370724852973485E-2</v>
      </c>
    </row>
    <row r="181" spans="1:29" x14ac:dyDescent="0.25">
      <c r="A181" s="185" t="s">
        <v>381</v>
      </c>
      <c r="B181" s="185" t="s">
        <v>409</v>
      </c>
      <c r="C181" s="195">
        <v>0</v>
      </c>
      <c r="D181" s="194">
        <v>0</v>
      </c>
      <c r="E181" s="204">
        <v>1.0686653114247282</v>
      </c>
      <c r="F181" s="204">
        <v>1.3028524511973201</v>
      </c>
      <c r="G181" s="204">
        <v>0.71112116881903797</v>
      </c>
      <c r="H181" s="204">
        <v>0.25642004201317953</v>
      </c>
      <c r="I181" s="204">
        <v>0.68781506435073481</v>
      </c>
      <c r="J181" s="204">
        <v>1.1767784584514525</v>
      </c>
      <c r="K181" s="204">
        <v>1.3463440201335493</v>
      </c>
      <c r="L181" s="204">
        <v>1.1458560518062713</v>
      </c>
      <c r="M181" s="204">
        <v>0.22077863798244421</v>
      </c>
      <c r="N181" s="204">
        <v>2.3686278360426048E-2</v>
      </c>
      <c r="O181" s="204">
        <v>5.6916694800349707E-2</v>
      </c>
      <c r="P181" s="204">
        <v>0.14783764440061423</v>
      </c>
      <c r="Q181" s="204">
        <v>3.2978183714882432E-2</v>
      </c>
      <c r="R181" s="204">
        <v>-0.47094804717660038</v>
      </c>
      <c r="S181" s="204">
        <v>0.73156373456795365</v>
      </c>
      <c r="T181" s="204">
        <v>0.25956967892948768</v>
      </c>
      <c r="U181" s="204">
        <v>1.1325632362370344</v>
      </c>
      <c r="V181" s="204">
        <v>0.69171319697918754</v>
      </c>
      <c r="W181" s="204">
        <v>-0.28769585040434581</v>
      </c>
      <c r="X181" s="204">
        <v>-6.8299272702777455E-2</v>
      </c>
      <c r="Z181" s="108">
        <f>BaseRtg_coef + AlphaRtg_coef*AA181 + ArpRtg_coef*AB181 + BetaPlty_coef*AC181</f>
        <v>7.8647023067616381E-2</v>
      </c>
      <c r="AA181" s="189">
        <f>SIGN(HFPerfPivot[[#This Row],[.Alpha]])*(ABS(HFPerfPivot[[#This Row],[.Alpha]])^(2-Rtg_Expnt))*(HFPerfPivot[[#This Row],[Beta]]^Rtg_Expnt)</f>
        <v>7.4001582801324586E-2</v>
      </c>
      <c r="AB181" s="189">
        <f>SIGN(HFPerfPivot[[#This Row],[.ARP]])*(ABS(HFPerfPivot[[#This Row],[.ARP]])^(2-Rtg_Expnt))*(HFPerfPivot[[#This Row],[Total]]^Rtg_Expnt)</f>
        <v>0.20174714221910217</v>
      </c>
      <c r="AC181" s="189">
        <f>-1*(BP_Eq*MAX(HFPerfPivot[[#This Row],[MSCI_W]],0)^2+BP_CDX*MAX(HFPerfPivot[[#This Row],[US CDX]],0)^2+BP_MBS*MAX(HFPerfPivot[[#This Row],[MBS]],0)^2+BP_IR*MAX(HFPerfPivot[[#This Row],[US 10y]],0)^2)</f>
        <v>-6.764636977809213E-2</v>
      </c>
    </row>
    <row r="182" spans="1:29" x14ac:dyDescent="0.25">
      <c r="A182" s="185" t="s">
        <v>174</v>
      </c>
      <c r="B182" s="185"/>
      <c r="C182" s="195">
        <v>0</v>
      </c>
      <c r="D182" s="194">
        <v>0</v>
      </c>
      <c r="E182" s="204">
        <v>9.3109480110019752E-2</v>
      </c>
      <c r="F182" s="204">
        <v>0.12494037530094868</v>
      </c>
      <c r="G182" s="204">
        <v>-0.45681546719281596</v>
      </c>
      <c r="H182" s="204">
        <v>0.32265532878549519</v>
      </c>
      <c r="I182" s="204">
        <v>1.9392313302285989E-2</v>
      </c>
      <c r="J182" s="204">
        <v>-1.5781203628730089</v>
      </c>
      <c r="K182" s="204">
        <v>-1.0627398397165728</v>
      </c>
      <c r="L182" s="204">
        <v>-1.1668256858593771</v>
      </c>
      <c r="M182" s="204">
        <v>5.0034244654888746E-2</v>
      </c>
      <c r="N182" s="204">
        <v>4.7469081264017617E-2</v>
      </c>
      <c r="O182" s="204">
        <v>6.2697337519553734E-3</v>
      </c>
      <c r="P182" s="204">
        <v>1.1131052118260367E-2</v>
      </c>
      <c r="Q182" s="204">
        <v>0.31768225336490685</v>
      </c>
      <c r="R182" s="204">
        <v>-0.23673295031097377</v>
      </c>
      <c r="S182" s="204">
        <v>6.0638268023991873E-2</v>
      </c>
      <c r="T182" s="204">
        <v>-3.2075775255472144E-2</v>
      </c>
      <c r="U182" s="204">
        <v>5.9242628428975028E-2</v>
      </c>
      <c r="V182" s="204">
        <v>6.4158506108861216E-2</v>
      </c>
      <c r="W182" s="204">
        <v>-0.10415157366589041</v>
      </c>
      <c r="X182" s="204">
        <v>-5.8328788713516849E-2</v>
      </c>
      <c r="Z182" s="108">
        <f>BaseRtg_coef + AlphaRtg_coef*AA182 + ArpRtg_coef*AB182 + BetaPlty_coef*AC182</f>
        <v>-0.19398778799628344</v>
      </c>
      <c r="AA182" s="189">
        <f>SIGN(HFPerfPivot[[#This Row],[.Alpha]])*(ABS(HFPerfPivot[[#This Row],[.Alpha]])^(2-Rtg_Expnt))*(HFPerfPivot[[#This Row],[Beta]]^Rtg_Expnt)</f>
        <v>-0.17988016377620536</v>
      </c>
      <c r="AB182" s="189">
        <f>SIGN(HFPerfPivot[[#This Row],[.ARP]])*(ABS(HFPerfPivot[[#This Row],[.ARP]])^(2-Rtg_Expnt))*(HFPerfPivot[[#This Row],[Total]]^Rtg_Expnt)</f>
        <v>7.6557463261486944E-4</v>
      </c>
      <c r="AC182" s="189">
        <f>-1*(BP_Eq*MAX(HFPerfPivot[[#This Row],[MSCI_W]],0)^2+BP_CDX*MAX(HFPerfPivot[[#This Row],[US CDX]],0)^2+BP_MBS*MAX(HFPerfPivot[[#This Row],[MBS]],0)^2+BP_IR*MAX(HFPerfPivot[[#This Row],[US 10y]],0)^2)</f>
        <v>-6.0920908416697866E-2</v>
      </c>
    </row>
    <row r="183" spans="1:29" x14ac:dyDescent="0.25">
      <c r="A183" s="185" t="s">
        <v>483</v>
      </c>
      <c r="B183" s="185"/>
      <c r="C183" s="195">
        <v>0</v>
      </c>
      <c r="D183" s="194">
        <v>0</v>
      </c>
      <c r="E183" s="204">
        <v>0.2286153707668834</v>
      </c>
      <c r="F183" s="204">
        <v>-0.23069204999585255</v>
      </c>
      <c r="G183" s="204">
        <v>-0.29768046257519926</v>
      </c>
      <c r="H183" s="204">
        <v>0.28339392730392593</v>
      </c>
      <c r="I183" s="204">
        <v>0.64644703638666523</v>
      </c>
      <c r="J183" s="204">
        <v>-0.15837330283779114</v>
      </c>
      <c r="K183" s="204">
        <v>-0.19802379115143709</v>
      </c>
      <c r="L183" s="204">
        <v>0.26625837928795509</v>
      </c>
      <c r="M183" s="204">
        <v>4.7024253445469663E-2</v>
      </c>
      <c r="N183" s="204">
        <v>2.3735301233852535E-2</v>
      </c>
      <c r="O183" s="204">
        <v>1.3846729250902178E-2</v>
      </c>
      <c r="P183" s="204">
        <v>3.1110989639914172E-2</v>
      </c>
      <c r="Q183" s="204">
        <v>0.10062397122340451</v>
      </c>
      <c r="R183" s="204">
        <v>-0.58963143064556622</v>
      </c>
      <c r="S183" s="204">
        <v>0.72350357736275539</v>
      </c>
      <c r="T183" s="204">
        <v>4.5957296853062844E-2</v>
      </c>
      <c r="U183" s="204">
        <v>7.7435125415708433E-2</v>
      </c>
      <c r="V183" s="204">
        <v>0.15771878102704931</v>
      </c>
      <c r="W183" s="204">
        <v>6.8547896687623329E-3</v>
      </c>
      <c r="X183" s="204">
        <v>7.1038003459042751E-2</v>
      </c>
      <c r="Z183" s="108">
        <f>BaseRtg_coef + AlphaRtg_coef*AA183 + ArpRtg_coef*AB183 + BetaPlty_coef*AC183</f>
        <v>-1.3956813517328919E-2</v>
      </c>
      <c r="AA183" s="189">
        <f>SIGN(HFPerfPivot[[#This Row],[.Alpha]])*(ABS(HFPerfPivot[[#This Row],[.Alpha]])^(2-Rtg_Expnt))*(HFPerfPivot[[#This Row],[Beta]]^Rtg_Expnt)</f>
        <v>-6.0415521458634788E-3</v>
      </c>
      <c r="AB183" s="189">
        <f>SIGN(HFPerfPivot[[#This Row],[.ARP]])*(ABS(HFPerfPivot[[#This Row],[.ARP]])^(2-Rtg_Expnt))*(HFPerfPivot[[#This Row],[Total]]^Rtg_Expnt)</f>
        <v>5.8533921132024977E-2</v>
      </c>
      <c r="AC183" s="189">
        <f>-1*(BP_Eq*MAX(HFPerfPivot[[#This Row],[MSCI_W]],0)^2+BP_CDX*MAX(HFPerfPivot[[#This Row],[US CDX]],0)^2+BP_MBS*MAX(HFPerfPivot[[#This Row],[MBS]],0)^2+BP_IR*MAX(HFPerfPivot[[#This Row],[US 10y]],0)^2)</f>
        <v>-5.8843267423339694E-2</v>
      </c>
    </row>
    <row r="184" spans="1:29" x14ac:dyDescent="0.25">
      <c r="A184" s="185" t="s">
        <v>484</v>
      </c>
      <c r="B184" s="185"/>
      <c r="C184" s="195">
        <v>0</v>
      </c>
      <c r="D184" s="194">
        <v>0</v>
      </c>
      <c r="E184" s="204">
        <v>0.14208384704303667</v>
      </c>
      <c r="F184" s="204">
        <v>-0.15002441435379382</v>
      </c>
      <c r="G184" s="204">
        <v>-1.5695535780401899</v>
      </c>
      <c r="H184" s="204">
        <v>0.29912218538202234</v>
      </c>
      <c r="I184" s="204">
        <v>0.50930276863028867</v>
      </c>
      <c r="J184" s="204">
        <v>-1.1403144607567468</v>
      </c>
      <c r="K184" s="204">
        <v>-0.27076920751998257</v>
      </c>
      <c r="L184" s="204">
        <v>-1.3568345618987776</v>
      </c>
      <c r="M184" s="204">
        <v>2.8005254599239051E-2</v>
      </c>
      <c r="N184" s="204">
        <v>5.4384524286720075E-3</v>
      </c>
      <c r="O184" s="204">
        <v>1.3188212039636925E-2</v>
      </c>
      <c r="P184" s="204">
        <v>1.6859717287252041E-2</v>
      </c>
      <c r="Q184" s="204">
        <v>3.5073841324302808E-2</v>
      </c>
      <c r="R184" s="204">
        <v>-6.086404171114488E-2</v>
      </c>
      <c r="S184" s="204">
        <v>7.3370679810304637E-2</v>
      </c>
      <c r="T184" s="204">
        <v>-3.079973925128943E-2</v>
      </c>
      <c r="U184" s="204">
        <v>0.13337283562729729</v>
      </c>
      <c r="V184" s="204">
        <v>0.16520490464869339</v>
      </c>
      <c r="W184" s="204">
        <v>7.2171642008242845E-2</v>
      </c>
      <c r="X184" s="204">
        <v>-6.5727514385395536E-2</v>
      </c>
      <c r="Z184" s="108">
        <f>BaseRtg_coef + AlphaRtg_coef*AA184 + ArpRtg_coef*AB184 + BetaPlty_coef*AC184</f>
        <v>-2.2908506504008355E-2</v>
      </c>
      <c r="AA184" s="189">
        <f>SIGN(HFPerfPivot[[#This Row],[.Alpha]])*(ABS(HFPerfPivot[[#This Row],[.Alpha]])^(2-Rtg_Expnt))*(HFPerfPivot[[#This Row],[Beta]]^Rtg_Expnt)</f>
        <v>-2.3598657125411759E-2</v>
      </c>
      <c r="AB184" s="189">
        <f>SIGN(HFPerfPivot[[#This Row],[.ARP]])*(ABS(HFPerfPivot[[#This Row],[.ARP]])^(2-Rtg_Expnt))*(HFPerfPivot[[#This Row],[Total]]^Rtg_Expnt)</f>
        <v>2.9454366759490161E-2</v>
      </c>
      <c r="AC184" s="189">
        <f>-1*(BP_Eq*MAX(HFPerfPivot[[#This Row],[MSCI_W]],0)^2+BP_CDX*MAX(HFPerfPivot[[#This Row],[US CDX]],0)^2+BP_MBS*MAX(HFPerfPivot[[#This Row],[MBS]],0)^2+BP_IR*MAX(HFPerfPivot[[#This Row],[US 10y]],0)^2)</f>
        <v>-1.2764302727280474E-3</v>
      </c>
    </row>
    <row r="185" spans="1:29" x14ac:dyDescent="0.25">
      <c r="A185" s="185" t="s">
        <v>481</v>
      </c>
      <c r="B185" s="185"/>
      <c r="C185" s="195">
        <v>0</v>
      </c>
      <c r="D185" s="194">
        <v>0</v>
      </c>
      <c r="E185" s="204">
        <v>0.14016106831501121</v>
      </c>
      <c r="F185" s="204">
        <v>0.37742489387688455</v>
      </c>
      <c r="G185" s="204">
        <v>-8.2939908199040929E-2</v>
      </c>
      <c r="H185" s="204">
        <v>0.31596363776359909</v>
      </c>
      <c r="I185" s="204">
        <v>1.4968944949624982E-2</v>
      </c>
      <c r="J185" s="204">
        <v>-1.2418233050819247</v>
      </c>
      <c r="K185" s="204">
        <v>-0.76387950134107663</v>
      </c>
      <c r="L185" s="204">
        <v>-0.98169541398442584</v>
      </c>
      <c r="M185" s="204">
        <v>7.2954426590231033E-2</v>
      </c>
      <c r="N185" s="204">
        <v>6.91968281593415E-2</v>
      </c>
      <c r="O185" s="204">
        <v>8.2291149710694792E-3</v>
      </c>
      <c r="P185" s="204">
        <v>1.7528751486651915E-2</v>
      </c>
      <c r="Q185" s="204">
        <v>0.46121605913280428</v>
      </c>
      <c r="R185" s="204">
        <v>-0.10871367865760737</v>
      </c>
      <c r="S185" s="204">
        <v>-9.8205727728623488E-2</v>
      </c>
      <c r="T185" s="204">
        <v>-0.1084093687294493</v>
      </c>
      <c r="U185" s="204">
        <v>2.9436213475277414E-2</v>
      </c>
      <c r="V185" s="204">
        <v>8.56053897072835E-2</v>
      </c>
      <c r="W185" s="204">
        <v>-4.5591153888449754E-2</v>
      </c>
      <c r="X185" s="204">
        <v>-8.3056928890348408E-2</v>
      </c>
      <c r="Z185" s="108">
        <f>BaseRtg_coef + AlphaRtg_coef*AA185 + ArpRtg_coef*AB185 + BetaPlty_coef*AC185</f>
        <v>-0.20431691380793837</v>
      </c>
      <c r="AA185" s="189">
        <f>SIGN(HFPerfPivot[[#This Row],[.Alpha]])*(ABS(HFPerfPivot[[#This Row],[.Alpha]])^(2-Rtg_Expnt))*(HFPerfPivot[[#This Row],[Beta]]^Rtg_Expnt)</f>
        <v>-0.17686398179667306</v>
      </c>
      <c r="AB185" s="189">
        <f>SIGN(HFPerfPivot[[#This Row],[.ARP]])*(ABS(HFPerfPivot[[#This Row],[.ARP]])^(2-Rtg_Expnt))*(HFPerfPivot[[#This Row],[Total]]^Rtg_Expnt)</f>
        <v>7.3498372974017945E-4</v>
      </c>
      <c r="AC185" s="189">
        <f>-1*(BP_Eq*MAX(HFPerfPivot[[#This Row],[MSCI_W]],0)^2+BP_CDX*MAX(HFPerfPivot[[#This Row],[US CDX]],0)^2+BP_MBS*MAX(HFPerfPivot[[#This Row],[MBS]],0)^2+BP_IR*MAX(HFPerfPivot[[#This Row],[US 10y]],0)^2)</f>
        <v>-0.12763215192119665</v>
      </c>
    </row>
    <row r="186" spans="1:29" x14ac:dyDescent="0.25">
      <c r="A186" s="185" t="s">
        <v>482</v>
      </c>
      <c r="B186" s="185"/>
      <c r="C186" s="195">
        <v>0</v>
      </c>
      <c r="D186" s="194">
        <v>0</v>
      </c>
      <c r="E186" s="204">
        <v>0.14101607095316734</v>
      </c>
      <c r="F186" s="204">
        <v>0.12365894131929343</v>
      </c>
      <c r="G186" s="204">
        <v>-1.091984663271683</v>
      </c>
      <c r="H186" s="204">
        <v>0.29816723290939773</v>
      </c>
      <c r="I186" s="204">
        <v>-7.1641585035776639E-2</v>
      </c>
      <c r="J186" s="204">
        <v>-0.96205865788558009</v>
      </c>
      <c r="K186" s="204">
        <v>-0.31206839319542962</v>
      </c>
      <c r="L186" s="204">
        <v>-1.0396226644316222</v>
      </c>
      <c r="M186" s="204">
        <v>7.563401190834089E-2</v>
      </c>
      <c r="N186" s="204">
        <v>6.3844288409836025E-2</v>
      </c>
      <c r="O186" s="204">
        <v>1.5741913701001781E-2</v>
      </c>
      <c r="P186" s="204">
        <v>2.491386219921125E-2</v>
      </c>
      <c r="Q186" s="204">
        <v>0.41984925673192036</v>
      </c>
      <c r="R186" s="204">
        <v>-0.39375906432970997</v>
      </c>
      <c r="S186" s="204">
        <v>-0.11042583517890328</v>
      </c>
      <c r="T186" s="204">
        <v>4.6904689650926323E-3</v>
      </c>
      <c r="U186" s="204">
        <v>0.21084587362501084</v>
      </c>
      <c r="V186" s="204">
        <v>6.5058630026304048E-2</v>
      </c>
      <c r="W186" s="204">
        <v>-0.27694988198398152</v>
      </c>
      <c r="X186" s="204">
        <v>-0.12822408433032328</v>
      </c>
      <c r="Z186" s="108">
        <f>BaseRtg_coef + AlphaRtg_coef*AA186 + ArpRtg_coef*AB186 + BetaPlty_coef*AC186</f>
        <v>-0.14470443597639265</v>
      </c>
      <c r="AA186" s="189">
        <f>SIGN(HFPerfPivot[[#This Row],[.Alpha]])*(ABS(HFPerfPivot[[#This Row],[.Alpha]])^(2-Rtg_Expnt))*(HFPerfPivot[[#This Row],[Beta]]^Rtg_Expnt)</f>
        <v>-0.12101619076390577</v>
      </c>
      <c r="AB186" s="189">
        <f>SIGN(HFPerfPivot[[#This Row],[.ARP]])*(ABS(HFPerfPivot[[#This Row],[.ARP]])^(2-Rtg_Expnt))*(HFPerfPivot[[#This Row],[Total]]^Rtg_Expnt)</f>
        <v>-5.3455738712085985E-3</v>
      </c>
      <c r="AC186" s="189">
        <f>-1*(BP_Eq*MAX(HFPerfPivot[[#This Row],[MSCI_W]],0)^2+BP_CDX*MAX(HFPerfPivot[[#This Row],[US CDX]],0)^2+BP_MBS*MAX(HFPerfPivot[[#This Row],[MBS]],0)^2+BP_IR*MAX(HFPerfPivot[[#This Row],[US 10y]],0)^2)</f>
        <v>-0.10576843912683008</v>
      </c>
    </row>
    <row r="187" spans="1:29" x14ac:dyDescent="0.25">
      <c r="Z187" s="108" t="e">
        <f>BaseRtg_coef + AlphaRtg_coef*AA187 + ArpRtg_coef*AB187 + BetaPlty_coef*AC187</f>
        <v>#VALUE!</v>
      </c>
      <c r="AA187" s="189" t="e">
        <f>SIGN(HFPerfPivot[[#This Row],[.Alpha]])*(ABS(HFPerfPivot[[#This Row],[.Alpha]])^(2-Rtg_Expnt))*(HFPerfPivot[[#This Row],[Beta]]^Rtg_Expnt)</f>
        <v>#VALUE!</v>
      </c>
      <c r="AB187" s="189" t="e">
        <f>SIGN(HFPerfPivot[[#This Row],[.ARP]])*(ABS(HFPerfPivot[[#This Row],[.ARP]])^(2-Rtg_Expnt))*(HFPerfPivot[[#This Row],[Total]]^Rtg_Expnt)</f>
        <v>#VALUE!</v>
      </c>
      <c r="AC187" s="189" t="e">
        <f>-1*(BP_Eq*MAX(HFPerfPivot[[#This Row],[MSCI_W]],0)^2+BP_CDX*MAX(HFPerfPivot[[#This Row],[US CDX]],0)^2+BP_MBS*MAX(HFPerfPivot[[#This Row],[MBS]],0)^2+BP_IR*MAX(HFPerfPivot[[#This Row],[US 10y]],0)^2)</f>
        <v>#VALUE!</v>
      </c>
    </row>
    <row r="188" spans="1:29" x14ac:dyDescent="0.25">
      <c r="Z188" s="108" t="e">
        <f>BaseRtg_coef + AlphaRtg_coef*AA188 + ArpRtg_coef*AB188 + BetaPlty_coef*AC188</f>
        <v>#VALUE!</v>
      </c>
      <c r="AA188" s="189" t="e">
        <f>SIGN(HFPerfPivot[[#This Row],[.Alpha]])*(ABS(HFPerfPivot[[#This Row],[.Alpha]])^(2-Rtg_Expnt))*(HFPerfPivot[[#This Row],[Beta]]^Rtg_Expnt)</f>
        <v>#VALUE!</v>
      </c>
      <c r="AB188" s="189" t="e">
        <f>SIGN(HFPerfPivot[[#This Row],[.ARP]])*(ABS(HFPerfPivot[[#This Row],[.ARP]])^(2-Rtg_Expnt))*(HFPerfPivot[[#This Row],[Total]]^Rtg_Expnt)</f>
        <v>#VALUE!</v>
      </c>
      <c r="AC188" s="189" t="e">
        <f>-1*(BP_Eq*MAX(HFPerfPivot[[#This Row],[MSCI_W]],0)^2+BP_CDX*MAX(HFPerfPivot[[#This Row],[US CDX]],0)^2+BP_MBS*MAX(HFPerfPivot[[#This Row],[MBS]],0)^2+BP_IR*MAX(HFPerfPivot[[#This Row],[US 10y]],0)^2)</f>
        <v>#VALUE!</v>
      </c>
    </row>
    <row r="189" spans="1:29" x14ac:dyDescent="0.25">
      <c r="Z189" s="108" t="e">
        <f>BaseRtg_coef + AlphaRtg_coef*AA189 + ArpRtg_coef*AB189 + BetaPlty_coef*AC189</f>
        <v>#VALUE!</v>
      </c>
      <c r="AA189" s="189" t="e">
        <f>SIGN(HFPerfPivot[[#This Row],[.Alpha]])*(ABS(HFPerfPivot[[#This Row],[.Alpha]])^(2-Rtg_Expnt))*(HFPerfPivot[[#This Row],[Beta]]^Rtg_Expnt)</f>
        <v>#VALUE!</v>
      </c>
      <c r="AB189" s="189" t="e">
        <f>SIGN(HFPerfPivot[[#This Row],[.ARP]])*(ABS(HFPerfPivot[[#This Row],[.ARP]])^(2-Rtg_Expnt))*(HFPerfPivot[[#This Row],[Total]]^Rtg_Expnt)</f>
        <v>#VALUE!</v>
      </c>
      <c r="AC189" s="189" t="e">
        <f>-1*(BP_Eq*MAX(HFPerfPivot[[#This Row],[MSCI_W]],0)^2+BP_CDX*MAX(HFPerfPivot[[#This Row],[US CDX]],0)^2+BP_MBS*MAX(HFPerfPivot[[#This Row],[MBS]],0)^2+BP_IR*MAX(HFPerfPivot[[#This Row],[US 10y]],0)^2)</f>
        <v>#VALUE!</v>
      </c>
    </row>
    <row r="190" spans="1:29" x14ac:dyDescent="0.25">
      <c r="Z190" s="108" t="e">
        <f>BaseRtg_coef + AlphaRtg_coef*AA190 + ArpRtg_coef*AB190 + BetaPlty_coef*AC190</f>
        <v>#VALUE!</v>
      </c>
      <c r="AA190" s="189" t="e">
        <f>SIGN(HFPerfPivot[[#This Row],[.Alpha]])*(ABS(HFPerfPivot[[#This Row],[.Alpha]])^(2-Rtg_Expnt))*(HFPerfPivot[[#This Row],[Beta]]^Rtg_Expnt)</f>
        <v>#VALUE!</v>
      </c>
      <c r="AB190" s="189" t="e">
        <f>SIGN(HFPerfPivot[[#This Row],[.ARP]])*(ABS(HFPerfPivot[[#This Row],[.ARP]])^(2-Rtg_Expnt))*(HFPerfPivot[[#This Row],[Total]]^Rtg_Expnt)</f>
        <v>#VALUE!</v>
      </c>
      <c r="AC190" s="189" t="e">
        <f>-1*(BP_Eq*MAX(HFPerfPivot[[#This Row],[MSCI_W]],0)^2+BP_CDX*MAX(HFPerfPivot[[#This Row],[US CDX]],0)^2+BP_MBS*MAX(HFPerfPivot[[#This Row],[MBS]],0)^2+BP_IR*MAX(HFPerfPivot[[#This Row],[US 10y]],0)^2)</f>
        <v>#VALUE!</v>
      </c>
    </row>
    <row r="191" spans="1:29" x14ac:dyDescent="0.25">
      <c r="Z191" s="108" t="e">
        <f>BaseRtg_coef + AlphaRtg_coef*AA191 + ArpRtg_coef*AB191 + BetaPlty_coef*AC191</f>
        <v>#VALUE!</v>
      </c>
      <c r="AA191" s="189" t="e">
        <f>SIGN(HFPerfPivot[[#This Row],[.Alpha]])*(ABS(HFPerfPivot[[#This Row],[.Alpha]])^(2-Rtg_Expnt))*(HFPerfPivot[[#This Row],[Beta]]^Rtg_Expnt)</f>
        <v>#VALUE!</v>
      </c>
      <c r="AB191" s="189" t="e">
        <f>SIGN(HFPerfPivot[[#This Row],[.ARP]])*(ABS(HFPerfPivot[[#This Row],[.ARP]])^(2-Rtg_Expnt))*(HFPerfPivot[[#This Row],[Total]]^Rtg_Expnt)</f>
        <v>#VALUE!</v>
      </c>
      <c r="AC191" s="189" t="e">
        <f>-1*(BP_Eq*MAX(HFPerfPivot[[#This Row],[MSCI_W]],0)^2+BP_CDX*MAX(HFPerfPivot[[#This Row],[US CDX]],0)^2+BP_MBS*MAX(HFPerfPivot[[#This Row],[MBS]],0)^2+BP_IR*MAX(HFPerfPivot[[#This Row],[US 10y]],0)^2)</f>
        <v>#VALUE!</v>
      </c>
    </row>
    <row r="192" spans="1:29" x14ac:dyDescent="0.25">
      <c r="Z192" s="108" t="e">
        <f>BaseRtg_coef + AlphaRtg_coef*AA192 + ArpRtg_coef*AB192 + BetaPlty_coef*AC192</f>
        <v>#VALUE!</v>
      </c>
      <c r="AA192" s="189" t="e">
        <f>SIGN(HFPerfPivot[[#This Row],[.Alpha]])*(ABS(HFPerfPivot[[#This Row],[.Alpha]])^(2-Rtg_Expnt))*(HFPerfPivot[[#This Row],[Beta]]^Rtg_Expnt)</f>
        <v>#VALUE!</v>
      </c>
      <c r="AB192" s="189" t="e">
        <f>SIGN(HFPerfPivot[[#This Row],[.ARP]])*(ABS(HFPerfPivot[[#This Row],[.ARP]])^(2-Rtg_Expnt))*(HFPerfPivot[[#This Row],[Total]]^Rtg_Expnt)</f>
        <v>#VALUE!</v>
      </c>
      <c r="AC192" s="189" t="e">
        <f>-1*(BP_Eq*MAX(HFPerfPivot[[#This Row],[MSCI_W]],0)^2+BP_CDX*MAX(HFPerfPivot[[#This Row],[US CDX]],0)^2+BP_MBS*MAX(HFPerfPivot[[#This Row],[MBS]],0)^2+BP_IR*MAX(HFPerfPivot[[#This Row],[US 10y]],0)^2)</f>
        <v>#VALUE!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41.42578125" bestFit="1" customWidth="1"/>
    <col min="2" max="3" width="12.140625" bestFit="1" customWidth="1"/>
  </cols>
  <sheetData>
    <row r="1" spans="1:2" x14ac:dyDescent="0.25">
      <c r="A1" s="185" t="s">
        <v>532</v>
      </c>
      <c r="B1" s="184" t="s">
        <v>526</v>
      </c>
    </row>
    <row r="2" spans="1:2" x14ac:dyDescent="0.25">
      <c r="A2" s="185" t="s">
        <v>363</v>
      </c>
      <c r="B2" s="184" t="s">
        <v>406</v>
      </c>
    </row>
    <row r="3" spans="1:2" x14ac:dyDescent="0.25">
      <c r="A3" s="185" t="s">
        <v>416</v>
      </c>
      <c r="B3" s="184" t="s">
        <v>406</v>
      </c>
    </row>
    <row r="4" spans="1:2" x14ac:dyDescent="0.25">
      <c r="A4" s="185" t="s">
        <v>463</v>
      </c>
      <c r="B4" s="184" t="s">
        <v>406</v>
      </c>
    </row>
    <row r="5" spans="1:2" x14ac:dyDescent="0.25">
      <c r="A5" s="185" t="s">
        <v>418</v>
      </c>
      <c r="B5" s="184" t="s">
        <v>406</v>
      </c>
    </row>
    <row r="6" spans="1:2" x14ac:dyDescent="0.25">
      <c r="A6" s="185" t="s">
        <v>380</v>
      </c>
      <c r="B6" s="184" t="s">
        <v>409</v>
      </c>
    </row>
    <row r="7" spans="1:2" x14ac:dyDescent="0.25">
      <c r="A7" s="185" t="s">
        <v>397</v>
      </c>
      <c r="B7" s="184" t="s">
        <v>409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86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5" x14ac:dyDescent="0.25"/>
  <cols>
    <col min="1" max="1" width="10.7109375" customWidth="1"/>
    <col min="2" max="2" width="12.7109375" customWidth="1"/>
    <col min="3" max="3" width="31.85546875" customWidth="1"/>
    <col min="4" max="4" width="43.42578125" customWidth="1"/>
    <col min="5" max="5" width="44.42578125" customWidth="1"/>
    <col min="6" max="6" width="41.85546875" customWidth="1"/>
    <col min="7" max="7" width="42.7109375" customWidth="1"/>
    <col min="8" max="8" width="12.7109375" customWidth="1"/>
    <col min="9" max="9" width="35.5703125" customWidth="1"/>
    <col min="10" max="10" width="12.7109375" customWidth="1"/>
    <col min="11" max="11" width="60" customWidth="1"/>
    <col min="12" max="12" width="59.85546875" customWidth="1"/>
    <col min="13" max="13" width="70" customWidth="1"/>
    <col min="14" max="14" width="66.28515625" customWidth="1"/>
    <col min="15" max="15" width="59.85546875" customWidth="1"/>
    <col min="16" max="16" width="20.5703125" customWidth="1"/>
    <col min="17" max="19" width="12.7109375" customWidth="1"/>
    <col min="20" max="20" width="36.140625" customWidth="1"/>
    <col min="21" max="21" width="12.7109375" customWidth="1"/>
    <col min="22" max="22" width="10.7109375" customWidth="1"/>
    <col min="23" max="23" width="12.7109375" customWidth="1"/>
    <col min="24" max="24" width="22.5703125" customWidth="1"/>
    <col min="25" max="25" width="12.7109375" customWidth="1"/>
    <col min="26" max="26" width="14" customWidth="1"/>
    <col min="27" max="27" width="12.7109375" customWidth="1"/>
    <col min="28" max="29" width="45.5703125" customWidth="1"/>
    <col min="30" max="30" width="14" customWidth="1"/>
    <col min="31" max="31" width="24.42578125" customWidth="1"/>
    <col min="32" max="32" width="12.7109375" customWidth="1"/>
    <col min="33" max="33" width="36.140625" customWidth="1"/>
    <col min="34" max="34" width="12.7109375" customWidth="1"/>
    <col min="35" max="35" width="34" customWidth="1"/>
    <col min="36" max="37" width="12.7109375" customWidth="1"/>
    <col min="38" max="38" width="13.85546875" customWidth="1"/>
    <col min="39" max="40" width="44.28515625" customWidth="1"/>
    <col min="41" max="44" width="44.85546875" customWidth="1"/>
    <col min="45" max="45" width="20.85546875" customWidth="1"/>
    <col min="46" max="46" width="26.7109375" customWidth="1"/>
    <col min="47" max="47" width="17.140625" customWidth="1"/>
    <col min="48" max="48" width="20" customWidth="1"/>
    <col min="49" max="49" width="23" customWidth="1"/>
    <col min="50" max="50" width="43.28515625" customWidth="1"/>
    <col min="51" max="52" width="12.7109375" customWidth="1"/>
    <col min="53" max="53" width="20.140625" customWidth="1"/>
    <col min="54" max="54" width="12.7109375" customWidth="1"/>
    <col min="55" max="55" width="18.5703125" customWidth="1"/>
    <col min="56" max="56" width="16.7109375" customWidth="1"/>
    <col min="57" max="57" width="12.7109375" customWidth="1"/>
    <col min="58" max="58" width="24.140625" customWidth="1"/>
    <col min="59" max="59" width="24.5703125" customWidth="1"/>
    <col min="60" max="60" width="21.42578125" customWidth="1"/>
    <col min="61" max="61" width="29.5703125" customWidth="1"/>
    <col min="62" max="62" width="19.85546875" customWidth="1"/>
    <col min="63" max="63" width="34.28515625" customWidth="1"/>
    <col min="64" max="65" width="13.5703125" customWidth="1"/>
    <col min="66" max="66" width="33" customWidth="1"/>
    <col min="67" max="67" width="17.85546875" customWidth="1"/>
    <col min="68" max="68" width="17.140625" customWidth="1"/>
    <col min="69" max="70" width="61.28515625" customWidth="1"/>
    <col min="71" max="71" width="52.140625" customWidth="1"/>
    <col min="72" max="72" width="38.85546875" customWidth="1"/>
    <col min="73" max="73" width="38" customWidth="1"/>
    <col min="74" max="75" width="12.7109375" customWidth="1"/>
    <col min="76" max="76" width="16.5703125" customWidth="1"/>
    <col min="77" max="77" width="15.7109375" customWidth="1"/>
    <col min="78" max="78" width="12.7109375" customWidth="1"/>
    <col min="79" max="79" width="13.42578125" customWidth="1"/>
    <col min="80" max="80" width="13.7109375" customWidth="1"/>
    <col min="81" max="81" width="16.28515625" customWidth="1"/>
    <col min="82" max="82" width="12.7109375" customWidth="1"/>
    <col min="83" max="83" width="17.7109375" customWidth="1"/>
    <col min="84" max="84" width="12.7109375" customWidth="1"/>
    <col min="85" max="85" width="13.7109375" customWidth="1"/>
    <col min="86" max="86" width="13.140625" customWidth="1"/>
    <col min="87" max="87" width="13.28515625" customWidth="1"/>
    <col min="88" max="90" width="12.7109375" customWidth="1"/>
    <col min="91" max="92" width="12.85546875" customWidth="1"/>
    <col min="93" max="95" width="12.7109375" customWidth="1"/>
    <col min="96" max="96" width="13.28515625" customWidth="1"/>
    <col min="97" max="101" width="12.7109375" customWidth="1"/>
    <col min="102" max="102" width="18.42578125" customWidth="1"/>
    <col min="103" max="103" width="26.5703125" customWidth="1"/>
    <col min="104" max="104" width="17" customWidth="1"/>
    <col min="105" max="105" width="29" customWidth="1"/>
    <col min="106" max="106" width="12.7109375" customWidth="1"/>
    <col min="107" max="107" width="17.85546875" customWidth="1"/>
    <col min="108" max="115" width="12.7109375" customWidth="1"/>
    <col min="116" max="116" width="44" customWidth="1"/>
    <col min="117" max="117" width="42.7109375" customWidth="1"/>
    <col min="118" max="118" width="43.85546875" customWidth="1"/>
    <col min="119" max="119" width="43.28515625" customWidth="1"/>
    <col min="120" max="120" width="43.42578125" customWidth="1"/>
    <col min="121" max="122" width="12.7109375" customWidth="1"/>
    <col min="123" max="123" width="39.85546875" customWidth="1"/>
    <col min="124" max="124" width="39.28515625" customWidth="1"/>
    <col min="125" max="125" width="34.7109375" customWidth="1"/>
    <col min="126" max="126" width="24.42578125" customWidth="1"/>
    <col min="127" max="127" width="25.28515625" customWidth="1"/>
    <col min="128" max="128" width="21.140625" customWidth="1"/>
    <col min="129" max="133" width="12.7109375" customWidth="1"/>
    <col min="134" max="134" width="19.7109375" customWidth="1"/>
    <col min="135" max="135" width="12.7109375" customWidth="1"/>
    <col min="136" max="136" width="43.85546875" customWidth="1"/>
    <col min="137" max="137" width="44" customWidth="1"/>
    <col min="138" max="138" width="44.5703125" customWidth="1"/>
    <col min="139" max="139" width="30" customWidth="1"/>
    <col min="140" max="141" width="12.7109375" customWidth="1"/>
    <col min="142" max="142" width="24.5703125" customWidth="1"/>
    <col min="143" max="147" width="12.7109375" customWidth="1"/>
    <col min="148" max="148" width="14.140625" customWidth="1"/>
    <col min="149" max="151" width="12.7109375" customWidth="1"/>
    <col min="152" max="152" width="13.28515625" customWidth="1"/>
    <col min="153" max="153" width="13" customWidth="1"/>
    <col min="154" max="154" width="12.7109375" customWidth="1"/>
    <col min="155" max="155" width="30.7109375" customWidth="1"/>
    <col min="156" max="156" width="59.7109375" customWidth="1"/>
    <col min="157" max="157" width="12.7109375" customWidth="1"/>
    <col min="158" max="158" width="10.7109375" customWidth="1"/>
    <col min="159" max="159" width="32" customWidth="1"/>
    <col min="160" max="160" width="17.85546875" customWidth="1"/>
    <col min="161" max="161" width="32.5703125" customWidth="1"/>
    <col min="162" max="162" width="56.28515625" customWidth="1"/>
    <col min="163" max="163" width="24.42578125" customWidth="1"/>
    <col min="164" max="164" width="23.7109375" customWidth="1"/>
    <col min="165" max="165" width="22.85546875" customWidth="1"/>
    <col min="166" max="166" width="17.28515625" customWidth="1"/>
    <col min="167" max="167" width="21.42578125" customWidth="1"/>
    <col min="168" max="173" width="12.7109375" customWidth="1"/>
    <col min="174" max="174" width="13.85546875" customWidth="1"/>
    <col min="175" max="175" width="12.7109375" customWidth="1"/>
    <col min="176" max="176" width="13.28515625" customWidth="1"/>
    <col min="177" max="177" width="26.7109375" customWidth="1"/>
    <col min="178" max="178" width="21.28515625" customWidth="1"/>
    <col min="179" max="179" width="15.42578125" customWidth="1"/>
    <col min="180" max="180" width="24.7109375" customWidth="1"/>
    <col min="181" max="181" width="21.7109375" customWidth="1"/>
    <col min="182" max="182" width="26.85546875" customWidth="1"/>
    <col min="183" max="185" width="12.7109375" customWidth="1"/>
    <col min="186" max="186" width="13.28515625" customWidth="1"/>
    <col min="187" max="187" width="18.28515625" customWidth="1"/>
    <col min="188" max="188" width="14.5703125" customWidth="1"/>
    <col min="189" max="189" width="17" customWidth="1"/>
    <col min="190" max="190" width="13.5703125" customWidth="1"/>
    <col min="191" max="191" width="20.28515625" customWidth="1"/>
    <col min="192" max="193" width="12.7109375" customWidth="1"/>
    <col min="194" max="194" width="16.140625" customWidth="1"/>
    <col min="195" max="195" width="15.5703125" customWidth="1"/>
    <col min="196" max="196" width="13.7109375" customWidth="1"/>
    <col min="197" max="197" width="18.42578125" customWidth="1"/>
    <col min="198" max="198" width="60" bestFit="1" customWidth="1"/>
    <col min="199" max="199" width="59.85546875" bestFit="1" customWidth="1"/>
    <col min="200" max="200" width="70" bestFit="1" customWidth="1"/>
    <col min="201" max="201" width="66.28515625" bestFit="1" customWidth="1"/>
    <col min="202" max="202" width="59.85546875" bestFit="1" customWidth="1"/>
    <col min="203" max="203" width="20.5703125" bestFit="1" customWidth="1"/>
    <col min="204" max="206" width="12.7109375" bestFit="1" customWidth="1"/>
    <col min="207" max="207" width="36.140625" bestFit="1" customWidth="1"/>
    <col min="208" max="208" width="12.7109375" bestFit="1" customWidth="1"/>
    <col min="209" max="209" width="10.7109375" bestFit="1" customWidth="1"/>
    <col min="210" max="210" width="12.7109375" bestFit="1" customWidth="1"/>
    <col min="211" max="211" width="22.5703125" bestFit="1" customWidth="1"/>
    <col min="212" max="212" width="12.7109375" bestFit="1" customWidth="1"/>
    <col min="213" max="213" width="14" bestFit="1" customWidth="1"/>
    <col min="214" max="214" width="12.7109375" bestFit="1" customWidth="1"/>
    <col min="215" max="216" width="45.5703125" bestFit="1" customWidth="1"/>
    <col min="217" max="217" width="14" bestFit="1" customWidth="1"/>
    <col min="218" max="218" width="24.42578125" bestFit="1" customWidth="1"/>
    <col min="219" max="219" width="12.7109375" bestFit="1" customWidth="1"/>
    <col min="220" max="220" width="36.140625" bestFit="1" customWidth="1"/>
    <col min="221" max="221" width="12.7109375" bestFit="1" customWidth="1"/>
    <col min="222" max="222" width="34" bestFit="1" customWidth="1"/>
    <col min="223" max="224" width="12.7109375" bestFit="1" customWidth="1"/>
    <col min="225" max="225" width="13.85546875" bestFit="1" customWidth="1"/>
    <col min="226" max="227" width="44.28515625" bestFit="1" customWidth="1"/>
    <col min="228" max="231" width="44.85546875" bestFit="1" customWidth="1"/>
    <col min="232" max="232" width="20.85546875" bestFit="1" customWidth="1"/>
    <col min="233" max="233" width="26.7109375" bestFit="1" customWidth="1"/>
    <col min="234" max="234" width="17.140625" bestFit="1" customWidth="1"/>
    <col min="235" max="235" width="20" bestFit="1" customWidth="1"/>
    <col min="236" max="236" width="23" bestFit="1" customWidth="1"/>
    <col min="237" max="237" width="43.28515625" bestFit="1" customWidth="1"/>
    <col min="238" max="239" width="12.7109375" bestFit="1" customWidth="1"/>
    <col min="240" max="240" width="20.140625" bestFit="1" customWidth="1"/>
    <col min="241" max="241" width="12.7109375" bestFit="1" customWidth="1"/>
    <col min="242" max="242" width="18.5703125" bestFit="1" customWidth="1"/>
    <col min="243" max="243" width="16.7109375" bestFit="1" customWidth="1"/>
    <col min="244" max="244" width="12.7109375" bestFit="1" customWidth="1"/>
    <col min="245" max="245" width="24.140625" bestFit="1" customWidth="1"/>
    <col min="246" max="246" width="24.5703125" bestFit="1" customWidth="1"/>
    <col min="247" max="247" width="21.42578125" bestFit="1" customWidth="1"/>
    <col min="248" max="248" width="29.5703125" bestFit="1" customWidth="1"/>
    <col min="249" max="249" width="19.85546875" bestFit="1" customWidth="1"/>
    <col min="250" max="250" width="34.28515625" bestFit="1" customWidth="1"/>
    <col min="251" max="252" width="13.5703125" bestFit="1" customWidth="1"/>
    <col min="253" max="253" width="33" bestFit="1" customWidth="1"/>
    <col min="254" max="254" width="17.85546875" bestFit="1" customWidth="1"/>
    <col min="255" max="255" width="17.140625" bestFit="1" customWidth="1"/>
    <col min="256" max="257" width="61.28515625" bestFit="1" customWidth="1"/>
    <col min="258" max="258" width="52.140625" bestFit="1" customWidth="1"/>
    <col min="259" max="259" width="38.85546875" bestFit="1" customWidth="1"/>
    <col min="260" max="260" width="38" bestFit="1" customWidth="1"/>
    <col min="261" max="262" width="12.7109375" bestFit="1" customWidth="1"/>
    <col min="263" max="263" width="16.5703125" bestFit="1" customWidth="1"/>
    <col min="264" max="264" width="15.7109375" bestFit="1" customWidth="1"/>
    <col min="265" max="265" width="12.7109375" bestFit="1" customWidth="1"/>
    <col min="266" max="266" width="13.42578125" bestFit="1" customWidth="1"/>
    <col min="267" max="267" width="13.7109375" bestFit="1" customWidth="1"/>
    <col min="268" max="268" width="16.28515625" bestFit="1" customWidth="1"/>
    <col min="269" max="269" width="12.7109375" bestFit="1" customWidth="1"/>
    <col min="270" max="270" width="17.7109375" bestFit="1" customWidth="1"/>
    <col min="271" max="271" width="12.7109375" bestFit="1" customWidth="1"/>
    <col min="272" max="272" width="13.7109375" bestFit="1" customWidth="1"/>
    <col min="273" max="273" width="13.140625" bestFit="1" customWidth="1"/>
    <col min="274" max="274" width="13.28515625" bestFit="1" customWidth="1"/>
    <col min="275" max="277" width="12.7109375" bestFit="1" customWidth="1"/>
    <col min="278" max="279" width="12.85546875" bestFit="1" customWidth="1"/>
    <col min="280" max="282" width="12.7109375" bestFit="1" customWidth="1"/>
    <col min="283" max="283" width="13.28515625" bestFit="1" customWidth="1"/>
    <col min="284" max="288" width="12.7109375" bestFit="1" customWidth="1"/>
    <col min="289" max="289" width="18.42578125" bestFit="1" customWidth="1"/>
    <col min="290" max="290" width="26.5703125" bestFit="1" customWidth="1"/>
    <col min="291" max="291" width="17" bestFit="1" customWidth="1"/>
    <col min="292" max="292" width="29" bestFit="1" customWidth="1"/>
    <col min="293" max="293" width="12.7109375" bestFit="1" customWidth="1"/>
    <col min="294" max="294" width="17.85546875" bestFit="1" customWidth="1"/>
    <col min="295" max="302" width="12.7109375" bestFit="1" customWidth="1"/>
    <col min="303" max="303" width="44" bestFit="1" customWidth="1"/>
    <col min="304" max="304" width="42.7109375" bestFit="1" customWidth="1"/>
    <col min="305" max="305" width="43.85546875" bestFit="1" customWidth="1"/>
    <col min="306" max="306" width="43.28515625" bestFit="1" customWidth="1"/>
    <col min="307" max="307" width="43.42578125" bestFit="1" customWidth="1"/>
    <col min="308" max="309" width="12.7109375" bestFit="1" customWidth="1"/>
    <col min="310" max="310" width="39.85546875" bestFit="1" customWidth="1"/>
    <col min="311" max="311" width="39.28515625" bestFit="1" customWidth="1"/>
    <col min="312" max="312" width="34.7109375" bestFit="1" customWidth="1"/>
    <col min="313" max="313" width="24.42578125" bestFit="1" customWidth="1"/>
    <col min="314" max="314" width="25.28515625" bestFit="1" customWidth="1"/>
    <col min="315" max="315" width="21.140625" bestFit="1" customWidth="1"/>
    <col min="316" max="320" width="12.7109375" bestFit="1" customWidth="1"/>
    <col min="321" max="321" width="19.7109375" bestFit="1" customWidth="1"/>
    <col min="322" max="322" width="12.7109375" bestFit="1" customWidth="1"/>
    <col min="323" max="323" width="43.85546875" bestFit="1" customWidth="1"/>
    <col min="324" max="324" width="44" bestFit="1" customWidth="1"/>
    <col min="325" max="325" width="44.5703125" bestFit="1" customWidth="1"/>
    <col min="326" max="326" width="30" bestFit="1" customWidth="1"/>
    <col min="327" max="328" width="12.7109375" bestFit="1" customWidth="1"/>
    <col min="329" max="329" width="24.5703125" bestFit="1" customWidth="1"/>
    <col min="330" max="334" width="12.7109375" bestFit="1" customWidth="1"/>
    <col min="335" max="335" width="14.140625" bestFit="1" customWidth="1"/>
    <col min="336" max="338" width="12.7109375" bestFit="1" customWidth="1"/>
    <col min="339" max="339" width="13.28515625" bestFit="1" customWidth="1"/>
    <col min="340" max="340" width="13" bestFit="1" customWidth="1"/>
    <col min="341" max="341" width="12.7109375" bestFit="1" customWidth="1"/>
    <col min="342" max="342" width="30.7109375" bestFit="1" customWidth="1"/>
    <col min="343" max="343" width="59.7109375" bestFit="1" customWidth="1"/>
    <col min="344" max="344" width="12.7109375" bestFit="1" customWidth="1"/>
    <col min="345" max="345" width="10.7109375" bestFit="1" customWidth="1"/>
    <col min="346" max="346" width="32" bestFit="1" customWidth="1"/>
    <col min="347" max="347" width="17.85546875" bestFit="1" customWidth="1"/>
    <col min="348" max="348" width="32.5703125" bestFit="1" customWidth="1"/>
    <col min="349" max="349" width="56.28515625" bestFit="1" customWidth="1"/>
    <col min="350" max="350" width="24.42578125" bestFit="1" customWidth="1"/>
    <col min="351" max="351" width="23.7109375" bestFit="1" customWidth="1"/>
    <col min="352" max="352" width="22.85546875" bestFit="1" customWidth="1"/>
    <col min="353" max="353" width="17.28515625" bestFit="1" customWidth="1"/>
    <col min="354" max="354" width="21.42578125" bestFit="1" customWidth="1"/>
    <col min="355" max="360" width="12.7109375" bestFit="1" customWidth="1"/>
    <col min="361" max="361" width="13.85546875" bestFit="1" customWidth="1"/>
    <col min="362" max="362" width="12.7109375" bestFit="1" customWidth="1"/>
    <col min="363" max="363" width="13.28515625" bestFit="1" customWidth="1"/>
    <col min="364" max="364" width="26.7109375" bestFit="1" customWidth="1"/>
    <col min="365" max="365" width="21.28515625" bestFit="1" customWidth="1"/>
    <col min="366" max="366" width="15.42578125" bestFit="1" customWidth="1"/>
    <col min="367" max="367" width="24.7109375" bestFit="1" customWidth="1"/>
    <col min="368" max="368" width="21.7109375" bestFit="1" customWidth="1"/>
    <col min="369" max="369" width="26.85546875" bestFit="1" customWidth="1"/>
    <col min="370" max="372" width="12.7109375" bestFit="1" customWidth="1"/>
    <col min="373" max="373" width="13.28515625" bestFit="1" customWidth="1"/>
    <col min="374" max="374" width="18.28515625" bestFit="1" customWidth="1"/>
    <col min="375" max="375" width="14.5703125" bestFit="1" customWidth="1"/>
    <col min="376" max="376" width="17" bestFit="1" customWidth="1"/>
    <col min="377" max="377" width="13.5703125" bestFit="1" customWidth="1"/>
    <col min="378" max="378" width="20.28515625" bestFit="1" customWidth="1"/>
    <col min="379" max="380" width="12.7109375" bestFit="1" customWidth="1"/>
    <col min="381" max="381" width="16.140625" bestFit="1" customWidth="1"/>
    <col min="382" max="382" width="15.5703125" bestFit="1" customWidth="1"/>
    <col min="383" max="383" width="13.7109375" bestFit="1" customWidth="1"/>
    <col min="384" max="384" width="18.42578125" bestFit="1" customWidth="1"/>
  </cols>
  <sheetData>
    <row r="1" spans="1:203" x14ac:dyDescent="0.25">
      <c r="A1" s="187" t="s">
        <v>512</v>
      </c>
      <c r="B1" s="187">
        <f>12*AVERAGE(B4:B10000)</f>
        <v>8.9075091047000551E-3</v>
      </c>
      <c r="C1" s="187">
        <f t="shared" ref="C1:BN1" si="0">12*AVERAGE(C4:C10000)</f>
        <v>4.6163208343813204E-2</v>
      </c>
      <c r="D1" s="187">
        <f t="shared" si="0"/>
        <v>1.1253710032987028E-2</v>
      </c>
      <c r="E1" s="187">
        <f t="shared" si="0"/>
        <v>8.121189664088875E-3</v>
      </c>
      <c r="F1" s="187">
        <f t="shared" si="0"/>
        <v>2.3970216593354216E-2</v>
      </c>
      <c r="G1" s="187">
        <f t="shared" si="0"/>
        <v>2.2398464366606939E-2</v>
      </c>
      <c r="H1" s="187">
        <f t="shared" si="0"/>
        <v>4.5073964009301484E-2</v>
      </c>
      <c r="I1" s="187">
        <f t="shared" si="0"/>
        <v>9.5253014748476778E-2</v>
      </c>
      <c r="J1" s="187">
        <f t="shared" si="0"/>
        <v>2.8678691140524726E-2</v>
      </c>
      <c r="K1" s="187">
        <f t="shared" si="0"/>
        <v>4.2444873690408953E-2</v>
      </c>
      <c r="L1" s="187">
        <f t="shared" si="0"/>
        <v>3.7278416323183128E-2</v>
      </c>
      <c r="M1" s="187">
        <f t="shared" si="0"/>
        <v>4.4924211442849853E-2</v>
      </c>
      <c r="N1" s="187">
        <f t="shared" si="0"/>
        <v>4.2716438230409853E-2</v>
      </c>
      <c r="O1" s="187">
        <f t="shared" si="0"/>
        <v>4.3889311058721021E-2</v>
      </c>
      <c r="P1" s="187">
        <f t="shared" si="0"/>
        <v>4.5081668683246673E-2</v>
      </c>
      <c r="Q1" s="187">
        <f t="shared" si="0"/>
        <v>6.7329524698203441E-2</v>
      </c>
      <c r="R1" s="187">
        <f t="shared" si="0"/>
        <v>9.8388501524123165E-2</v>
      </c>
      <c r="S1" s="187">
        <f t="shared" si="0"/>
        <v>-6.8304047471459922E-4</v>
      </c>
      <c r="T1" s="187">
        <f t="shared" si="0"/>
        <v>2.765528874432565E-2</v>
      </c>
      <c r="U1" s="187">
        <f t="shared" si="0"/>
        <v>0.19162447158192292</v>
      </c>
      <c r="V1" s="187">
        <f t="shared" si="0"/>
        <v>-2487804875.5609756</v>
      </c>
      <c r="W1" s="187">
        <f t="shared" si="0"/>
        <v>1.6046068624307352E-2</v>
      </c>
      <c r="X1" s="187">
        <f t="shared" si="0"/>
        <v>-2.9954176354383424E-2</v>
      </c>
      <c r="Y1" s="187">
        <f t="shared" si="0"/>
        <v>3.1266720632208256E-2</v>
      </c>
      <c r="Z1" s="187">
        <f t="shared" si="0"/>
        <v>-3.2312501449407019E-2</v>
      </c>
      <c r="AA1" s="187">
        <f t="shared" si="0"/>
        <v>7.1484915312147748E-2</v>
      </c>
      <c r="AB1" s="187">
        <f t="shared" si="0"/>
        <v>-1.7601641899408878E-4</v>
      </c>
      <c r="AC1" s="187">
        <f t="shared" si="0"/>
        <v>1.7735704818869766E-3</v>
      </c>
      <c r="AD1" s="187">
        <f t="shared" si="0"/>
        <v>-6.4342590193068219E-2</v>
      </c>
      <c r="AE1" s="187">
        <f t="shared" si="0"/>
        <v>2.0444919349490467E-2</v>
      </c>
      <c r="AF1" s="187">
        <f t="shared" si="0"/>
        <v>6.896789749945309E-2</v>
      </c>
      <c r="AG1" s="187">
        <f t="shared" si="0"/>
        <v>-1.748705573421502E-2</v>
      </c>
      <c r="AH1" s="187">
        <f t="shared" si="0"/>
        <v>1.265051440575167E-2</v>
      </c>
      <c r="AI1" s="187">
        <f t="shared" si="0"/>
        <v>2.0498887819385856E-3</v>
      </c>
      <c r="AJ1" s="187">
        <f t="shared" si="0"/>
        <v>9.6486861361588253E-2</v>
      </c>
      <c r="AK1" s="187">
        <f t="shared" si="0"/>
        <v>9.6246007538452E-2</v>
      </c>
      <c r="AL1" s="187">
        <f t="shared" si="0"/>
        <v>-2.3971647195254339E-2</v>
      </c>
      <c r="AM1" s="187">
        <f t="shared" si="0"/>
        <v>5.3269946391221483E-4</v>
      </c>
      <c r="AN1" s="187">
        <f t="shared" si="0"/>
        <v>2.599749753512217E-2</v>
      </c>
      <c r="AO1" s="187">
        <f t="shared" si="0"/>
        <v>3.8825215831220304E-2</v>
      </c>
      <c r="AP1" s="187">
        <f t="shared" si="0"/>
        <v>-7.2807412776972353E-3</v>
      </c>
      <c r="AQ1" s="187">
        <f t="shared" si="0"/>
        <v>2.0435986221730269E-2</v>
      </c>
      <c r="AR1" s="187">
        <f t="shared" si="0"/>
        <v>2.563940142902349E-2</v>
      </c>
      <c r="AS1" s="187">
        <f t="shared" si="0"/>
        <v>0.11395877568349119</v>
      </c>
      <c r="AT1" s="187">
        <f t="shared" si="0"/>
        <v>7.288333506321297E-2</v>
      </c>
      <c r="AU1" s="187">
        <f t="shared" si="0"/>
        <v>1.3587033553561903E-2</v>
      </c>
      <c r="AV1" s="187">
        <f t="shared" si="0"/>
        <v>-5.3565116108451216E-2</v>
      </c>
      <c r="AW1" s="187">
        <f t="shared" si="0"/>
        <v>-6.8584181709161682E-2</v>
      </c>
      <c r="AX1" s="187">
        <f t="shared" si="0"/>
        <v>2.8217440636744289E-2</v>
      </c>
      <c r="AY1" s="187">
        <f t="shared" si="0"/>
        <v>2.7831162142657646E-2</v>
      </c>
      <c r="AZ1" s="187">
        <f t="shared" si="0"/>
        <v>9.8770430917501199E-3</v>
      </c>
      <c r="BA1" s="187">
        <f t="shared" si="0"/>
        <v>-1463414632.6829269</v>
      </c>
      <c r="BB1" s="187">
        <f t="shared" si="0"/>
        <v>1.7728985472800579E-2</v>
      </c>
      <c r="BC1" s="187">
        <f t="shared" si="0"/>
        <v>2.5149252824998997E-2</v>
      </c>
      <c r="BD1" s="187">
        <f t="shared" si="0"/>
        <v>2.6357031851651794E-2</v>
      </c>
      <c r="BE1" s="187">
        <f t="shared" si="0"/>
        <v>4.9592646781939941E-2</v>
      </c>
      <c r="BF1" s="187">
        <f t="shared" si="0"/>
        <v>-4.3260088152418982E-2</v>
      </c>
      <c r="BG1" s="187">
        <f t="shared" si="0"/>
        <v>-1.6621044368284474E-2</v>
      </c>
      <c r="BH1" s="187">
        <f t="shared" si="0"/>
        <v>-2.1559691849192805E-2</v>
      </c>
      <c r="BI1" s="187">
        <f t="shared" si="0"/>
        <v>-2.13427218806337E-2</v>
      </c>
      <c r="BJ1" s="187">
        <f t="shared" si="0"/>
        <v>2.581133273694997E-4</v>
      </c>
      <c r="BK1" s="187">
        <f t="shared" si="0"/>
        <v>-8.4980559327092101E-2</v>
      </c>
      <c r="BL1" s="187">
        <f t="shared" si="0"/>
        <v>3.9163801015017919E-3</v>
      </c>
      <c r="BM1" s="187">
        <f t="shared" si="0"/>
        <v>-1.830539871195758E-2</v>
      </c>
      <c r="BN1" s="187">
        <f t="shared" si="0"/>
        <v>7.0898622220258098E-2</v>
      </c>
      <c r="BO1" s="187">
        <f t="shared" ref="BO1:DZ1" si="1">12*AVERAGE(BO4:BO10000)</f>
        <v>0.11225506015089728</v>
      </c>
      <c r="BP1" s="187">
        <f t="shared" si="1"/>
        <v>-1.5770068517139083E-2</v>
      </c>
      <c r="BQ1" s="187">
        <f t="shared" si="1"/>
        <v>-2.6536223648500511E-2</v>
      </c>
      <c r="BR1" s="187">
        <f t="shared" si="1"/>
        <v>-3.0244703555422442E-2</v>
      </c>
      <c r="BS1" s="187">
        <f t="shared" si="1"/>
        <v>-6.3337807000926657E-2</v>
      </c>
      <c r="BT1" s="187">
        <f t="shared" si="1"/>
        <v>-6.3097079041607353E-3</v>
      </c>
      <c r="BU1" s="187">
        <f t="shared" si="1"/>
        <v>3.4414904649209092E-2</v>
      </c>
      <c r="BV1" s="187">
        <f t="shared" si="1"/>
        <v>-0.10564952255586908</v>
      </c>
      <c r="BW1" s="187">
        <f t="shared" si="1"/>
        <v>6.9035220358106109E-2</v>
      </c>
      <c r="BX1" s="187">
        <f t="shared" si="1"/>
        <v>9.0684632767352252E-2</v>
      </c>
      <c r="BY1" s="187">
        <f t="shared" si="1"/>
        <v>3.9407896605701889E-3</v>
      </c>
      <c r="BZ1" s="187">
        <f t="shared" si="1"/>
        <v>4.5830475757608173E-3</v>
      </c>
      <c r="CA1" s="187">
        <f t="shared" si="1"/>
        <v>2.6895962633226238E-2</v>
      </c>
      <c r="CB1" s="187">
        <f t="shared" si="1"/>
        <v>0.13828086992016214</v>
      </c>
      <c r="CC1" s="187">
        <f t="shared" si="1"/>
        <v>4.2684435055478281E-2</v>
      </c>
      <c r="CD1" s="187">
        <f t="shared" si="1"/>
        <v>-1.6160530968684562E-2</v>
      </c>
      <c r="CE1" s="187">
        <f t="shared" si="1"/>
        <v>-7.3870317598583347E-3</v>
      </c>
      <c r="CF1" s="187">
        <f t="shared" si="1"/>
        <v>-6.5434188452044174E-3</v>
      </c>
      <c r="CG1" s="187">
        <f t="shared" si="1"/>
        <v>-1.7633421809173044E-2</v>
      </c>
      <c r="CH1" s="187">
        <f t="shared" si="1"/>
        <v>-1.0858902508927824E-2</v>
      </c>
      <c r="CI1" s="187">
        <f t="shared" si="1"/>
        <v>3.319434838013291E-2</v>
      </c>
      <c r="CJ1" s="187">
        <f t="shared" si="1"/>
        <v>1.297131224302161E-2</v>
      </c>
      <c r="CK1" s="187">
        <f t="shared" si="1"/>
        <v>8.37372047256809E-2</v>
      </c>
      <c r="CL1" s="187">
        <f t="shared" si="1"/>
        <v>-1.0703763805730035E-2</v>
      </c>
      <c r="CM1" s="187">
        <f t="shared" si="1"/>
        <v>3.7139036682191304E-2</v>
      </c>
      <c r="CN1" s="187">
        <f t="shared" si="1"/>
        <v>-1902439022.4878049</v>
      </c>
      <c r="CO1" s="187">
        <f t="shared" si="1"/>
        <v>1.5615222302095595E-2</v>
      </c>
      <c r="CP1" s="187">
        <f t="shared" si="1"/>
        <v>1.4946150454474061E-2</v>
      </c>
      <c r="CQ1" s="187">
        <f t="shared" si="1"/>
        <v>7.1833920290302125E-2</v>
      </c>
      <c r="CR1" s="187">
        <f t="shared" si="1"/>
        <v>0.13382335639399401</v>
      </c>
      <c r="CS1" s="187">
        <f t="shared" si="1"/>
        <v>-3.7136548934751816E-2</v>
      </c>
      <c r="CT1" s="187">
        <f t="shared" si="1"/>
        <v>5.1627391512619726E-2</v>
      </c>
      <c r="CU1" s="187">
        <f t="shared" si="1"/>
        <v>4.6808596319899191E-2</v>
      </c>
      <c r="CV1" s="187">
        <f t="shared" si="1"/>
        <v>2.5168480342972727E-2</v>
      </c>
      <c r="CW1" s="187">
        <f t="shared" si="1"/>
        <v>1.8424930249387104E-2</v>
      </c>
      <c r="CX1" s="187">
        <f t="shared" si="1"/>
        <v>7.8855000819545315E-2</v>
      </c>
      <c r="CY1" s="187">
        <f t="shared" si="1"/>
        <v>7.11935524482291E-2</v>
      </c>
      <c r="CZ1" s="187">
        <f t="shared" si="1"/>
        <v>4.7169808502447806E-2</v>
      </c>
      <c r="DA1" s="187">
        <f t="shared" si="1"/>
        <v>-2.6060122538863733E-3</v>
      </c>
      <c r="DB1" s="187">
        <f t="shared" si="1"/>
        <v>1.7779685814906798E-2</v>
      </c>
      <c r="DC1" s="187">
        <f t="shared" si="1"/>
        <v>2.5956854668105482E-2</v>
      </c>
      <c r="DD1" s="187">
        <f t="shared" si="1"/>
        <v>3.9462447118632608E-2</v>
      </c>
      <c r="DE1" s="187">
        <f t="shared" si="1"/>
        <v>4.7204425252117141E-2</v>
      </c>
      <c r="DF1" s="187">
        <f t="shared" si="1"/>
        <v>-1.7488687808078392E-2</v>
      </c>
      <c r="DG1" s="187">
        <f t="shared" si="1"/>
        <v>6.8307729751933027E-2</v>
      </c>
      <c r="DH1" s="187">
        <f t="shared" si="1"/>
        <v>-3.4291962162265037E-2</v>
      </c>
      <c r="DI1" s="187">
        <f t="shared" si="1"/>
        <v>2.955860354511022E-2</v>
      </c>
      <c r="DJ1" s="187">
        <f t="shared" si="1"/>
        <v>2.555600865344183E-2</v>
      </c>
      <c r="DK1" s="187">
        <f t="shared" si="1"/>
        <v>1.3428951814807521E-3</v>
      </c>
      <c r="DL1" s="187">
        <f t="shared" si="1"/>
        <v>-6.7860749351949532E-3</v>
      </c>
      <c r="DM1" s="187">
        <f t="shared" si="1"/>
        <v>-7.0594052641968098E-3</v>
      </c>
      <c r="DN1" s="187">
        <f t="shared" si="1"/>
        <v>-2487804875.5609756</v>
      </c>
      <c r="DO1" s="187">
        <f t="shared" si="1"/>
        <v>-7.6413176566071609E-3</v>
      </c>
      <c r="DP1" s="187">
        <f t="shared" si="1"/>
        <v>-1.292278617576083E-2</v>
      </c>
      <c r="DQ1" s="187">
        <f t="shared" si="1"/>
        <v>-1.0545018745061051E-2</v>
      </c>
      <c r="DR1" s="187">
        <f t="shared" si="1"/>
        <v>0.12383350914852526</v>
      </c>
      <c r="DS1" s="187">
        <f t="shared" si="1"/>
        <v>-1.8027991969815867E-2</v>
      </c>
      <c r="DT1" s="187">
        <f t="shared" si="1"/>
        <v>-2.2787152859249305E-2</v>
      </c>
      <c r="DU1" s="187">
        <f t="shared" si="1"/>
        <v>7.0407406426591088E-2</v>
      </c>
      <c r="DV1" s="187">
        <f t="shared" si="1"/>
        <v>4.6336255890808064E-3</v>
      </c>
      <c r="DW1" s="187">
        <f t="shared" si="1"/>
        <v>6.60731216259796E-2</v>
      </c>
      <c r="DX1" s="187">
        <f t="shared" si="1"/>
        <v>7.0707052858129837E-2</v>
      </c>
      <c r="DY1" s="187">
        <f t="shared" si="1"/>
        <v>6.1962829401836193E-3</v>
      </c>
      <c r="DZ1" s="187">
        <f t="shared" si="1"/>
        <v>8.7704729348880739E-2</v>
      </c>
      <c r="EA1" s="187">
        <f t="shared" ref="EA1:GL1" si="2">12*AVERAGE(EA4:EA10000)</f>
        <v>0.11684623731038826</v>
      </c>
      <c r="EB1" s="187">
        <f t="shared" si="2"/>
        <v>7.7189619292109046E-2</v>
      </c>
      <c r="EC1" s="187">
        <f t="shared" si="2"/>
        <v>7.5924707062826183E-2</v>
      </c>
      <c r="ED1" s="187">
        <f t="shared" si="2"/>
        <v>9.7525971133483672E-2</v>
      </c>
      <c r="EE1" s="187">
        <f t="shared" si="2"/>
        <v>-1.3838759795722331E-2</v>
      </c>
      <c r="EF1" s="187">
        <f t="shared" si="2"/>
        <v>2.0925504531659596E-2</v>
      </c>
      <c r="EG1" s="187">
        <f t="shared" si="2"/>
        <v>2.2684259815639336E-2</v>
      </c>
      <c r="EH1" s="187">
        <f t="shared" si="2"/>
        <v>1.7279456302077958E-2</v>
      </c>
      <c r="EI1" s="187">
        <f t="shared" si="2"/>
        <v>-7.3059394974690816E-4</v>
      </c>
      <c r="EJ1" s="187">
        <f t="shared" si="2"/>
        <v>0.12852487769873949</v>
      </c>
      <c r="EK1" s="187">
        <f t="shared" si="2"/>
        <v>1.9483846614825839E-2</v>
      </c>
      <c r="EL1" s="187">
        <f t="shared" si="2"/>
        <v>-0.1240618155170263</v>
      </c>
      <c r="EM1" s="187">
        <f t="shared" si="2"/>
        <v>6.3407290899932744E-2</v>
      </c>
      <c r="EN1" s="187">
        <f t="shared" si="2"/>
        <v>5.4510851223035992E-2</v>
      </c>
      <c r="EO1" s="187">
        <f t="shared" si="2"/>
        <v>2.1318592076956563E-2</v>
      </c>
      <c r="EP1" s="187">
        <f t="shared" si="2"/>
        <v>8.2313778343421976E-2</v>
      </c>
      <c r="EQ1" s="187">
        <f t="shared" si="2"/>
        <v>2.1862356699022166E-2</v>
      </c>
      <c r="ER1" s="187">
        <f t="shared" si="2"/>
        <v>9.1872884624207812E-2</v>
      </c>
      <c r="ES1" s="187">
        <f t="shared" si="2"/>
        <v>4.9601160799702393E-2</v>
      </c>
      <c r="ET1" s="187">
        <f t="shared" si="2"/>
        <v>2.9246891508919289E-2</v>
      </c>
      <c r="EU1" s="187">
        <f t="shared" si="2"/>
        <v>1.0449246776049463E-2</v>
      </c>
      <c r="EV1" s="187">
        <f t="shared" si="2"/>
        <v>5.5457919226918576E-2</v>
      </c>
      <c r="EW1" s="187">
        <f t="shared" si="2"/>
        <v>3.6318440196926913E-2</v>
      </c>
      <c r="EX1" s="187">
        <f t="shared" si="2"/>
        <v>1.3282212554419763E-2</v>
      </c>
      <c r="EY1" s="187">
        <f t="shared" si="2"/>
        <v>3.0262249142741178E-2</v>
      </c>
      <c r="EZ1" s="187">
        <f t="shared" si="2"/>
        <v>-2.8678218967552654E-2</v>
      </c>
      <c r="FA1" s="187">
        <f t="shared" si="2"/>
        <v>2.7522275014304743E-3</v>
      </c>
      <c r="FB1" s="187">
        <f t="shared" si="2"/>
        <v>-1170731706.1463416</v>
      </c>
      <c r="FC1" s="187">
        <f t="shared" si="2"/>
        <v>2.8055919047481632E-2</v>
      </c>
      <c r="FD1" s="187">
        <f t="shared" si="2"/>
        <v>-4.2530828094088265E-2</v>
      </c>
      <c r="FE1" s="187">
        <f t="shared" si="2"/>
        <v>2.9156528427189934E-2</v>
      </c>
      <c r="FF1" s="187">
        <f t="shared" si="2"/>
        <v>-4.2530828228806369E-2</v>
      </c>
      <c r="FG1" s="187">
        <f t="shared" si="2"/>
        <v>-1.0900158089733956E-2</v>
      </c>
      <c r="FH1" s="187">
        <f t="shared" si="2"/>
        <v>-7.7661812109796988E-2</v>
      </c>
      <c r="FI1" s="187">
        <f t="shared" si="2"/>
        <v>5.2739906451623762E-2</v>
      </c>
      <c r="FJ1" s="187">
        <f t="shared" si="2"/>
        <v>3.9038534265920105E-2</v>
      </c>
      <c r="FK1" s="187">
        <f t="shared" si="2"/>
        <v>-2.789879967658308E-3</v>
      </c>
      <c r="FL1" s="187">
        <f t="shared" si="2"/>
        <v>-3.0510438020444404E-2</v>
      </c>
      <c r="FM1" s="187">
        <f t="shared" si="2"/>
        <v>8.7730662205159057E-2</v>
      </c>
      <c r="FN1" s="187">
        <f t="shared" si="2"/>
        <v>2.0394627777886878E-2</v>
      </c>
      <c r="FO1" s="187">
        <f t="shared" si="2"/>
        <v>0.11228435984856196</v>
      </c>
      <c r="FP1" s="187">
        <f t="shared" si="2"/>
        <v>4.1070429672921564E-2</v>
      </c>
      <c r="FQ1" s="187">
        <f t="shared" si="2"/>
        <v>6.1129089726409319E-2</v>
      </c>
      <c r="FR1" s="187">
        <f t="shared" si="2"/>
        <v>4.7140650722319891E-2</v>
      </c>
      <c r="FS1" s="187">
        <f t="shared" si="2"/>
        <v>4.3894177578239222E-3</v>
      </c>
      <c r="FT1" s="187">
        <f t="shared" si="2"/>
        <v>-3.0828817420809181E-2</v>
      </c>
      <c r="FU1" s="187">
        <f t="shared" si="2"/>
        <v>3.0259457258381132E-2</v>
      </c>
      <c r="FV1" s="187">
        <f t="shared" si="2"/>
        <v>9.7416833849306966E-2</v>
      </c>
      <c r="FW1" s="187">
        <f t="shared" si="2"/>
        <v>2.0795618390693858E-2</v>
      </c>
      <c r="FX1" s="187">
        <f t="shared" si="2"/>
        <v>3.7708008386225594E-2</v>
      </c>
      <c r="FY1" s="187">
        <f t="shared" si="2"/>
        <v>0.10406989563103511</v>
      </c>
      <c r="FZ1" s="187">
        <f t="shared" si="2"/>
        <v>0.15007893189082441</v>
      </c>
      <c r="GA1" s="187">
        <f t="shared" si="2"/>
        <v>6.6248013448088477E-2</v>
      </c>
      <c r="GB1" s="187">
        <f t="shared" si="2"/>
        <v>3.1923579065285437E-2</v>
      </c>
      <c r="GC1" s="187">
        <f t="shared" si="2"/>
        <v>5.4110691582408402E-2</v>
      </c>
      <c r="GD1" s="187">
        <f t="shared" si="2"/>
        <v>6.201065350178761E-2</v>
      </c>
      <c r="GE1" s="187">
        <f t="shared" si="2"/>
        <v>0.13332357681976109</v>
      </c>
      <c r="GF1" s="187">
        <f t="shared" si="2"/>
        <v>-1317073169.4146342</v>
      </c>
      <c r="GG1" s="187">
        <f t="shared" si="2"/>
        <v>0.24408833277593547</v>
      </c>
      <c r="GH1" s="187">
        <f t="shared" si="2"/>
        <v>0.12469048057528717</v>
      </c>
      <c r="GI1" s="187">
        <f t="shared" si="2"/>
        <v>4.2428949055308036E-3</v>
      </c>
      <c r="GJ1" s="187">
        <f t="shared" si="2"/>
        <v>4.5529199939381454E-2</v>
      </c>
      <c r="GK1" s="187">
        <f t="shared" si="2"/>
        <v>1.9188859171772023E-2</v>
      </c>
      <c r="GL1" s="187">
        <f t="shared" si="2"/>
        <v>4.1040779605937397E-2</v>
      </c>
      <c r="GM1" s="187">
        <f t="shared" ref="GM1:GO1" si="3">12*AVERAGE(GM4:GM10000)</f>
        <v>1.6538977830416669E-2</v>
      </c>
      <c r="GN1" s="187">
        <f t="shared" si="3"/>
        <v>5.379362415817026E-2</v>
      </c>
      <c r="GO1" s="187">
        <f t="shared" si="3"/>
        <v>4.7320630179171534E-2</v>
      </c>
      <c r="GP1" s="54"/>
      <c r="GQ1" s="54"/>
      <c r="GR1" s="54"/>
      <c r="GS1" s="54"/>
      <c r="GT1" s="54"/>
      <c r="GU1" s="54"/>
    </row>
    <row r="2" spans="1:203" x14ac:dyDescent="0.25">
      <c r="A2" s="187" t="s">
        <v>513</v>
      </c>
      <c r="B2" s="187">
        <f>SQRT(12)*STDEV(B5:B10000)</f>
        <v>0.10692615696985552</v>
      </c>
      <c r="C2" s="187">
        <f t="shared" ref="C2:BN2" si="4">SQRT(12)*STDEV(C5:C10000)</f>
        <v>6.3059491493175537E-2</v>
      </c>
      <c r="D2" s="187">
        <f t="shared" si="4"/>
        <v>8.0351346770580215E-2</v>
      </c>
      <c r="E2" s="187">
        <f t="shared" si="4"/>
        <v>8.0016161423533044E-2</v>
      </c>
      <c r="F2" s="187">
        <f t="shared" si="4"/>
        <v>5.4344626057913875E-2</v>
      </c>
      <c r="G2" s="187">
        <f t="shared" si="4"/>
        <v>5.4265134127749921E-2</v>
      </c>
      <c r="H2" s="187">
        <f t="shared" si="4"/>
        <v>5.1598981852746237E-2</v>
      </c>
      <c r="I2" s="187">
        <f t="shared" si="4"/>
        <v>0.14924880477697447</v>
      </c>
      <c r="J2" s="187">
        <f t="shared" si="4"/>
        <v>3.7094758013907311E-2</v>
      </c>
      <c r="K2" s="187">
        <f t="shared" si="4"/>
        <v>6.4722187844452869E-2</v>
      </c>
      <c r="L2" s="187">
        <f t="shared" si="4"/>
        <v>6.4645956104092808E-2</v>
      </c>
      <c r="M2" s="187">
        <f t="shared" si="4"/>
        <v>6.4596232711145424E-2</v>
      </c>
      <c r="N2" s="187">
        <f t="shared" si="4"/>
        <v>6.472924140104451E-2</v>
      </c>
      <c r="O2" s="187">
        <f t="shared" si="4"/>
        <v>6.4722845057998288E-2</v>
      </c>
      <c r="P2" s="187">
        <f t="shared" si="4"/>
        <v>6.0991555036211793E-2</v>
      </c>
      <c r="Q2" s="187">
        <f t="shared" si="4"/>
        <v>3.4027208867061946E-2</v>
      </c>
      <c r="R2" s="187">
        <f t="shared" si="4"/>
        <v>7.1234339965690466E-2</v>
      </c>
      <c r="S2" s="187">
        <f t="shared" si="4"/>
        <v>7.9155701813602763E-2</v>
      </c>
      <c r="T2" s="187">
        <f t="shared" si="4"/>
        <v>1.9460850100237254E-2</v>
      </c>
      <c r="U2" s="187">
        <f t="shared" si="4"/>
        <v>0.20176167699433825</v>
      </c>
      <c r="V2" s="187">
        <f t="shared" si="4"/>
        <v>1412935464.3932607</v>
      </c>
      <c r="W2" s="187">
        <f t="shared" si="4"/>
        <v>7.5854877096571405E-2</v>
      </c>
      <c r="X2" s="187">
        <f t="shared" si="4"/>
        <v>0.10968299000401685</v>
      </c>
      <c r="Y2" s="187">
        <f t="shared" si="4"/>
        <v>8.2663492223485707E-2</v>
      </c>
      <c r="Z2" s="187">
        <f t="shared" si="4"/>
        <v>6.4775070625577247E-2</v>
      </c>
      <c r="AA2" s="187">
        <f t="shared" si="4"/>
        <v>3.779290261917826E-2</v>
      </c>
      <c r="AB2" s="187">
        <f t="shared" si="4"/>
        <v>6.0070789459107869E-2</v>
      </c>
      <c r="AC2" s="187">
        <f t="shared" si="4"/>
        <v>9.0887332249470473E-2</v>
      </c>
      <c r="AD2" s="187">
        <f t="shared" si="4"/>
        <v>5.4116473953382947E-2</v>
      </c>
      <c r="AE2" s="187">
        <f t="shared" si="4"/>
        <v>4.5286010930648581E-2</v>
      </c>
      <c r="AF2" s="187">
        <f t="shared" si="4"/>
        <v>0.12075292104415287</v>
      </c>
      <c r="AG2" s="187">
        <f t="shared" si="4"/>
        <v>0.10847969222991197</v>
      </c>
      <c r="AH2" s="187">
        <f t="shared" si="4"/>
        <v>3.5241615561236117E-2</v>
      </c>
      <c r="AI2" s="187">
        <f t="shared" si="4"/>
        <v>2.6866178973732124E-2</v>
      </c>
      <c r="AJ2" s="187">
        <f t="shared" si="4"/>
        <v>0.10731863321081297</v>
      </c>
      <c r="AK2" s="187">
        <f t="shared" si="4"/>
        <v>7.9899385856286712E-2</v>
      </c>
      <c r="AL2" s="187">
        <f t="shared" si="4"/>
        <v>3.2212405010265018E-2</v>
      </c>
      <c r="AM2" s="187">
        <f t="shared" si="4"/>
        <v>6.2841764103938713E-2</v>
      </c>
      <c r="AN2" s="187">
        <f t="shared" si="4"/>
        <v>5.5862444379450718E-2</v>
      </c>
      <c r="AO2" s="187">
        <f t="shared" si="4"/>
        <v>4.8972009376364159E-2</v>
      </c>
      <c r="AP2" s="187">
        <f t="shared" si="4"/>
        <v>6.2781655021422814E-2</v>
      </c>
      <c r="AQ2" s="187">
        <f t="shared" si="4"/>
        <v>5.5797027663340278E-2</v>
      </c>
      <c r="AR2" s="187">
        <f t="shared" si="4"/>
        <v>5.582436070341322E-2</v>
      </c>
      <c r="AS2" s="187">
        <f t="shared" si="4"/>
        <v>4.0774880608831721E-2</v>
      </c>
      <c r="AT2" s="187">
        <f t="shared" si="4"/>
        <v>2.8143355587198687E-2</v>
      </c>
      <c r="AU2" s="187">
        <f t="shared" si="4"/>
        <v>6.0684160089853029E-2</v>
      </c>
      <c r="AV2" s="187">
        <f t="shared" si="4"/>
        <v>2.7704212978172934E-2</v>
      </c>
      <c r="AW2" s="187">
        <f t="shared" si="4"/>
        <v>3.7141476426878907E-2</v>
      </c>
      <c r="AX2" s="187">
        <f t="shared" si="4"/>
        <v>0.10841519421459497</v>
      </c>
      <c r="AY2" s="187">
        <f t="shared" si="4"/>
        <v>8.4363434953229358E-2</v>
      </c>
      <c r="AZ2" s="187">
        <f t="shared" si="4"/>
        <v>0.10918140964951366</v>
      </c>
      <c r="BA2" s="187">
        <f t="shared" si="4"/>
        <v>1140531895.8838701</v>
      </c>
      <c r="BB2" s="187">
        <f t="shared" si="4"/>
        <v>1.8022399023480844E-2</v>
      </c>
      <c r="BC2" s="187">
        <f t="shared" si="4"/>
        <v>3.509548203423913E-2</v>
      </c>
      <c r="BD2" s="187">
        <f t="shared" si="4"/>
        <v>3.7736733584709109E-2</v>
      </c>
      <c r="BE2" s="187">
        <f t="shared" si="4"/>
        <v>5.4817804933489624E-2</v>
      </c>
      <c r="BF2" s="187">
        <f t="shared" si="4"/>
        <v>5.5727414839263911E-2</v>
      </c>
      <c r="BG2" s="187">
        <f t="shared" si="4"/>
        <v>7.8849599432326362E-2</v>
      </c>
      <c r="BH2" s="187">
        <f t="shared" si="4"/>
        <v>8.6874582878524967E-2</v>
      </c>
      <c r="BI2" s="187">
        <f t="shared" si="4"/>
        <v>8.6740235023808121E-2</v>
      </c>
      <c r="BJ2" s="187">
        <f t="shared" si="4"/>
        <v>5.6792218380416121E-2</v>
      </c>
      <c r="BK2" s="187">
        <f t="shared" si="4"/>
        <v>8.9529379640235704E-2</v>
      </c>
      <c r="BL2" s="187">
        <f t="shared" si="4"/>
        <v>6.8313587667080525E-2</v>
      </c>
      <c r="BM2" s="187">
        <f t="shared" si="4"/>
        <v>6.5256262719397273E-2</v>
      </c>
      <c r="BN2" s="187">
        <f t="shared" si="4"/>
        <v>0.10756255788916187</v>
      </c>
      <c r="BO2" s="187">
        <f t="shared" ref="BO2:DZ2" si="5">SQRT(12)*STDEV(BO5:BO10000)</f>
        <v>0.10433722129114217</v>
      </c>
      <c r="BP2" s="187">
        <f t="shared" si="5"/>
        <v>2.9798548206280123E-2</v>
      </c>
      <c r="BQ2" s="187">
        <f t="shared" si="5"/>
        <v>8.2318930979970839E-2</v>
      </c>
      <c r="BR2" s="187">
        <f t="shared" si="5"/>
        <v>0.1214124504417648</v>
      </c>
      <c r="BS2" s="187">
        <f t="shared" si="5"/>
        <v>9.9676094209503796E-2</v>
      </c>
      <c r="BT2" s="187">
        <f t="shared" si="5"/>
        <v>9.765269632453151E-2</v>
      </c>
      <c r="BU2" s="187">
        <f t="shared" si="5"/>
        <v>4.6509865005960702E-2</v>
      </c>
      <c r="BV2" s="187">
        <f t="shared" si="5"/>
        <v>8.2354823883194414E-2</v>
      </c>
      <c r="BW2" s="187">
        <f t="shared" si="5"/>
        <v>8.1635159682288044E-2</v>
      </c>
      <c r="BX2" s="187">
        <f t="shared" si="5"/>
        <v>6.1594153689296362E-2</v>
      </c>
      <c r="BY2" s="187">
        <f t="shared" si="5"/>
        <v>4.5543974285809793E-2</v>
      </c>
      <c r="BZ2" s="187">
        <f t="shared" si="5"/>
        <v>0.148679429244752</v>
      </c>
      <c r="CA2" s="187">
        <f t="shared" si="5"/>
        <v>3.6597878178696981E-2</v>
      </c>
      <c r="CB2" s="187">
        <f t="shared" si="5"/>
        <v>0.14493213338118882</v>
      </c>
      <c r="CC2" s="187">
        <f t="shared" si="5"/>
        <v>9.1490250197630185E-2</v>
      </c>
      <c r="CD2" s="187">
        <f t="shared" si="5"/>
        <v>1.5206478918673542E-2</v>
      </c>
      <c r="CE2" s="187">
        <f t="shared" si="5"/>
        <v>3.7303758891320087E-2</v>
      </c>
      <c r="CF2" s="187">
        <f t="shared" si="5"/>
        <v>2.4166037582842644E-2</v>
      </c>
      <c r="CG2" s="187">
        <f t="shared" si="5"/>
        <v>2.3084035869814005E-2</v>
      </c>
      <c r="CH2" s="187">
        <f t="shared" si="5"/>
        <v>3.4796546993234104E-2</v>
      </c>
      <c r="CI2" s="187">
        <f t="shared" si="5"/>
        <v>0.11692882916733828</v>
      </c>
      <c r="CJ2" s="187">
        <f t="shared" si="5"/>
        <v>7.5989762555908322E-2</v>
      </c>
      <c r="CK2" s="187">
        <f t="shared" si="5"/>
        <v>8.3010743037193413E-2</v>
      </c>
      <c r="CL2" s="187">
        <f t="shared" si="5"/>
        <v>5.6471018023400606E-2</v>
      </c>
      <c r="CM2" s="187">
        <f t="shared" si="5"/>
        <v>2.4682451169049584E-2</v>
      </c>
      <c r="CN2" s="187">
        <f t="shared" si="5"/>
        <v>1273026395.139106</v>
      </c>
      <c r="CO2" s="187">
        <f t="shared" si="5"/>
        <v>8.8678597831102532E-2</v>
      </c>
      <c r="CP2" s="187">
        <f t="shared" si="5"/>
        <v>1.6844384479536796E-2</v>
      </c>
      <c r="CQ2" s="187">
        <f t="shared" si="5"/>
        <v>3.4831224590004047E-2</v>
      </c>
      <c r="CR2" s="187">
        <f t="shared" si="5"/>
        <v>0.10529471319774016</v>
      </c>
      <c r="CS2" s="187">
        <f t="shared" si="5"/>
        <v>5.5544487610535223E-2</v>
      </c>
      <c r="CT2" s="187">
        <f t="shared" si="5"/>
        <v>7.312381676542741E-2</v>
      </c>
      <c r="CU2" s="187">
        <f t="shared" si="5"/>
        <v>4.8158126235195622E-2</v>
      </c>
      <c r="CV2" s="187">
        <f t="shared" si="5"/>
        <v>8.3512810112330388E-2</v>
      </c>
      <c r="CW2" s="187">
        <f t="shared" si="5"/>
        <v>6.2018360598765629E-2</v>
      </c>
      <c r="CX2" s="187">
        <f t="shared" si="5"/>
        <v>3.4123472363224092E-2</v>
      </c>
      <c r="CY2" s="187">
        <f t="shared" si="5"/>
        <v>5.0524506791304227E-2</v>
      </c>
      <c r="CZ2" s="187">
        <f t="shared" si="5"/>
        <v>3.6144996317089839E-2</v>
      </c>
      <c r="DA2" s="187">
        <f t="shared" si="5"/>
        <v>3.082907202388846E-2</v>
      </c>
      <c r="DB2" s="187">
        <f t="shared" si="5"/>
        <v>4.2445921309454251E-2</v>
      </c>
      <c r="DC2" s="187">
        <f t="shared" si="5"/>
        <v>3.2615334969467766E-2</v>
      </c>
      <c r="DD2" s="187">
        <f t="shared" si="5"/>
        <v>4.7889154207089765E-2</v>
      </c>
      <c r="DE2" s="187">
        <f t="shared" si="5"/>
        <v>6.5527282735513795E-2</v>
      </c>
      <c r="DF2" s="187">
        <f t="shared" si="5"/>
        <v>7.5305424318838909E-2</v>
      </c>
      <c r="DG2" s="187">
        <f t="shared" si="5"/>
        <v>5.2984608396096013E-2</v>
      </c>
      <c r="DH2" s="187">
        <f t="shared" si="5"/>
        <v>5.0018159120923181E-2</v>
      </c>
      <c r="DI2" s="187">
        <f t="shared" si="5"/>
        <v>2.3329277379307335E-2</v>
      </c>
      <c r="DJ2" s="187">
        <f t="shared" si="5"/>
        <v>4.7305051085736197E-2</v>
      </c>
      <c r="DK2" s="187">
        <f t="shared" si="5"/>
        <v>0.10896056717755771</v>
      </c>
      <c r="DL2" s="187">
        <f t="shared" si="5"/>
        <v>1.566793489105019E-2</v>
      </c>
      <c r="DM2" s="187">
        <f t="shared" si="5"/>
        <v>2.401992580370594E-2</v>
      </c>
      <c r="DN2" s="187">
        <f t="shared" si="5"/>
        <v>1412935464.3932607</v>
      </c>
      <c r="DO2" s="187">
        <f t="shared" si="5"/>
        <v>1.5739237677677754E-2</v>
      </c>
      <c r="DP2" s="187">
        <f t="shared" si="5"/>
        <v>2.3133061710436595E-2</v>
      </c>
      <c r="DQ2" s="187">
        <f t="shared" si="5"/>
        <v>4.0065480377233759E-2</v>
      </c>
      <c r="DR2" s="187">
        <f t="shared" si="5"/>
        <v>5.5957586830989892E-2</v>
      </c>
      <c r="DS2" s="187">
        <f t="shared" si="5"/>
        <v>2.7929531750559827E-2</v>
      </c>
      <c r="DT2" s="187">
        <f t="shared" si="5"/>
        <v>4.0240059399566958E-2</v>
      </c>
      <c r="DU2" s="187">
        <f t="shared" si="5"/>
        <v>2.9737814495183403E-2</v>
      </c>
      <c r="DV2" s="187">
        <f t="shared" si="5"/>
        <v>0.24546423612476928</v>
      </c>
      <c r="DW2" s="187">
        <f t="shared" si="5"/>
        <v>2.855506527724232E-2</v>
      </c>
      <c r="DX2" s="187">
        <f t="shared" si="5"/>
        <v>2.8900447305860378E-2</v>
      </c>
      <c r="DY2" s="187">
        <f t="shared" si="5"/>
        <v>3.9388033860656861E-2</v>
      </c>
      <c r="DZ2" s="187">
        <f t="shared" si="5"/>
        <v>9.2554987102246813E-2</v>
      </c>
      <c r="EA2" s="187">
        <f t="shared" ref="EA2:GL2" si="6">SQRT(12)*STDEV(EA5:EA10000)</f>
        <v>0.23150532669641033</v>
      </c>
      <c r="EB2" s="187">
        <f t="shared" si="6"/>
        <v>8.6560364535638534E-2</v>
      </c>
      <c r="EC2" s="187">
        <f t="shared" si="6"/>
        <v>8.110429971782207E-2</v>
      </c>
      <c r="ED2" s="187">
        <f t="shared" si="6"/>
        <v>8.7983302872036845E-2</v>
      </c>
      <c r="EE2" s="187">
        <f t="shared" si="6"/>
        <v>0.11678812127133219</v>
      </c>
      <c r="EF2" s="187">
        <f t="shared" si="6"/>
        <v>1.8543297038840677E-2</v>
      </c>
      <c r="EG2" s="187">
        <f t="shared" si="6"/>
        <v>1.8366329532727335E-2</v>
      </c>
      <c r="EH2" s="187">
        <f t="shared" si="6"/>
        <v>1.8474896123854462E-2</v>
      </c>
      <c r="EI2" s="187">
        <f t="shared" si="6"/>
        <v>0.12169215232633403</v>
      </c>
      <c r="EJ2" s="187">
        <f t="shared" si="6"/>
        <v>9.9861802201068328E-2</v>
      </c>
      <c r="EK2" s="187">
        <f t="shared" si="6"/>
        <v>4.9062791731623187E-2</v>
      </c>
      <c r="EL2" s="187">
        <f t="shared" si="6"/>
        <v>0.11829383277462634</v>
      </c>
      <c r="EM2" s="187">
        <f t="shared" si="6"/>
        <v>0.11287264557716992</v>
      </c>
      <c r="EN2" s="187">
        <f t="shared" si="6"/>
        <v>8.1748328801469816E-2</v>
      </c>
      <c r="EO2" s="187">
        <f t="shared" si="6"/>
        <v>3.7016474784771491E-2</v>
      </c>
      <c r="EP2" s="187">
        <f t="shared" si="6"/>
        <v>6.9065129606337858E-2</v>
      </c>
      <c r="EQ2" s="187">
        <f t="shared" si="6"/>
        <v>5.7896095514937608E-2</v>
      </c>
      <c r="ER2" s="187">
        <f t="shared" si="6"/>
        <v>0.12489414547358489</v>
      </c>
      <c r="ES2" s="187">
        <f t="shared" si="6"/>
        <v>5.1287360152696714E-2</v>
      </c>
      <c r="ET2" s="187">
        <f t="shared" si="6"/>
        <v>3.6552726717642189E-2</v>
      </c>
      <c r="EU2" s="187">
        <f t="shared" si="6"/>
        <v>7.2277911836019892E-2</v>
      </c>
      <c r="EV2" s="187">
        <f t="shared" si="6"/>
        <v>3.0404323236267572E-2</v>
      </c>
      <c r="EW2" s="187">
        <f t="shared" si="6"/>
        <v>4.239132484595691E-2</v>
      </c>
      <c r="EX2" s="187">
        <f t="shared" si="6"/>
        <v>6.4580920745180709E-2</v>
      </c>
      <c r="EY2" s="187">
        <f t="shared" si="6"/>
        <v>2.534739212693668E-2</v>
      </c>
      <c r="EZ2" s="187">
        <f t="shared" si="6"/>
        <v>3.2975290417884849E-2</v>
      </c>
      <c r="FA2" s="187">
        <f t="shared" si="6"/>
        <v>9.7929308591230987E-2</v>
      </c>
      <c r="FB2" s="187">
        <f t="shared" si="6"/>
        <v>1034194063.0757722</v>
      </c>
      <c r="FC2" s="187">
        <f t="shared" si="6"/>
        <v>0.10683526679886647</v>
      </c>
      <c r="FD2" s="187">
        <f t="shared" si="6"/>
        <v>3.3103424076267256E-2</v>
      </c>
      <c r="FE2" s="187">
        <f t="shared" si="6"/>
        <v>8.18396299555047E-2</v>
      </c>
      <c r="FF2" s="187">
        <f t="shared" si="6"/>
        <v>3.3103424168528246E-2</v>
      </c>
      <c r="FG2" s="187">
        <f t="shared" si="6"/>
        <v>6.4575273732742897E-2</v>
      </c>
      <c r="FH2" s="187">
        <f t="shared" si="6"/>
        <v>0.11055877696345438</v>
      </c>
      <c r="FI2" s="187">
        <f t="shared" si="6"/>
        <v>6.208232387038571E-2</v>
      </c>
      <c r="FJ2" s="187">
        <f t="shared" si="6"/>
        <v>9.3480014706665518E-2</v>
      </c>
      <c r="FK2" s="187">
        <f t="shared" si="6"/>
        <v>5.5949173918411629E-2</v>
      </c>
      <c r="FL2" s="187">
        <f t="shared" si="6"/>
        <v>7.8779432496752039E-2</v>
      </c>
      <c r="FM2" s="187">
        <f t="shared" si="6"/>
        <v>7.507008064454225E-2</v>
      </c>
      <c r="FN2" s="187">
        <f t="shared" si="6"/>
        <v>6.7468127353214474E-2</v>
      </c>
      <c r="FO2" s="187">
        <f t="shared" si="6"/>
        <v>9.6415012354823235E-2</v>
      </c>
      <c r="FP2" s="187">
        <f t="shared" si="6"/>
        <v>4.0752374545265958E-2</v>
      </c>
      <c r="FQ2" s="187">
        <f t="shared" si="6"/>
        <v>0.10163285235707838</v>
      </c>
      <c r="FR2" s="187">
        <f t="shared" si="6"/>
        <v>0.10253138005255401</v>
      </c>
      <c r="FS2" s="187">
        <f t="shared" si="6"/>
        <v>6.3758651137394345E-2</v>
      </c>
      <c r="FT2" s="187">
        <f t="shared" si="6"/>
        <v>5.7603218490625205E-2</v>
      </c>
      <c r="FU2" s="187">
        <f t="shared" si="6"/>
        <v>0.10724364956812753</v>
      </c>
      <c r="FV2" s="187">
        <f t="shared" si="6"/>
        <v>4.2061023183082004E-2</v>
      </c>
      <c r="FW2" s="187">
        <f t="shared" si="6"/>
        <v>3.1219842178470635E-2</v>
      </c>
      <c r="FX2" s="187">
        <f t="shared" si="6"/>
        <v>4.7556184219651541E-2</v>
      </c>
      <c r="FY2" s="187">
        <f t="shared" si="6"/>
        <v>2.8503864566023222E-2</v>
      </c>
      <c r="FZ2" s="187">
        <f t="shared" si="6"/>
        <v>6.4119023285433729E-2</v>
      </c>
      <c r="GA2" s="187">
        <f t="shared" si="6"/>
        <v>6.9980151299880958E-2</v>
      </c>
      <c r="GB2" s="187">
        <f t="shared" si="6"/>
        <v>7.3552799804914651E-2</v>
      </c>
      <c r="GC2" s="187">
        <f t="shared" si="6"/>
        <v>5.5350636021975132E-2</v>
      </c>
      <c r="GD2" s="187">
        <f t="shared" si="6"/>
        <v>4.7589064134281434E-2</v>
      </c>
      <c r="GE2" s="187">
        <f t="shared" si="6"/>
        <v>0.11987905349050157</v>
      </c>
      <c r="GF2" s="187">
        <f t="shared" si="6"/>
        <v>1089491563.778589</v>
      </c>
      <c r="GG2" s="187">
        <f t="shared" si="6"/>
        <v>0.19820048608208399</v>
      </c>
      <c r="GH2" s="187">
        <f t="shared" si="6"/>
        <v>9.4979114510179333E-2</v>
      </c>
      <c r="GI2" s="187">
        <f t="shared" si="6"/>
        <v>6.4121299755977135E-2</v>
      </c>
      <c r="GJ2" s="187">
        <f t="shared" si="6"/>
        <v>2.0622454941020829E-2</v>
      </c>
      <c r="GK2" s="187">
        <f t="shared" si="6"/>
        <v>1.9859947154467424E-2</v>
      </c>
      <c r="GL2" s="187">
        <f t="shared" si="6"/>
        <v>3.0120819283763485E-2</v>
      </c>
      <c r="GM2" s="187">
        <f t="shared" ref="GM2:GO2" si="7">SQRT(12)*STDEV(GM5:GM10000)</f>
        <v>9.1473031241938538E-3</v>
      </c>
      <c r="GN2" s="187">
        <f t="shared" si="7"/>
        <v>3.2790467655112711E-2</v>
      </c>
      <c r="GO2" s="187">
        <f t="shared" si="7"/>
        <v>5.6689379567361996E-2</v>
      </c>
      <c r="GP2" s="54"/>
      <c r="GQ2" s="54"/>
      <c r="GR2" s="54"/>
      <c r="GS2" s="54"/>
      <c r="GT2" s="54"/>
      <c r="GU2" s="54"/>
    </row>
    <row r="3" spans="1:203" x14ac:dyDescent="0.25">
      <c r="A3" s="187" t="s">
        <v>514</v>
      </c>
      <c r="B3" s="187">
        <f>B1/B2</f>
        <v>8.3305239401910314E-2</v>
      </c>
      <c r="C3" s="187">
        <f t="shared" ref="C3:BN3" si="8">C1/C2</f>
        <v>0.73205804948187869</v>
      </c>
      <c r="D3" s="187">
        <f t="shared" si="8"/>
        <v>0.14005627142901172</v>
      </c>
      <c r="E3" s="187">
        <f t="shared" si="8"/>
        <v>0.10149436713294277</v>
      </c>
      <c r="F3" s="187">
        <f t="shared" si="8"/>
        <v>0.44107795622348533</v>
      </c>
      <c r="G3" s="187">
        <f t="shared" si="8"/>
        <v>0.41275977156671007</v>
      </c>
      <c r="H3" s="187">
        <f t="shared" si="8"/>
        <v>0.87354367064710847</v>
      </c>
      <c r="I3" s="187">
        <f t="shared" si="8"/>
        <v>0.63821626505361495</v>
      </c>
      <c r="J3" s="187">
        <f t="shared" si="8"/>
        <v>0.77311977961340816</v>
      </c>
      <c r="K3" s="187">
        <f t="shared" si="8"/>
        <v>0.65580097187717001</v>
      </c>
      <c r="L3" s="187">
        <f t="shared" si="8"/>
        <v>0.57665503876464419</v>
      </c>
      <c r="M3" s="187">
        <f t="shared" si="8"/>
        <v>0.695461787125221</v>
      </c>
      <c r="N3" s="187">
        <f t="shared" si="8"/>
        <v>0.65992490110845881</v>
      </c>
      <c r="O3" s="187">
        <f t="shared" si="8"/>
        <v>0.67811158516582071</v>
      </c>
      <c r="P3" s="187">
        <f t="shared" si="8"/>
        <v>0.73914607778865238</v>
      </c>
      <c r="Q3" s="187">
        <f t="shared" si="8"/>
        <v>1.9786966648145465</v>
      </c>
      <c r="R3" s="187">
        <f t="shared" si="8"/>
        <v>1.3811948222095034</v>
      </c>
      <c r="S3" s="187">
        <f t="shared" si="8"/>
        <v>-8.6290748368706895E-3</v>
      </c>
      <c r="T3" s="187">
        <f t="shared" si="8"/>
        <v>1.4210730056436998</v>
      </c>
      <c r="U3" s="187">
        <f t="shared" si="8"/>
        <v>0.94975653670493732</v>
      </c>
      <c r="V3" s="187">
        <f t="shared" si="8"/>
        <v>-1.7607349650815669</v>
      </c>
      <c r="W3" s="187">
        <f t="shared" si="8"/>
        <v>0.21153641319435512</v>
      </c>
      <c r="X3" s="187">
        <f t="shared" si="8"/>
        <v>-0.27309773697167111</v>
      </c>
      <c r="Y3" s="187">
        <f t="shared" si="8"/>
        <v>0.37824098391194028</v>
      </c>
      <c r="Z3" s="187">
        <f t="shared" si="8"/>
        <v>-0.49884162436787871</v>
      </c>
      <c r="AA3" s="187">
        <f t="shared" si="8"/>
        <v>1.8914904746128776</v>
      </c>
      <c r="AB3" s="187">
        <f t="shared" si="8"/>
        <v>-2.930149921101151E-3</v>
      </c>
      <c r="AC3" s="187">
        <f t="shared" si="8"/>
        <v>1.9513945871123418E-2</v>
      </c>
      <c r="AD3" s="187">
        <f t="shared" si="8"/>
        <v>-1.1889649397426421</v>
      </c>
      <c r="AE3" s="187">
        <f t="shared" si="8"/>
        <v>0.45146213873418894</v>
      </c>
      <c r="AF3" s="187">
        <f t="shared" si="8"/>
        <v>0.57114889563818683</v>
      </c>
      <c r="AG3" s="187">
        <f t="shared" si="8"/>
        <v>-0.16120119235914623</v>
      </c>
      <c r="AH3" s="187">
        <f t="shared" si="8"/>
        <v>0.35896522348046256</v>
      </c>
      <c r="AI3" s="187">
        <f t="shared" si="8"/>
        <v>7.6299974921734279E-2</v>
      </c>
      <c r="AJ3" s="187">
        <f t="shared" si="8"/>
        <v>0.89906904770258145</v>
      </c>
      <c r="AK3" s="187">
        <f t="shared" si="8"/>
        <v>1.2045900792224811</v>
      </c>
      <c r="AL3" s="187">
        <f t="shared" si="8"/>
        <v>-0.74417440075074726</v>
      </c>
      <c r="AM3" s="187">
        <f t="shared" si="8"/>
        <v>8.4768381586351263E-3</v>
      </c>
      <c r="AN3" s="187">
        <f t="shared" si="8"/>
        <v>0.46538417399947291</v>
      </c>
      <c r="AO3" s="187">
        <f t="shared" si="8"/>
        <v>0.7928042227721801</v>
      </c>
      <c r="AP3" s="187">
        <f t="shared" si="8"/>
        <v>-0.11596924730978894</v>
      </c>
      <c r="AQ3" s="187">
        <f t="shared" si="8"/>
        <v>0.36625582181606253</v>
      </c>
      <c r="AR3" s="187">
        <f t="shared" si="8"/>
        <v>0.4592869690929724</v>
      </c>
      <c r="AS3" s="187">
        <f t="shared" si="8"/>
        <v>2.7948279426429039</v>
      </c>
      <c r="AT3" s="187">
        <f t="shared" si="8"/>
        <v>2.5897173077813349</v>
      </c>
      <c r="AU3" s="187">
        <f t="shared" si="8"/>
        <v>0.22389752998878179</v>
      </c>
      <c r="AV3" s="187">
        <f t="shared" si="8"/>
        <v>-1.9334646376943851</v>
      </c>
      <c r="AW3" s="187">
        <f t="shared" si="8"/>
        <v>-1.8465658424802955</v>
      </c>
      <c r="AX3" s="187">
        <f t="shared" si="8"/>
        <v>0.26027201114348625</v>
      </c>
      <c r="AY3" s="187">
        <f t="shared" si="8"/>
        <v>0.32989602851148836</v>
      </c>
      <c r="AZ3" s="187">
        <f t="shared" si="8"/>
        <v>9.0464513358608362E-2</v>
      </c>
      <c r="BA3" s="187">
        <f t="shared" si="8"/>
        <v>-1.2830983841524524</v>
      </c>
      <c r="BB3" s="187">
        <f t="shared" si="8"/>
        <v>0.98371950647092077</v>
      </c>
      <c r="BC3" s="187">
        <f t="shared" si="8"/>
        <v>0.71659516744814622</v>
      </c>
      <c r="BD3" s="187">
        <f t="shared" si="8"/>
        <v>0.69844497252225457</v>
      </c>
      <c r="BE3" s="187">
        <f t="shared" si="8"/>
        <v>0.9046813684369639</v>
      </c>
      <c r="BF3" s="187">
        <f t="shared" si="8"/>
        <v>-0.77628018951166533</v>
      </c>
      <c r="BG3" s="187">
        <f t="shared" si="8"/>
        <v>-0.21079427781430507</v>
      </c>
      <c r="BH3" s="187">
        <f t="shared" si="8"/>
        <v>-0.24817030637533308</v>
      </c>
      <c r="BI3" s="187">
        <f t="shared" si="8"/>
        <v>-0.24605330934111064</v>
      </c>
      <c r="BJ3" s="187">
        <f t="shared" si="8"/>
        <v>4.5448713702387422E-3</v>
      </c>
      <c r="BK3" s="187">
        <f t="shared" si="8"/>
        <v>-0.94919187051867715</v>
      </c>
      <c r="BL3" s="187">
        <f t="shared" si="8"/>
        <v>5.7329445506330026E-2</v>
      </c>
      <c r="BM3" s="187">
        <f t="shared" si="8"/>
        <v>-0.28051558500478363</v>
      </c>
      <c r="BN3" s="187">
        <f t="shared" si="8"/>
        <v>0.65913849216300502</v>
      </c>
      <c r="BO3" s="187">
        <f t="shared" ref="BO3:DZ3" si="9">BO1/BO2</f>
        <v>1.0758870014149715</v>
      </c>
      <c r="BP3" s="187">
        <f t="shared" si="9"/>
        <v>-0.52922271272986043</v>
      </c>
      <c r="BQ3" s="187">
        <f t="shared" si="9"/>
        <v>-0.32235870087959578</v>
      </c>
      <c r="BR3" s="187">
        <f t="shared" si="9"/>
        <v>-0.24910710100468028</v>
      </c>
      <c r="BS3" s="187">
        <f t="shared" si="9"/>
        <v>-0.63543628493107229</v>
      </c>
      <c r="BT3" s="187">
        <f t="shared" si="9"/>
        <v>-6.4613760209872084E-2</v>
      </c>
      <c r="BU3" s="187">
        <f t="shared" si="9"/>
        <v>0.73994849576102795</v>
      </c>
      <c r="BV3" s="187">
        <f t="shared" si="9"/>
        <v>-1.2828577316334746</v>
      </c>
      <c r="BW3" s="187">
        <f t="shared" si="9"/>
        <v>0.84565548259819623</v>
      </c>
      <c r="BX3" s="187">
        <f t="shared" si="9"/>
        <v>1.4722928611828812</v>
      </c>
      <c r="BY3" s="187">
        <f t="shared" si="9"/>
        <v>8.6527136078197439E-2</v>
      </c>
      <c r="BZ3" s="187">
        <f t="shared" si="9"/>
        <v>3.082502804215323E-2</v>
      </c>
      <c r="CA3" s="187">
        <f t="shared" si="9"/>
        <v>0.73490497186478787</v>
      </c>
      <c r="CB3" s="187">
        <f t="shared" si="9"/>
        <v>0.9541077378366255</v>
      </c>
      <c r="CC3" s="187">
        <f t="shared" si="9"/>
        <v>0.46654627092258089</v>
      </c>
      <c r="CD3" s="187">
        <f t="shared" si="9"/>
        <v>-1.0627398397165728</v>
      </c>
      <c r="CE3" s="187">
        <f t="shared" si="9"/>
        <v>-0.19802379115143712</v>
      </c>
      <c r="CF3" s="187">
        <f t="shared" si="9"/>
        <v>-0.27076920751998257</v>
      </c>
      <c r="CG3" s="187">
        <f t="shared" si="9"/>
        <v>-0.76387950134107652</v>
      </c>
      <c r="CH3" s="187">
        <f t="shared" si="9"/>
        <v>-0.31206839319542962</v>
      </c>
      <c r="CI3" s="187">
        <f t="shared" si="9"/>
        <v>0.28388506595433427</v>
      </c>
      <c r="CJ3" s="187">
        <f t="shared" si="9"/>
        <v>0.17069815468206212</v>
      </c>
      <c r="CK3" s="187">
        <f t="shared" si="9"/>
        <v>1.0087514177311001</v>
      </c>
      <c r="CL3" s="187">
        <f t="shared" si="9"/>
        <v>-0.18954437480292247</v>
      </c>
      <c r="CM3" s="187">
        <f t="shared" si="9"/>
        <v>1.5046737630645688</v>
      </c>
      <c r="CN3" s="187">
        <f t="shared" si="9"/>
        <v>-1.4944222914403293</v>
      </c>
      <c r="CO3" s="187">
        <f t="shared" si="9"/>
        <v>0.17608783499076502</v>
      </c>
      <c r="CP3" s="187">
        <f t="shared" si="9"/>
        <v>0.88730760525154351</v>
      </c>
      <c r="CQ3" s="187">
        <f t="shared" si="9"/>
        <v>2.0623426576542818</v>
      </c>
      <c r="CR3" s="187">
        <f t="shared" si="9"/>
        <v>1.270940888956865</v>
      </c>
      <c r="CS3" s="187">
        <f t="shared" si="9"/>
        <v>-0.66859107955310515</v>
      </c>
      <c r="CT3" s="187">
        <f t="shared" si="9"/>
        <v>0.70602703464227412</v>
      </c>
      <c r="CU3" s="187">
        <f t="shared" si="9"/>
        <v>0.97197710914445534</v>
      </c>
      <c r="CV3" s="187">
        <f t="shared" si="9"/>
        <v>0.30137269131669042</v>
      </c>
      <c r="CW3" s="187">
        <f t="shared" si="9"/>
        <v>0.29708831500060356</v>
      </c>
      <c r="CX3" s="187">
        <f t="shared" si="9"/>
        <v>2.3108727031112388</v>
      </c>
      <c r="CY3" s="187">
        <f t="shared" si="9"/>
        <v>1.409089508627964</v>
      </c>
      <c r="CZ3" s="187">
        <f t="shared" si="9"/>
        <v>1.3050162763509616</v>
      </c>
      <c r="DA3" s="187">
        <f t="shared" si="9"/>
        <v>-8.4530998917744196E-2</v>
      </c>
      <c r="DB3" s="187">
        <f t="shared" si="9"/>
        <v>0.41887854631032867</v>
      </c>
      <c r="DC3" s="187">
        <f t="shared" si="9"/>
        <v>0.79584817057388813</v>
      </c>
      <c r="DD3" s="187">
        <f t="shared" si="9"/>
        <v>0.82403725377948678</v>
      </c>
      <c r="DE3" s="187">
        <f t="shared" si="9"/>
        <v>0.7203781887713433</v>
      </c>
      <c r="DF3" s="187">
        <f t="shared" si="9"/>
        <v>-0.2322367607150353</v>
      </c>
      <c r="DG3" s="187">
        <f t="shared" si="9"/>
        <v>1.289199483013751</v>
      </c>
      <c r="DH3" s="187">
        <f t="shared" si="9"/>
        <v>-0.6855902489206227</v>
      </c>
      <c r="DI3" s="187">
        <f t="shared" si="9"/>
        <v>1.2670175361422977</v>
      </c>
      <c r="DJ3" s="187">
        <f t="shared" si="9"/>
        <v>0.54023847489613397</v>
      </c>
      <c r="DK3" s="187">
        <f t="shared" si="9"/>
        <v>1.2324597937274176E-2</v>
      </c>
      <c r="DL3" s="187">
        <f t="shared" si="9"/>
        <v>-0.43311865809905065</v>
      </c>
      <c r="DM3" s="187">
        <f t="shared" si="9"/>
        <v>-0.29389787969734871</v>
      </c>
      <c r="DN3" s="187">
        <f t="shared" si="9"/>
        <v>-1.7607349650815669</v>
      </c>
      <c r="DO3" s="187">
        <f t="shared" si="9"/>
        <v>-0.48549477510238598</v>
      </c>
      <c r="DP3" s="187">
        <f t="shared" si="9"/>
        <v>-0.55862844000155198</v>
      </c>
      <c r="DQ3" s="187">
        <f t="shared" si="9"/>
        <v>-0.26319461655707499</v>
      </c>
      <c r="DR3" s="187">
        <f t="shared" si="9"/>
        <v>2.2129887323865969</v>
      </c>
      <c r="DS3" s="187">
        <f t="shared" si="9"/>
        <v>-0.64548135395984607</v>
      </c>
      <c r="DT3" s="187">
        <f t="shared" si="9"/>
        <v>-0.56628029876850849</v>
      </c>
      <c r="DU3" s="187">
        <f t="shared" si="9"/>
        <v>2.3676052736825999</v>
      </c>
      <c r="DV3" s="187">
        <f t="shared" si="9"/>
        <v>1.8876988608334529E-2</v>
      </c>
      <c r="DW3" s="187">
        <f t="shared" si="9"/>
        <v>2.3138844539304291</v>
      </c>
      <c r="DX3" s="187">
        <f t="shared" si="9"/>
        <v>2.4465729581905813</v>
      </c>
      <c r="DY3" s="187">
        <f t="shared" si="9"/>
        <v>0.15731384212028007</v>
      </c>
      <c r="DZ3" s="187">
        <f t="shared" si="9"/>
        <v>0.94759593291274591</v>
      </c>
      <c r="EA3" s="187">
        <f t="shared" ref="EA3:GL3" si="10">EA1/EA2</f>
        <v>0.50472375291656757</v>
      </c>
      <c r="EB3" s="187">
        <f t="shared" si="10"/>
        <v>0.89174323267005906</v>
      </c>
      <c r="EC3" s="187">
        <f t="shared" si="10"/>
        <v>0.93613664536878172</v>
      </c>
      <c r="ED3" s="187">
        <f t="shared" si="10"/>
        <v>1.108459991270454</v>
      </c>
      <c r="EE3" s="187">
        <f t="shared" si="10"/>
        <v>-0.11849458356788646</v>
      </c>
      <c r="EF3" s="187">
        <f t="shared" si="10"/>
        <v>1.1284673101999694</v>
      </c>
      <c r="EG3" s="187">
        <f t="shared" si="10"/>
        <v>1.2351003381060865</v>
      </c>
      <c r="EH3" s="187">
        <f t="shared" si="10"/>
        <v>0.93529382716079401</v>
      </c>
      <c r="EI3" s="187">
        <f t="shared" si="10"/>
        <v>-6.003624192525754E-3</v>
      </c>
      <c r="EJ3" s="187">
        <f t="shared" si="10"/>
        <v>1.287027420554248</v>
      </c>
      <c r="EK3" s="187">
        <f t="shared" si="10"/>
        <v>0.39712062699986189</v>
      </c>
      <c r="EL3" s="187">
        <f t="shared" si="10"/>
        <v>-1.0487597925192698</v>
      </c>
      <c r="EM3" s="187">
        <f t="shared" si="10"/>
        <v>0.56175958821291028</v>
      </c>
      <c r="EN3" s="187">
        <f t="shared" si="10"/>
        <v>0.66681303486238241</v>
      </c>
      <c r="EO3" s="187">
        <f t="shared" si="10"/>
        <v>0.57592172676926523</v>
      </c>
      <c r="EP3" s="187">
        <f t="shared" si="10"/>
        <v>1.1918283338147582</v>
      </c>
      <c r="EQ3" s="187">
        <f t="shared" si="10"/>
        <v>0.37761366296940563</v>
      </c>
      <c r="ER3" s="187">
        <f t="shared" si="10"/>
        <v>0.73560601480426413</v>
      </c>
      <c r="ES3" s="187">
        <f t="shared" si="10"/>
        <v>0.96712251619163014</v>
      </c>
      <c r="ET3" s="187">
        <f t="shared" si="10"/>
        <v>0.8001288586441696</v>
      </c>
      <c r="EU3" s="187">
        <f t="shared" si="10"/>
        <v>0.14457040208571786</v>
      </c>
      <c r="EV3" s="187">
        <f t="shared" si="10"/>
        <v>1.8240142625758566</v>
      </c>
      <c r="EW3" s="187">
        <f t="shared" si="10"/>
        <v>0.8567422775509409</v>
      </c>
      <c r="EX3" s="187">
        <f t="shared" si="10"/>
        <v>0.20566774832504903</v>
      </c>
      <c r="EY3" s="187">
        <f t="shared" si="10"/>
        <v>1.1938999085661943</v>
      </c>
      <c r="EZ3" s="187">
        <f t="shared" si="10"/>
        <v>-0.86968813933473088</v>
      </c>
      <c r="FA3" s="187">
        <f t="shared" si="10"/>
        <v>2.8104226824664017E-2</v>
      </c>
      <c r="FB3" s="187">
        <f t="shared" si="10"/>
        <v>-1.1320232323365849</v>
      </c>
      <c r="FC3" s="187">
        <f t="shared" si="10"/>
        <v>0.2626091541503906</v>
      </c>
      <c r="FD3" s="187">
        <f t="shared" si="10"/>
        <v>-1.2847863712255607</v>
      </c>
      <c r="FE3" s="187">
        <f t="shared" si="10"/>
        <v>0.35626417718459891</v>
      </c>
      <c r="FF3" s="187">
        <f t="shared" si="10"/>
        <v>-1.2847863717144057</v>
      </c>
      <c r="FG3" s="187">
        <f t="shared" si="10"/>
        <v>-0.16879770629926158</v>
      </c>
      <c r="FH3" s="187">
        <f t="shared" si="10"/>
        <v>-0.70244818405931164</v>
      </c>
      <c r="FI3" s="187">
        <f t="shared" si="10"/>
        <v>0.84951566184495819</v>
      </c>
      <c r="FJ3" s="187">
        <f t="shared" si="10"/>
        <v>0.4176136940972956</v>
      </c>
      <c r="FK3" s="187">
        <f t="shared" si="10"/>
        <v>-4.9864542624466178E-2</v>
      </c>
      <c r="FL3" s="187">
        <f t="shared" si="10"/>
        <v>-0.38728938573786126</v>
      </c>
      <c r="FM3" s="187">
        <f t="shared" si="10"/>
        <v>1.1686501659771062</v>
      </c>
      <c r="FN3" s="187">
        <f t="shared" si="10"/>
        <v>0.30228536907679843</v>
      </c>
      <c r="FO3" s="187">
        <f t="shared" si="10"/>
        <v>1.1645941550610075</v>
      </c>
      <c r="FP3" s="187">
        <f t="shared" si="10"/>
        <v>1.0078045790264889</v>
      </c>
      <c r="FQ3" s="187">
        <f t="shared" si="10"/>
        <v>0.60146978372345061</v>
      </c>
      <c r="FR3" s="187">
        <f t="shared" si="10"/>
        <v>0.45976803099848296</v>
      </c>
      <c r="FS3" s="187">
        <f t="shared" si="10"/>
        <v>6.884426943670921E-2</v>
      </c>
      <c r="FT3" s="187">
        <f t="shared" si="10"/>
        <v>-0.53519261993713951</v>
      </c>
      <c r="FU3" s="187">
        <f t="shared" si="10"/>
        <v>0.2821561685026257</v>
      </c>
      <c r="FV3" s="187">
        <f t="shared" si="10"/>
        <v>2.3160833112707171</v>
      </c>
      <c r="FW3" s="187">
        <f t="shared" si="10"/>
        <v>0.66610261101943125</v>
      </c>
      <c r="FX3" s="187">
        <f t="shared" si="10"/>
        <v>0.7929149279946559</v>
      </c>
      <c r="FY3" s="187">
        <f t="shared" si="10"/>
        <v>3.6510802031766265</v>
      </c>
      <c r="FZ3" s="187">
        <f t="shared" si="10"/>
        <v>2.3406303496347656</v>
      </c>
      <c r="GA3" s="187">
        <f t="shared" si="10"/>
        <v>0.94666862270989649</v>
      </c>
      <c r="GB3" s="187">
        <f t="shared" si="10"/>
        <v>0.43402262252364143</v>
      </c>
      <c r="GC3" s="187">
        <f t="shared" si="10"/>
        <v>0.97759837052144349</v>
      </c>
      <c r="GD3" s="187">
        <f t="shared" si="10"/>
        <v>1.303044189455228</v>
      </c>
      <c r="GE3" s="187">
        <f t="shared" si="10"/>
        <v>1.112150729737992</v>
      </c>
      <c r="GF3" s="187">
        <f t="shared" si="10"/>
        <v>-1.208887900744035</v>
      </c>
      <c r="GG3" s="187">
        <f t="shared" si="10"/>
        <v>1.2315223721239876</v>
      </c>
      <c r="GH3" s="187">
        <f t="shared" si="10"/>
        <v>1.3128199943570071</v>
      </c>
      <c r="GI3" s="187">
        <f t="shared" si="10"/>
        <v>6.616982066298957E-2</v>
      </c>
      <c r="GJ3" s="187">
        <f t="shared" si="10"/>
        <v>2.207748789830922</v>
      </c>
      <c r="GK3" s="187">
        <f t="shared" si="10"/>
        <v>0.96620897440079834</v>
      </c>
      <c r="GL3" s="187">
        <f t="shared" si="10"/>
        <v>1.3625386221835034</v>
      </c>
      <c r="GM3" s="187">
        <f t="shared" ref="GM3:GO3" si="11">GM1/GM2</f>
        <v>1.8080714726368314</v>
      </c>
      <c r="GN3" s="187">
        <f t="shared" si="11"/>
        <v>1.6405262872114825</v>
      </c>
      <c r="GO3" s="187">
        <f t="shared" si="11"/>
        <v>0.8347353691345677</v>
      </c>
      <c r="GP3" s="54"/>
      <c r="GQ3" s="54"/>
      <c r="GR3" s="54"/>
      <c r="GS3" s="54"/>
      <c r="GT3" s="54"/>
      <c r="GU3" s="54"/>
    </row>
    <row r="4" spans="1:203" x14ac:dyDescent="0.25">
      <c r="A4" s="183" t="s">
        <v>511</v>
      </c>
      <c r="B4" s="185" t="s">
        <v>244</v>
      </c>
      <c r="C4" s="185" t="s">
        <v>431</v>
      </c>
      <c r="D4" s="185" t="s">
        <v>438</v>
      </c>
      <c r="E4" s="185" t="s">
        <v>439</v>
      </c>
      <c r="F4" s="185" t="s">
        <v>440</v>
      </c>
      <c r="G4" s="185" t="s">
        <v>441</v>
      </c>
      <c r="H4" s="185" t="s">
        <v>428</v>
      </c>
      <c r="I4" s="185" t="s">
        <v>432</v>
      </c>
      <c r="J4" s="185" t="s">
        <v>224</v>
      </c>
      <c r="K4" s="185" t="s">
        <v>433</v>
      </c>
      <c r="L4" s="185" t="s">
        <v>434</v>
      </c>
      <c r="M4" s="185" t="s">
        <v>435</v>
      </c>
      <c r="N4" s="185" t="s">
        <v>436</v>
      </c>
      <c r="O4" s="185" t="s">
        <v>437</v>
      </c>
      <c r="P4" s="185" t="s">
        <v>246</v>
      </c>
      <c r="Q4" s="185" t="s">
        <v>263</v>
      </c>
      <c r="R4" s="185" t="s">
        <v>227</v>
      </c>
      <c r="S4" s="185" t="s">
        <v>230</v>
      </c>
      <c r="T4" s="185" t="s">
        <v>442</v>
      </c>
      <c r="U4" s="185" t="s">
        <v>384</v>
      </c>
      <c r="V4" s="185" t="s">
        <v>363</v>
      </c>
      <c r="W4" s="185" t="s">
        <v>420</v>
      </c>
      <c r="X4" s="185" t="s">
        <v>225</v>
      </c>
      <c r="Y4" s="185" t="s">
        <v>207</v>
      </c>
      <c r="Z4" s="185" t="s">
        <v>250</v>
      </c>
      <c r="AA4" s="185" t="s">
        <v>385</v>
      </c>
      <c r="AB4" s="185" t="s">
        <v>485</v>
      </c>
      <c r="AC4" s="185" t="s">
        <v>486</v>
      </c>
      <c r="AD4" s="185" t="s">
        <v>419</v>
      </c>
      <c r="AE4" s="185" t="s">
        <v>421</v>
      </c>
      <c r="AF4" s="185" t="s">
        <v>239</v>
      </c>
      <c r="AG4" s="185" t="s">
        <v>445</v>
      </c>
      <c r="AH4" s="185" t="s">
        <v>422</v>
      </c>
      <c r="AI4" s="185" t="s">
        <v>446</v>
      </c>
      <c r="AJ4" s="185" t="s">
        <v>386</v>
      </c>
      <c r="AK4" s="185" t="s">
        <v>237</v>
      </c>
      <c r="AL4" s="185" t="s">
        <v>429</v>
      </c>
      <c r="AM4" s="185" t="s">
        <v>447</v>
      </c>
      <c r="AN4" s="185" t="s">
        <v>448</v>
      </c>
      <c r="AO4" s="185" t="s">
        <v>449</v>
      </c>
      <c r="AP4" s="185" t="s">
        <v>450</v>
      </c>
      <c r="AQ4" s="185" t="s">
        <v>451</v>
      </c>
      <c r="AR4" s="185" t="s">
        <v>452</v>
      </c>
      <c r="AS4" s="185" t="s">
        <v>351</v>
      </c>
      <c r="AT4" s="185" t="s">
        <v>352</v>
      </c>
      <c r="AU4" s="185" t="s">
        <v>353</v>
      </c>
      <c r="AV4" s="185" t="s">
        <v>354</v>
      </c>
      <c r="AW4" s="185" t="s">
        <v>355</v>
      </c>
      <c r="AX4" s="185" t="s">
        <v>396</v>
      </c>
      <c r="AY4" s="185" t="s">
        <v>247</v>
      </c>
      <c r="AZ4" s="185" t="s">
        <v>259</v>
      </c>
      <c r="BA4" s="185" t="s">
        <v>380</v>
      </c>
      <c r="BB4" s="185" t="s">
        <v>383</v>
      </c>
      <c r="BC4" s="185" t="s">
        <v>453</v>
      </c>
      <c r="BD4" s="185" t="s">
        <v>382</v>
      </c>
      <c r="BE4" s="185" t="s">
        <v>393</v>
      </c>
      <c r="BF4" s="185" t="s">
        <v>392</v>
      </c>
      <c r="BG4" s="185" t="s">
        <v>395</v>
      </c>
      <c r="BH4" s="185" t="s">
        <v>394</v>
      </c>
      <c r="BI4" s="185" t="s">
        <v>454</v>
      </c>
      <c r="BJ4" s="185" t="s">
        <v>391</v>
      </c>
      <c r="BK4" s="185" t="s">
        <v>455</v>
      </c>
      <c r="BL4" s="185" t="s">
        <v>208</v>
      </c>
      <c r="BM4" s="185" t="s">
        <v>366</v>
      </c>
      <c r="BN4" s="185" t="s">
        <v>460</v>
      </c>
      <c r="BO4" s="185" t="s">
        <v>476</v>
      </c>
      <c r="BP4" s="185" t="s">
        <v>252</v>
      </c>
      <c r="BQ4" s="185" t="s">
        <v>456</v>
      </c>
      <c r="BR4" s="185" t="s">
        <v>457</v>
      </c>
      <c r="BS4" s="185" t="s">
        <v>458</v>
      </c>
      <c r="BT4" s="185" t="s">
        <v>459</v>
      </c>
      <c r="BU4" s="185" t="s">
        <v>477</v>
      </c>
      <c r="BV4" s="185" t="s">
        <v>233</v>
      </c>
      <c r="BW4" s="185" t="s">
        <v>364</v>
      </c>
      <c r="BX4" s="185" t="s">
        <v>367</v>
      </c>
      <c r="BY4" s="185" t="s">
        <v>368</v>
      </c>
      <c r="BZ4" s="185" t="s">
        <v>251</v>
      </c>
      <c r="CA4" s="185" t="s">
        <v>478</v>
      </c>
      <c r="CB4" s="185" t="s">
        <v>479</v>
      </c>
      <c r="CC4" s="185" t="s">
        <v>480</v>
      </c>
      <c r="CD4" s="185" t="s">
        <v>174</v>
      </c>
      <c r="CE4" s="185" t="s">
        <v>483</v>
      </c>
      <c r="CF4" s="185" t="s">
        <v>484</v>
      </c>
      <c r="CG4" s="185" t="s">
        <v>481</v>
      </c>
      <c r="CH4" s="185" t="s">
        <v>482</v>
      </c>
      <c r="CI4" s="185" t="s">
        <v>264</v>
      </c>
      <c r="CJ4" s="185" t="s">
        <v>248</v>
      </c>
      <c r="CK4" s="185" t="s">
        <v>214</v>
      </c>
      <c r="CL4" s="185" t="s">
        <v>234</v>
      </c>
      <c r="CM4" s="185" t="s">
        <v>258</v>
      </c>
      <c r="CN4" s="185" t="s">
        <v>416</v>
      </c>
      <c r="CO4" s="185" t="s">
        <v>243</v>
      </c>
      <c r="CP4" s="185" t="s">
        <v>417</v>
      </c>
      <c r="CQ4" s="185" t="s">
        <v>427</v>
      </c>
      <c r="CR4" s="185" t="s">
        <v>213</v>
      </c>
      <c r="CS4" s="185" t="s">
        <v>254</v>
      </c>
      <c r="CT4" s="185" t="s">
        <v>240</v>
      </c>
      <c r="CU4" s="185" t="s">
        <v>212</v>
      </c>
      <c r="CV4" s="185" t="s">
        <v>256</v>
      </c>
      <c r="CW4" s="185" t="s">
        <v>365</v>
      </c>
      <c r="CX4" s="185" t="s">
        <v>423</v>
      </c>
      <c r="CY4" s="185" t="s">
        <v>424</v>
      </c>
      <c r="CZ4" s="185" t="s">
        <v>425</v>
      </c>
      <c r="DA4" s="185" t="s">
        <v>426</v>
      </c>
      <c r="DB4" s="185" t="s">
        <v>218</v>
      </c>
      <c r="DC4" s="185" t="s">
        <v>410</v>
      </c>
      <c r="DD4" s="185" t="s">
        <v>219</v>
      </c>
      <c r="DE4" s="185" t="s">
        <v>273</v>
      </c>
      <c r="DF4" s="185" t="s">
        <v>268</v>
      </c>
      <c r="DG4" s="185" t="s">
        <v>223</v>
      </c>
      <c r="DH4" s="185" t="s">
        <v>260</v>
      </c>
      <c r="DI4" s="185" t="s">
        <v>398</v>
      </c>
      <c r="DJ4" s="185" t="s">
        <v>211</v>
      </c>
      <c r="DK4" s="185" t="s">
        <v>241</v>
      </c>
      <c r="DL4" s="185" t="s">
        <v>461</v>
      </c>
      <c r="DM4" s="185" t="s">
        <v>462</v>
      </c>
      <c r="DN4" s="185" t="s">
        <v>463</v>
      </c>
      <c r="DO4" s="185" t="s">
        <v>464</v>
      </c>
      <c r="DP4" s="185" t="s">
        <v>465</v>
      </c>
      <c r="DQ4" s="185" t="s">
        <v>267</v>
      </c>
      <c r="DR4" s="185" t="s">
        <v>510</v>
      </c>
      <c r="DS4" s="185" t="s">
        <v>471</v>
      </c>
      <c r="DT4" s="185" t="s">
        <v>472</v>
      </c>
      <c r="DU4" s="185" t="s">
        <v>473</v>
      </c>
      <c r="DV4" s="185" t="s">
        <v>401</v>
      </c>
      <c r="DW4" s="185" t="s">
        <v>466</v>
      </c>
      <c r="DX4" s="185" t="s">
        <v>467</v>
      </c>
      <c r="DY4" s="185" t="s">
        <v>266</v>
      </c>
      <c r="DZ4" s="185" t="s">
        <v>238</v>
      </c>
      <c r="EA4" s="185" t="s">
        <v>269</v>
      </c>
      <c r="EB4" s="185" t="s">
        <v>209</v>
      </c>
      <c r="EC4" s="185" t="s">
        <v>220</v>
      </c>
      <c r="ED4" s="185" t="s">
        <v>411</v>
      </c>
      <c r="EE4" s="185" t="s">
        <v>253</v>
      </c>
      <c r="EF4" s="185" t="s">
        <v>468</v>
      </c>
      <c r="EG4" s="185" t="s">
        <v>469</v>
      </c>
      <c r="EH4" s="185" t="s">
        <v>470</v>
      </c>
      <c r="EI4" s="185" t="s">
        <v>400</v>
      </c>
      <c r="EJ4" s="185" t="s">
        <v>399</v>
      </c>
      <c r="EK4" s="185" t="s">
        <v>262</v>
      </c>
      <c r="EL4" s="185" t="s">
        <v>474</v>
      </c>
      <c r="EM4" s="185" t="s">
        <v>430</v>
      </c>
      <c r="EN4" s="185" t="s">
        <v>272</v>
      </c>
      <c r="EO4" s="185" t="s">
        <v>271</v>
      </c>
      <c r="EP4" s="185" t="s">
        <v>270</v>
      </c>
      <c r="EQ4" s="185" t="s">
        <v>415</v>
      </c>
      <c r="ER4" s="185" t="s">
        <v>235</v>
      </c>
      <c r="ES4" s="185" t="s">
        <v>232</v>
      </c>
      <c r="ET4" s="185" t="s">
        <v>249</v>
      </c>
      <c r="EU4" s="185" t="s">
        <v>242</v>
      </c>
      <c r="EV4" s="185" t="s">
        <v>265</v>
      </c>
      <c r="EW4" s="185" t="s">
        <v>231</v>
      </c>
      <c r="EX4" s="185" t="s">
        <v>261</v>
      </c>
      <c r="EY4" s="185" t="s">
        <v>390</v>
      </c>
      <c r="EZ4" s="185" t="s">
        <v>389</v>
      </c>
      <c r="FA4" s="185" t="s">
        <v>257</v>
      </c>
      <c r="FB4" s="185" t="s">
        <v>418</v>
      </c>
      <c r="FC4" s="185" t="s">
        <v>379</v>
      </c>
      <c r="FD4" s="185" t="s">
        <v>369</v>
      </c>
      <c r="FE4" s="185" t="s">
        <v>370</v>
      </c>
      <c r="FF4" s="185" t="s">
        <v>475</v>
      </c>
      <c r="FG4" s="185" t="s">
        <v>371</v>
      </c>
      <c r="FH4" s="185" t="s">
        <v>388</v>
      </c>
      <c r="FI4" s="185" t="s">
        <v>372</v>
      </c>
      <c r="FJ4" s="185" t="s">
        <v>373</v>
      </c>
      <c r="FK4" s="185" t="s">
        <v>374</v>
      </c>
      <c r="FL4" s="185" t="s">
        <v>255</v>
      </c>
      <c r="FM4" s="185" t="s">
        <v>216</v>
      </c>
      <c r="FN4" s="185" t="s">
        <v>228</v>
      </c>
      <c r="FO4" s="185" t="s">
        <v>408</v>
      </c>
      <c r="FP4" s="185" t="s">
        <v>509</v>
      </c>
      <c r="FQ4" s="185" t="s">
        <v>215</v>
      </c>
      <c r="FR4" s="185" t="s">
        <v>236</v>
      </c>
      <c r="FS4" s="185" t="s">
        <v>387</v>
      </c>
      <c r="FT4" s="185" t="s">
        <v>245</v>
      </c>
      <c r="FU4" s="185" t="s">
        <v>377</v>
      </c>
      <c r="FV4" s="185" t="s">
        <v>221</v>
      </c>
      <c r="FW4" s="185" t="s">
        <v>356</v>
      </c>
      <c r="FX4" s="185" t="s">
        <v>378</v>
      </c>
      <c r="FY4" s="185" t="s">
        <v>222</v>
      </c>
      <c r="FZ4" s="185" t="s">
        <v>376</v>
      </c>
      <c r="GA4" s="185" t="s">
        <v>206</v>
      </c>
      <c r="GB4" s="185" t="s">
        <v>217</v>
      </c>
      <c r="GC4" s="185" t="s">
        <v>229</v>
      </c>
      <c r="GD4" s="185" t="s">
        <v>413</v>
      </c>
      <c r="GE4" s="185" t="s">
        <v>414</v>
      </c>
      <c r="GF4" s="185" t="s">
        <v>397</v>
      </c>
      <c r="GG4" s="185" t="s">
        <v>381</v>
      </c>
      <c r="GH4" s="185" t="s">
        <v>210</v>
      </c>
      <c r="GI4" s="185" t="s">
        <v>226</v>
      </c>
      <c r="GJ4" s="185" t="s">
        <v>357</v>
      </c>
      <c r="GK4" s="185" t="s">
        <v>358</v>
      </c>
      <c r="GL4" s="185" t="s">
        <v>361</v>
      </c>
      <c r="GM4" s="185" t="s">
        <v>360</v>
      </c>
      <c r="GN4" s="185" t="s">
        <v>359</v>
      </c>
      <c r="GO4" s="185" t="s">
        <v>362</v>
      </c>
    </row>
    <row r="5" spans="1:203" x14ac:dyDescent="0.25">
      <c r="A5" s="183">
        <v>41121</v>
      </c>
      <c r="B5" s="185">
        <v>-1.5215549920853104E-2</v>
      </c>
      <c r="C5" s="185">
        <v>0</v>
      </c>
      <c r="D5" s="185">
        <v>2.1966734771906257E-3</v>
      </c>
      <c r="E5" s="185">
        <v>3.2687964422500656E-3</v>
      </c>
      <c r="F5" s="185">
        <v>0</v>
      </c>
      <c r="G5" s="185">
        <v>0</v>
      </c>
      <c r="H5" s="185">
        <v>0</v>
      </c>
      <c r="I5" s="185">
        <v>4.1721793445771149E-2</v>
      </c>
      <c r="J5" s="185">
        <v>1.2681940647958571E-2</v>
      </c>
      <c r="K5" s="185">
        <v>0</v>
      </c>
      <c r="L5" s="185">
        <v>0</v>
      </c>
      <c r="M5" s="185">
        <v>0</v>
      </c>
      <c r="N5" s="185">
        <v>0</v>
      </c>
      <c r="O5" s="185">
        <v>0</v>
      </c>
      <c r="P5" s="185">
        <v>1.7502477195772762E-2</v>
      </c>
      <c r="Q5" s="185">
        <v>1.9060088160231477E-2</v>
      </c>
      <c r="R5" s="185">
        <v>-5.2760193122549683E-4</v>
      </c>
      <c r="S5" s="185">
        <v>0</v>
      </c>
      <c r="T5" s="185">
        <v>0</v>
      </c>
      <c r="U5" s="185">
        <v>6.5782122933758166E-2</v>
      </c>
      <c r="V5" s="185">
        <v>0</v>
      </c>
      <c r="W5" s="185">
        <v>-1.1599133321780149E-2</v>
      </c>
      <c r="X5" s="185">
        <v>2.2369544739454052E-2</v>
      </c>
      <c r="Y5" s="185">
        <v>-1.9351561288446749E-3</v>
      </c>
      <c r="Z5" s="185">
        <v>0</v>
      </c>
      <c r="AA5" s="185">
        <v>0</v>
      </c>
      <c r="AB5" s="185">
        <v>9.2516760263473673E-3</v>
      </c>
      <c r="AC5" s="185">
        <v>1.4025067482657635E-2</v>
      </c>
      <c r="AD5" s="185">
        <v>0</v>
      </c>
      <c r="AE5" s="185">
        <v>0</v>
      </c>
      <c r="AF5" s="185">
        <v>0</v>
      </c>
      <c r="AG5" s="185">
        <v>3.0736673541604049E-2</v>
      </c>
      <c r="AH5" s="185">
        <v>2.2977491506278563E-2</v>
      </c>
      <c r="AI5" s="185">
        <v>-7.6937498976194715E-3</v>
      </c>
      <c r="AJ5" s="185">
        <v>0</v>
      </c>
      <c r="AK5" s="185">
        <v>6.3727012318370024E-3</v>
      </c>
      <c r="AL5" s="185">
        <v>-3.1332147903897689E-3</v>
      </c>
      <c r="AM5" s="185">
        <v>1.8874607001323065E-2</v>
      </c>
      <c r="AN5" s="185">
        <v>0</v>
      </c>
      <c r="AO5" s="185">
        <v>0</v>
      </c>
      <c r="AP5" s="185">
        <v>1.8315040385070844E-2</v>
      </c>
      <c r="AQ5" s="185">
        <v>0</v>
      </c>
      <c r="AR5" s="185">
        <v>0</v>
      </c>
      <c r="AS5" s="185">
        <v>-4.1261509522551483E-3</v>
      </c>
      <c r="AT5" s="185">
        <v>-6.8747857961712336E-3</v>
      </c>
      <c r="AU5" s="185">
        <v>-9.899092959609326E-3</v>
      </c>
      <c r="AV5" s="185">
        <v>0</v>
      </c>
      <c r="AW5" s="185">
        <v>0</v>
      </c>
      <c r="AX5" s="185">
        <v>-8.6821348830526321E-3</v>
      </c>
      <c r="AY5" s="185">
        <v>0</v>
      </c>
      <c r="AZ5" s="185">
        <v>1.5872297992100909E-2</v>
      </c>
      <c r="BA5" s="185">
        <v>0</v>
      </c>
      <c r="BB5" s="185">
        <v>0</v>
      </c>
      <c r="BC5" s="185">
        <v>1.1643726725741264E-2</v>
      </c>
      <c r="BD5" s="185">
        <v>0</v>
      </c>
      <c r="BE5" s="185">
        <v>-3.1910427245753159E-2</v>
      </c>
      <c r="BF5" s="185">
        <v>2.2113308176207595E-2</v>
      </c>
      <c r="BG5" s="185">
        <v>5.3304345774964984E-2</v>
      </c>
      <c r="BH5" s="185">
        <v>4.3224280566212261E-2</v>
      </c>
      <c r="BI5" s="185">
        <v>4.3230735476688605E-2</v>
      </c>
      <c r="BJ5" s="185">
        <v>2.4830303668664996E-2</v>
      </c>
      <c r="BK5" s="185">
        <v>2.7775454528253866E-2</v>
      </c>
      <c r="BL5" s="185">
        <v>-1.1170231885866526E-3</v>
      </c>
      <c r="BM5" s="185">
        <v>0</v>
      </c>
      <c r="BN5" s="185">
        <v>0</v>
      </c>
      <c r="BO5" s="185">
        <v>1.8101845442225664E-2</v>
      </c>
      <c r="BP5" s="185">
        <v>0</v>
      </c>
      <c r="BQ5" s="185">
        <v>1.9472936106437189E-2</v>
      </c>
      <c r="BR5" s="185">
        <v>3.0278015390155618E-2</v>
      </c>
      <c r="BS5" s="185">
        <v>4.1412896213821757E-2</v>
      </c>
      <c r="BT5" s="185">
        <v>3.0192650027499695E-2</v>
      </c>
      <c r="BU5" s="185">
        <v>1.1563530020146139E-2</v>
      </c>
      <c r="BV5" s="185">
        <v>2.0041296219801059E-2</v>
      </c>
      <c r="BW5" s="185">
        <v>0</v>
      </c>
      <c r="BX5" s="185">
        <v>0</v>
      </c>
      <c r="BY5" s="185">
        <v>0</v>
      </c>
      <c r="BZ5" s="185">
        <v>0</v>
      </c>
      <c r="CA5" s="185">
        <v>7.4284742257568048E-3</v>
      </c>
      <c r="CB5" s="185">
        <v>2.2896590709223407E-2</v>
      </c>
      <c r="CC5" s="185">
        <v>5.8879510401002632E-3</v>
      </c>
      <c r="CD5" s="185">
        <v>1.5079236424156036E-3</v>
      </c>
      <c r="CE5" s="185">
        <v>6.3139295117746316E-3</v>
      </c>
      <c r="CF5" s="185">
        <v>-6.8073829405789384E-3</v>
      </c>
      <c r="CG5" s="185">
        <v>3.3567645623452241E-5</v>
      </c>
      <c r="CH5" s="185">
        <v>1.0534483852953048E-4</v>
      </c>
      <c r="CI5" s="185">
        <v>-2.6831646753670363E-2</v>
      </c>
      <c r="CJ5" s="185">
        <v>1.9529906380812674E-3</v>
      </c>
      <c r="CK5" s="185">
        <v>-2.5424650582726173E-2</v>
      </c>
      <c r="CL5" s="185">
        <v>-3.7830910533898686E-3</v>
      </c>
      <c r="CM5" s="185">
        <v>6.1914210565116217E-3</v>
      </c>
      <c r="CN5" s="185">
        <v>0</v>
      </c>
      <c r="CO5" s="185">
        <v>-1.4682506338945377E-2</v>
      </c>
      <c r="CP5" s="185">
        <v>0</v>
      </c>
      <c r="CQ5" s="185">
        <v>-1.6806716404257713E-3</v>
      </c>
      <c r="CR5" s="185">
        <v>-1.8738243550148151E-2</v>
      </c>
      <c r="CS5" s="185">
        <v>0</v>
      </c>
      <c r="CT5" s="185">
        <v>2.5875112137280415E-2</v>
      </c>
      <c r="CU5" s="185">
        <v>-9.5288805371229399E-4</v>
      </c>
      <c r="CV5" s="185">
        <v>-4.0417532574831957E-3</v>
      </c>
      <c r="CW5" s="185">
        <v>0</v>
      </c>
      <c r="CX5" s="185">
        <v>9.0678081043756298E-3</v>
      </c>
      <c r="CY5" s="185">
        <v>1.2556297434515491E-2</v>
      </c>
      <c r="CZ5" s="185">
        <v>-5.4290140545203234E-4</v>
      </c>
      <c r="DA5" s="185">
        <v>0</v>
      </c>
      <c r="DB5" s="185">
        <v>6.273203161566333E-3</v>
      </c>
      <c r="DC5" s="185">
        <v>0</v>
      </c>
      <c r="DD5" s="185">
        <v>-5.5505817650320175E-3</v>
      </c>
      <c r="DE5" s="185">
        <v>0</v>
      </c>
      <c r="DF5" s="185">
        <v>0</v>
      </c>
      <c r="DG5" s="185">
        <v>-4.3006242689326429E-3</v>
      </c>
      <c r="DH5" s="185">
        <v>0</v>
      </c>
      <c r="DI5" s="185">
        <v>0</v>
      </c>
      <c r="DJ5" s="185">
        <v>1.082017758431904E-2</v>
      </c>
      <c r="DK5" s="185">
        <v>-7.6375100527308537E-3</v>
      </c>
      <c r="DL5" s="185">
        <v>0</v>
      </c>
      <c r="DM5" s="185">
        <v>0</v>
      </c>
      <c r="DN5" s="185">
        <v>0</v>
      </c>
      <c r="DO5" s="185">
        <v>0</v>
      </c>
      <c r="DP5" s="185">
        <v>0</v>
      </c>
      <c r="DQ5" s="185">
        <v>1.1277549730455071E-2</v>
      </c>
      <c r="DR5" s="185">
        <v>0</v>
      </c>
      <c r="DS5" s="185">
        <v>1.1924773226937187E-2</v>
      </c>
      <c r="DT5" s="185">
        <v>1.2289959976971201E-2</v>
      </c>
      <c r="DU5" s="185">
        <v>0</v>
      </c>
      <c r="DV5" s="185">
        <v>-1.3757712919574453E-2</v>
      </c>
      <c r="DW5" s="185">
        <v>-3.1389013027588973E-4</v>
      </c>
      <c r="DX5" s="185">
        <v>-1.3668265000550683E-6</v>
      </c>
      <c r="DY5" s="185">
        <v>0</v>
      </c>
      <c r="DZ5" s="185">
        <v>3.8015005915506585E-2</v>
      </c>
      <c r="EA5" s="185">
        <v>-8.4788971486448608E-2</v>
      </c>
      <c r="EB5" s="185">
        <v>6.2463748548885444E-3</v>
      </c>
      <c r="EC5" s="185">
        <v>5.023920437284648E-3</v>
      </c>
      <c r="ED5" s="185">
        <v>4.7345285963239572E-4</v>
      </c>
      <c r="EE5" s="185">
        <v>2.4780172059976513E-2</v>
      </c>
      <c r="EF5" s="185">
        <v>0</v>
      </c>
      <c r="EG5" s="185">
        <v>0</v>
      </c>
      <c r="EH5" s="185">
        <v>0</v>
      </c>
      <c r="EI5" s="185">
        <v>-1.2705880664324076E-2</v>
      </c>
      <c r="EJ5" s="185">
        <v>0</v>
      </c>
      <c r="EK5" s="185">
        <v>4.1282591951617978E-3</v>
      </c>
      <c r="EL5" s="185">
        <v>-1.1347501045953126E-2</v>
      </c>
      <c r="EM5" s="185">
        <v>0</v>
      </c>
      <c r="EN5" s="185">
        <v>3.2205854901307274E-3</v>
      </c>
      <c r="EO5" s="185">
        <v>0</v>
      </c>
      <c r="EP5" s="185">
        <v>-1.3096572641912141E-2</v>
      </c>
      <c r="EQ5" s="185">
        <v>0</v>
      </c>
      <c r="ER5" s="185">
        <v>0</v>
      </c>
      <c r="ES5" s="185">
        <v>0</v>
      </c>
      <c r="ET5" s="185">
        <v>0</v>
      </c>
      <c r="EU5" s="185">
        <v>4.7044526821587274E-2</v>
      </c>
      <c r="EV5" s="185">
        <v>0</v>
      </c>
      <c r="EW5" s="185">
        <v>-1.0588458550370519E-2</v>
      </c>
      <c r="EX5" s="185">
        <v>-2.5017615389278823E-3</v>
      </c>
      <c r="EY5" s="185">
        <v>0</v>
      </c>
      <c r="EZ5" s="185">
        <v>0</v>
      </c>
      <c r="FA5" s="185">
        <v>0</v>
      </c>
      <c r="FB5" s="185">
        <v>0</v>
      </c>
      <c r="FC5" s="185">
        <v>-8.1510043599823338E-3</v>
      </c>
      <c r="FD5" s="185">
        <v>0</v>
      </c>
      <c r="FE5" s="185">
        <v>-2.1734100264106323E-2</v>
      </c>
      <c r="FF5" s="185">
        <v>0</v>
      </c>
      <c r="FG5" s="185">
        <v>-2.1147604061431794E-2</v>
      </c>
      <c r="FH5" s="185">
        <v>2.0998075916520094E-2</v>
      </c>
      <c r="FI5" s="185">
        <v>9.9405997758075272E-3</v>
      </c>
      <c r="FJ5" s="185">
        <v>1.0996650011948234E-3</v>
      </c>
      <c r="FK5" s="185">
        <v>-1.42005598809452E-2</v>
      </c>
      <c r="FL5" s="185">
        <v>0</v>
      </c>
      <c r="FM5" s="185">
        <v>8.5018707860903212E-3</v>
      </c>
      <c r="FN5" s="185">
        <v>0</v>
      </c>
      <c r="FO5" s="185">
        <v>-1.6589558168467695E-2</v>
      </c>
      <c r="FP5" s="185">
        <v>0</v>
      </c>
      <c r="FQ5" s="185">
        <v>0</v>
      </c>
      <c r="FR5" s="185">
        <v>1.6410359151573017E-2</v>
      </c>
      <c r="FS5" s="185">
        <v>0</v>
      </c>
      <c r="FT5" s="185">
        <v>0</v>
      </c>
      <c r="FU5" s="185">
        <v>0</v>
      </c>
      <c r="FV5" s="185">
        <v>1.6602765156850822E-2</v>
      </c>
      <c r="FW5" s="185">
        <v>0</v>
      </c>
      <c r="FX5" s="185">
        <v>0</v>
      </c>
      <c r="FY5" s="185">
        <v>1.3640263323883035E-2</v>
      </c>
      <c r="FZ5" s="185">
        <v>2.5519432629763021E-2</v>
      </c>
      <c r="GA5" s="185">
        <v>1.6500313819377554E-2</v>
      </c>
      <c r="GB5" s="185">
        <v>1.1155277457368948E-2</v>
      </c>
      <c r="GC5" s="185">
        <v>9.7703483571155905E-3</v>
      </c>
      <c r="GD5" s="185">
        <v>0</v>
      </c>
      <c r="GE5" s="185">
        <v>7.2110647779323966E-2</v>
      </c>
      <c r="GF5" s="185">
        <v>0</v>
      </c>
      <c r="GG5" s="185">
        <v>0</v>
      </c>
      <c r="GH5" s="185">
        <v>-2.347075694793907E-2</v>
      </c>
      <c r="GI5" s="185">
        <v>8.8195211846185152E-3</v>
      </c>
      <c r="GJ5" s="185">
        <v>6.9856846098127062E-4</v>
      </c>
      <c r="GK5" s="185">
        <v>1.0464163668682663E-3</v>
      </c>
      <c r="GL5" s="185">
        <v>4.4381634921904422E-3</v>
      </c>
      <c r="GM5" s="185">
        <v>3.5473861134020929E-3</v>
      </c>
      <c r="GN5" s="185">
        <v>-3.5424955578228171E-3</v>
      </c>
      <c r="GO5" s="185">
        <v>-1.387260131039301E-2</v>
      </c>
    </row>
    <row r="6" spans="1:203" x14ac:dyDescent="0.25">
      <c r="A6" s="183">
        <v>41152</v>
      </c>
      <c r="B6" s="185">
        <v>1.2688183480822707E-2</v>
      </c>
      <c r="C6" s="185">
        <v>0</v>
      </c>
      <c r="D6" s="185">
        <v>-1.6780344270408525E-2</v>
      </c>
      <c r="E6" s="185">
        <v>-1.6800629198010644E-2</v>
      </c>
      <c r="F6" s="185">
        <v>0</v>
      </c>
      <c r="G6" s="185">
        <v>0</v>
      </c>
      <c r="H6" s="185">
        <v>0</v>
      </c>
      <c r="I6" s="185">
        <v>-2.9469019130704564E-2</v>
      </c>
      <c r="J6" s="185">
        <v>-2.1715744376421433E-3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5">
        <v>3.0605479495551487E-2</v>
      </c>
      <c r="Q6" s="185">
        <v>1.4984346318591746E-2</v>
      </c>
      <c r="R6" s="185">
        <v>2.8048345496488755E-2</v>
      </c>
      <c r="S6" s="185">
        <v>0</v>
      </c>
      <c r="T6" s="185">
        <v>0</v>
      </c>
      <c r="U6" s="185">
        <v>4.6296878978495604E-2</v>
      </c>
      <c r="V6" s="185">
        <v>0</v>
      </c>
      <c r="W6" s="185">
        <v>-4.6626751277922575E-3</v>
      </c>
      <c r="X6" s="185">
        <v>-2.2233563086522467E-3</v>
      </c>
      <c r="Y6" s="185">
        <v>2.8166203625449169E-2</v>
      </c>
      <c r="Z6" s="185">
        <v>0</v>
      </c>
      <c r="AA6" s="185">
        <v>0</v>
      </c>
      <c r="AB6" s="185">
        <v>4.2992145585255027E-3</v>
      </c>
      <c r="AC6" s="185">
        <v>6.2482712751253206E-3</v>
      </c>
      <c r="AD6" s="185">
        <v>0</v>
      </c>
      <c r="AE6" s="185">
        <v>0</v>
      </c>
      <c r="AF6" s="185">
        <v>0</v>
      </c>
      <c r="AG6" s="185">
        <v>-1.5273385644347579E-2</v>
      </c>
      <c r="AH6" s="185">
        <v>-2.2067888415932806E-2</v>
      </c>
      <c r="AI6" s="185">
        <v>5.9981672301184872E-3</v>
      </c>
      <c r="AJ6" s="185">
        <v>0</v>
      </c>
      <c r="AK6" s="185">
        <v>1.5606620532194221E-2</v>
      </c>
      <c r="AL6" s="185">
        <v>7.5169830590651439E-4</v>
      </c>
      <c r="AM6" s="185">
        <v>-1.3695783417276144E-2</v>
      </c>
      <c r="AN6" s="185">
        <v>0</v>
      </c>
      <c r="AO6" s="185">
        <v>0</v>
      </c>
      <c r="AP6" s="185">
        <v>-1.430414184340378E-2</v>
      </c>
      <c r="AQ6" s="185">
        <v>0</v>
      </c>
      <c r="AR6" s="185">
        <v>0</v>
      </c>
      <c r="AS6" s="185">
        <v>1.4645884906468315E-2</v>
      </c>
      <c r="AT6" s="185">
        <v>9.9803270991733403E-3</v>
      </c>
      <c r="AU6" s="185">
        <v>1.1567664226690245E-2</v>
      </c>
      <c r="AV6" s="185">
        <v>0</v>
      </c>
      <c r="AW6" s="185">
        <v>0</v>
      </c>
      <c r="AX6" s="185">
        <v>-8.4207399780286806E-3</v>
      </c>
      <c r="AY6" s="185">
        <v>0</v>
      </c>
      <c r="AZ6" s="185">
        <v>3.6579926091748878E-2</v>
      </c>
      <c r="BA6" s="185">
        <v>0</v>
      </c>
      <c r="BB6" s="185">
        <v>0</v>
      </c>
      <c r="BC6" s="185">
        <v>5.4739942453525953E-3</v>
      </c>
      <c r="BD6" s="185">
        <v>0</v>
      </c>
      <c r="BE6" s="185">
        <v>1.9285031174657633E-2</v>
      </c>
      <c r="BF6" s="185">
        <v>-2.8694455034854436E-2</v>
      </c>
      <c r="BG6" s="185">
        <v>-2.6911169240740877E-2</v>
      </c>
      <c r="BH6" s="185">
        <v>-2.5441869553056745E-2</v>
      </c>
      <c r="BI6" s="185">
        <v>-2.5241824016331994E-2</v>
      </c>
      <c r="BJ6" s="185">
        <v>-5.6326095879711147E-3</v>
      </c>
      <c r="BK6" s="185">
        <v>-1.7537230018724852E-3</v>
      </c>
      <c r="BL6" s="185">
        <v>-2.126636906449987E-3</v>
      </c>
      <c r="BM6" s="185">
        <v>0</v>
      </c>
      <c r="BN6" s="185">
        <v>0</v>
      </c>
      <c r="BO6" s="185">
        <v>1.1546657185503689E-2</v>
      </c>
      <c r="BP6" s="185">
        <v>0</v>
      </c>
      <c r="BQ6" s="185">
        <v>-9.0058960824789692E-3</v>
      </c>
      <c r="BR6" s="185">
        <v>-1.4156552294081989E-2</v>
      </c>
      <c r="BS6" s="185">
        <v>7.509756970763338E-3</v>
      </c>
      <c r="BT6" s="185">
        <v>-7.0690322729126606E-3</v>
      </c>
      <c r="BU6" s="185">
        <v>-5.3641658317452792E-3</v>
      </c>
      <c r="BV6" s="185">
        <v>1.5013069153073037E-2</v>
      </c>
      <c r="BW6" s="185">
        <v>0</v>
      </c>
      <c r="BX6" s="185">
        <v>0</v>
      </c>
      <c r="BY6" s="185">
        <v>0</v>
      </c>
      <c r="BZ6" s="185">
        <v>0</v>
      </c>
      <c r="CA6" s="185">
        <v>1.4660591932913527E-2</v>
      </c>
      <c r="CB6" s="185">
        <v>7.1397682523321057E-2</v>
      </c>
      <c r="CC6" s="185">
        <v>3.5251079194882767E-2</v>
      </c>
      <c r="CD6" s="185">
        <v>-1.7361180275477224E-3</v>
      </c>
      <c r="CE6" s="185">
        <v>1.1593095726532424E-3</v>
      </c>
      <c r="CF6" s="185">
        <v>8.6945850601243403E-4</v>
      </c>
      <c r="CG6" s="185">
        <v>-8.3099269266346089E-4</v>
      </c>
      <c r="CH6" s="185">
        <v>-2.2852269547273775E-3</v>
      </c>
      <c r="CI6" s="185">
        <v>3.2898639056761783E-2</v>
      </c>
      <c r="CJ6" s="185">
        <v>2.97722297488008E-2</v>
      </c>
      <c r="CK6" s="185">
        <v>3.7752047951634593E-3</v>
      </c>
      <c r="CL6" s="185">
        <v>8.4175931367940961E-3</v>
      </c>
      <c r="CM6" s="185">
        <v>3.9694029627845538E-3</v>
      </c>
      <c r="CN6" s="185">
        <v>0</v>
      </c>
      <c r="CO6" s="185">
        <v>-7.0485723237108918E-3</v>
      </c>
      <c r="CP6" s="185">
        <v>0</v>
      </c>
      <c r="CQ6" s="185">
        <v>-7.7604292068640113E-3</v>
      </c>
      <c r="CR6" s="185">
        <v>3.6759258624746577E-2</v>
      </c>
      <c r="CS6" s="185">
        <v>0</v>
      </c>
      <c r="CT6" s="185">
        <v>3.1423483645365652E-2</v>
      </c>
      <c r="CU6" s="185">
        <v>1.9304888934749909E-2</v>
      </c>
      <c r="CV6" s="185">
        <v>9.2013257474877538E-3</v>
      </c>
      <c r="CW6" s="185">
        <v>0</v>
      </c>
      <c r="CX6" s="185">
        <v>4.2498659555816158E-3</v>
      </c>
      <c r="CY6" s="185">
        <v>1.4126715087486315E-2</v>
      </c>
      <c r="CZ6" s="185">
        <v>1.0373737761093099E-2</v>
      </c>
      <c r="DA6" s="185">
        <v>0</v>
      </c>
      <c r="DB6" s="185">
        <v>4.6685318487635317E-3</v>
      </c>
      <c r="DC6" s="185">
        <v>0</v>
      </c>
      <c r="DD6" s="185">
        <v>-1.0997094508205674E-2</v>
      </c>
      <c r="DE6" s="185">
        <v>0</v>
      </c>
      <c r="DF6" s="185">
        <v>0</v>
      </c>
      <c r="DG6" s="185">
        <v>7.104855838387103E-4</v>
      </c>
      <c r="DH6" s="185">
        <v>0</v>
      </c>
      <c r="DI6" s="185">
        <v>0</v>
      </c>
      <c r="DJ6" s="185">
        <v>1.6753626699283746E-2</v>
      </c>
      <c r="DK6" s="185">
        <v>-2.8092854068575289E-3</v>
      </c>
      <c r="DL6" s="185">
        <v>0</v>
      </c>
      <c r="DM6" s="185">
        <v>0</v>
      </c>
      <c r="DN6" s="185">
        <v>0</v>
      </c>
      <c r="DO6" s="185">
        <v>0</v>
      </c>
      <c r="DP6" s="185">
        <v>0</v>
      </c>
      <c r="DQ6" s="185">
        <v>1.8718881763995165E-3</v>
      </c>
      <c r="DR6" s="185">
        <v>0</v>
      </c>
      <c r="DS6" s="185">
        <v>6.8845163252433169E-3</v>
      </c>
      <c r="DT6" s="185">
        <v>9.6989541126564337E-3</v>
      </c>
      <c r="DU6" s="185">
        <v>0</v>
      </c>
      <c r="DV6" s="185">
        <v>4.8792716398076447E-2</v>
      </c>
      <c r="DW6" s="185">
        <v>7.1837459483056355E-3</v>
      </c>
      <c r="DX6" s="185">
        <v>8.1933086224297985E-3</v>
      </c>
      <c r="DY6" s="185">
        <v>0</v>
      </c>
      <c r="DZ6" s="185">
        <v>3.8729101647778999E-2</v>
      </c>
      <c r="EA6" s="185">
        <v>1.3555307107386243E-2</v>
      </c>
      <c r="EB6" s="185">
        <v>1.7479377587652264E-2</v>
      </c>
      <c r="EC6" s="185">
        <v>8.524576141911917E-3</v>
      </c>
      <c r="ED6" s="185">
        <v>1.0828990939721141E-2</v>
      </c>
      <c r="EE6" s="185">
        <v>3.4498066947742156E-2</v>
      </c>
      <c r="EF6" s="185">
        <v>0</v>
      </c>
      <c r="EG6" s="185">
        <v>0</v>
      </c>
      <c r="EH6" s="185">
        <v>0</v>
      </c>
      <c r="EI6" s="185">
        <v>1.114980725052277E-2</v>
      </c>
      <c r="EJ6" s="185">
        <v>0</v>
      </c>
      <c r="EK6" s="185">
        <v>1.164103819534801E-3</v>
      </c>
      <c r="EL6" s="185">
        <v>1.4842688215563112E-3</v>
      </c>
      <c r="EM6" s="185">
        <v>0</v>
      </c>
      <c r="EN6" s="185">
        <v>-2.4779793275739606E-2</v>
      </c>
      <c r="EO6" s="185">
        <v>0</v>
      </c>
      <c r="EP6" s="185">
        <v>-2.3985782328736868E-2</v>
      </c>
      <c r="EQ6" s="185">
        <v>0</v>
      </c>
      <c r="ER6" s="185">
        <v>0</v>
      </c>
      <c r="ES6" s="185">
        <v>0</v>
      </c>
      <c r="ET6" s="185">
        <v>0</v>
      </c>
      <c r="EU6" s="185">
        <v>9.1385435739204518E-3</v>
      </c>
      <c r="EV6" s="185">
        <v>0</v>
      </c>
      <c r="EW6" s="185">
        <v>8.2617332274199026E-3</v>
      </c>
      <c r="EX6" s="185">
        <v>3.2995964094778694E-2</v>
      </c>
      <c r="EY6" s="185">
        <v>0</v>
      </c>
      <c r="EZ6" s="185">
        <v>0</v>
      </c>
      <c r="FA6" s="185">
        <v>0</v>
      </c>
      <c r="FB6" s="185">
        <v>0</v>
      </c>
      <c r="FC6" s="185">
        <v>-8.3733180091678568E-3</v>
      </c>
      <c r="FD6" s="185">
        <v>0</v>
      </c>
      <c r="FE6" s="185">
        <v>-2.7521430130224095E-2</v>
      </c>
      <c r="FF6" s="185">
        <v>0</v>
      </c>
      <c r="FG6" s="185">
        <v>3.8622666917840541E-3</v>
      </c>
      <c r="FH6" s="185">
        <v>-7.8570059933183549E-3</v>
      </c>
      <c r="FI6" s="185">
        <v>2.607845623709993E-2</v>
      </c>
      <c r="FJ6" s="185">
        <v>-7.5094411342537734E-3</v>
      </c>
      <c r="FK6" s="185">
        <v>5.7493347243942746E-3</v>
      </c>
      <c r="FL6" s="185">
        <v>0</v>
      </c>
      <c r="FM6" s="185">
        <v>-3.0095981349052815E-2</v>
      </c>
      <c r="FN6" s="185">
        <v>0</v>
      </c>
      <c r="FO6" s="185">
        <v>1.5583125692677363E-2</v>
      </c>
      <c r="FP6" s="185">
        <v>0</v>
      </c>
      <c r="FQ6" s="185">
        <v>0</v>
      </c>
      <c r="FR6" s="185">
        <v>-1.060299631017559E-2</v>
      </c>
      <c r="FS6" s="185">
        <v>0</v>
      </c>
      <c r="FT6" s="185">
        <v>0</v>
      </c>
      <c r="FU6" s="185">
        <v>0</v>
      </c>
      <c r="FV6" s="185">
        <v>7.5064819782117431E-3</v>
      </c>
      <c r="FW6" s="185">
        <v>0</v>
      </c>
      <c r="FX6" s="185">
        <v>0</v>
      </c>
      <c r="FY6" s="185">
        <v>1.7100966822793127E-2</v>
      </c>
      <c r="FZ6" s="185">
        <v>1.1627401349225328E-2</v>
      </c>
      <c r="GA6" s="185">
        <v>-2.9397060066829565E-3</v>
      </c>
      <c r="GB6" s="185">
        <v>-1.0360682794488058E-2</v>
      </c>
      <c r="GC6" s="185">
        <v>1.0954946675390549E-2</v>
      </c>
      <c r="GD6" s="185">
        <v>0</v>
      </c>
      <c r="GE6" s="185">
        <v>8.2839378215750728E-2</v>
      </c>
      <c r="GF6" s="185">
        <v>0</v>
      </c>
      <c r="GG6" s="185">
        <v>0</v>
      </c>
      <c r="GH6" s="185">
        <v>6.2938359205756758E-2</v>
      </c>
      <c r="GI6" s="185">
        <v>-1.357014405184688E-2</v>
      </c>
      <c r="GJ6" s="185">
        <v>7.174102881049995E-3</v>
      </c>
      <c r="GK6" s="185">
        <v>8.3952237851804938E-3</v>
      </c>
      <c r="GL6" s="185">
        <v>-5.2290876489705391E-3</v>
      </c>
      <c r="GM6" s="185">
        <v>1.3811433695024365E-3</v>
      </c>
      <c r="GN6" s="185">
        <v>1.5351045827990949E-2</v>
      </c>
      <c r="GO6" s="185">
        <v>1.32133570721819E-2</v>
      </c>
    </row>
    <row r="7" spans="1:203" x14ac:dyDescent="0.25">
      <c r="A7" s="183">
        <v>41182</v>
      </c>
      <c r="B7" s="185">
        <v>1.2015691688316136E-4</v>
      </c>
      <c r="C7" s="185">
        <v>0</v>
      </c>
      <c r="D7" s="185">
        <v>3.8305399888209114E-4</v>
      </c>
      <c r="E7" s="185">
        <v>-7.4219693932031975E-4</v>
      </c>
      <c r="F7" s="185">
        <v>0</v>
      </c>
      <c r="G7" s="185">
        <v>0</v>
      </c>
      <c r="H7" s="185">
        <v>0</v>
      </c>
      <c r="I7" s="185">
        <v>-1.8258052858121168E-2</v>
      </c>
      <c r="J7" s="185">
        <v>4.3802509233543882E-3</v>
      </c>
      <c r="K7" s="185">
        <v>0</v>
      </c>
      <c r="L7" s="185">
        <v>0</v>
      </c>
      <c r="M7" s="185">
        <v>0</v>
      </c>
      <c r="N7" s="185">
        <v>0</v>
      </c>
      <c r="O7" s="185">
        <v>0</v>
      </c>
      <c r="P7" s="185">
        <v>-7.7869608776774055E-3</v>
      </c>
      <c r="Q7" s="185">
        <v>1.3294185143726586E-2</v>
      </c>
      <c r="R7" s="185">
        <v>2.7766400740195124E-2</v>
      </c>
      <c r="S7" s="185">
        <v>0</v>
      </c>
      <c r="T7" s="185">
        <v>0</v>
      </c>
      <c r="U7" s="185">
        <v>7.5265619141992451E-2</v>
      </c>
      <c r="V7" s="185">
        <v>0</v>
      </c>
      <c r="W7" s="185">
        <v>-5.630368409555558E-3</v>
      </c>
      <c r="X7" s="185">
        <v>3.0730697987235309E-2</v>
      </c>
      <c r="Y7" s="185">
        <v>3.4704161126016951E-2</v>
      </c>
      <c r="Z7" s="185">
        <v>0</v>
      </c>
      <c r="AA7" s="185">
        <v>0</v>
      </c>
      <c r="AB7" s="185">
        <v>1.2080289768793344E-2</v>
      </c>
      <c r="AC7" s="185">
        <v>1.8834999736080476E-2</v>
      </c>
      <c r="AD7" s="185">
        <v>0</v>
      </c>
      <c r="AE7" s="185">
        <v>0</v>
      </c>
      <c r="AF7" s="185">
        <v>0</v>
      </c>
      <c r="AG7" s="185">
        <v>8.7110022274794596E-3</v>
      </c>
      <c r="AH7" s="185">
        <v>-5.0520736396897515E-3</v>
      </c>
      <c r="AI7" s="185">
        <v>-1.6104617568296033E-2</v>
      </c>
      <c r="AJ7" s="185">
        <v>0</v>
      </c>
      <c r="AK7" s="185">
        <v>2.8171159768748757E-2</v>
      </c>
      <c r="AL7" s="185">
        <v>9.2992914823642695E-4</v>
      </c>
      <c r="AM7" s="185">
        <v>-1.7305635258408312E-2</v>
      </c>
      <c r="AN7" s="185">
        <v>0</v>
      </c>
      <c r="AO7" s="185">
        <v>0</v>
      </c>
      <c r="AP7" s="185">
        <v>-1.7786070839183616E-2</v>
      </c>
      <c r="AQ7" s="185">
        <v>0</v>
      </c>
      <c r="AR7" s="185">
        <v>0</v>
      </c>
      <c r="AS7" s="185">
        <v>2.0027678859136588E-2</v>
      </c>
      <c r="AT7" s="185">
        <v>1.403970787342541E-2</v>
      </c>
      <c r="AU7" s="185">
        <v>1.3071529268460712E-2</v>
      </c>
      <c r="AV7" s="185">
        <v>0</v>
      </c>
      <c r="AW7" s="185">
        <v>0</v>
      </c>
      <c r="AX7" s="185">
        <v>1.1101124907996722E-2</v>
      </c>
      <c r="AY7" s="185">
        <v>0</v>
      </c>
      <c r="AZ7" s="185">
        <v>2.308684055439781E-2</v>
      </c>
      <c r="BA7" s="185">
        <v>0</v>
      </c>
      <c r="BB7" s="185">
        <v>0</v>
      </c>
      <c r="BC7" s="185">
        <v>3.0398262774341974E-3</v>
      </c>
      <c r="BD7" s="185">
        <v>0</v>
      </c>
      <c r="BE7" s="185">
        <v>-7.7194150422236841E-3</v>
      </c>
      <c r="BF7" s="185">
        <v>-1.2426084482441611E-2</v>
      </c>
      <c r="BG7" s="185">
        <v>-1.473701050680864E-2</v>
      </c>
      <c r="BH7" s="185">
        <v>-1.3357428653431487E-2</v>
      </c>
      <c r="BI7" s="185">
        <v>-1.3049129254146436E-2</v>
      </c>
      <c r="BJ7" s="185">
        <v>-4.957324022075188E-3</v>
      </c>
      <c r="BK7" s="185">
        <v>-1.677398565193115E-2</v>
      </c>
      <c r="BL7" s="185">
        <v>3.4685480499201541E-3</v>
      </c>
      <c r="BM7" s="185">
        <v>0</v>
      </c>
      <c r="BN7" s="185">
        <v>0</v>
      </c>
      <c r="BO7" s="185">
        <v>6.1382692590217017E-2</v>
      </c>
      <c r="BP7" s="185">
        <v>0</v>
      </c>
      <c r="BQ7" s="185">
        <v>-2.6329078983760183E-2</v>
      </c>
      <c r="BR7" s="185">
        <v>-3.9927300040725991E-2</v>
      </c>
      <c r="BS7" s="185">
        <v>-3.7592823821703841E-2</v>
      </c>
      <c r="BT7" s="185">
        <v>-2.3019252173252559E-2</v>
      </c>
      <c r="BU7" s="185">
        <v>1.8044073767474748E-2</v>
      </c>
      <c r="BV7" s="185">
        <v>-8.4562886098343212E-3</v>
      </c>
      <c r="BW7" s="185">
        <v>0</v>
      </c>
      <c r="BX7" s="185">
        <v>0</v>
      </c>
      <c r="BY7" s="185">
        <v>0</v>
      </c>
      <c r="BZ7" s="185">
        <v>0</v>
      </c>
      <c r="CA7" s="185">
        <v>1.1965055132853862E-2</v>
      </c>
      <c r="CB7" s="185">
        <v>4.4475101850326604E-2</v>
      </c>
      <c r="CC7" s="185">
        <v>1.6137056225104814E-2</v>
      </c>
      <c r="CD7" s="185">
        <v>-1.9810676599446688E-3</v>
      </c>
      <c r="CE7" s="185">
        <v>1.1030612688727748E-3</v>
      </c>
      <c r="CF7" s="185">
        <v>9.0302277933732998E-4</v>
      </c>
      <c r="CG7" s="185">
        <v>-1.1137543482170921E-3</v>
      </c>
      <c r="CH7" s="185">
        <v>-3.3712929156726411E-3</v>
      </c>
      <c r="CI7" s="185">
        <v>5.1745377529163215E-2</v>
      </c>
      <c r="CJ7" s="185">
        <v>1.4086725167496199E-2</v>
      </c>
      <c r="CK7" s="185">
        <v>2.6014770436971285E-2</v>
      </c>
      <c r="CL7" s="185">
        <v>1.0013849914224206E-3</v>
      </c>
      <c r="CM7" s="185">
        <v>9.5990000575134436E-3</v>
      </c>
      <c r="CN7" s="185">
        <v>0</v>
      </c>
      <c r="CO7" s="185">
        <v>1.8852525486888197E-3</v>
      </c>
      <c r="CP7" s="185">
        <v>0</v>
      </c>
      <c r="CQ7" s="185">
        <v>2.1012272629012847E-2</v>
      </c>
      <c r="CR7" s="185">
        <v>2.0566094135741706E-2</v>
      </c>
      <c r="CS7" s="185">
        <v>0</v>
      </c>
      <c r="CT7" s="185">
        <v>1.8566567294663591E-2</v>
      </c>
      <c r="CU7" s="185">
        <v>-4.5783457386612686E-3</v>
      </c>
      <c r="CV7" s="185">
        <v>-1.907732510426028E-2</v>
      </c>
      <c r="CW7" s="185">
        <v>0</v>
      </c>
      <c r="CX7" s="185">
        <v>1.7825806416987347E-2</v>
      </c>
      <c r="CY7" s="185">
        <v>-2.1581766355513602E-3</v>
      </c>
      <c r="CZ7" s="185">
        <v>1.9304570913673366E-2</v>
      </c>
      <c r="DA7" s="185">
        <v>0</v>
      </c>
      <c r="DB7" s="185">
        <v>2.4038073136481344E-3</v>
      </c>
      <c r="DC7" s="185">
        <v>0</v>
      </c>
      <c r="DD7" s="185">
        <v>2.4730040766567842E-3</v>
      </c>
      <c r="DE7" s="185">
        <v>0</v>
      </c>
      <c r="DF7" s="185">
        <v>0</v>
      </c>
      <c r="DG7" s="185">
        <v>1.4792870334810072E-2</v>
      </c>
      <c r="DH7" s="185">
        <v>0</v>
      </c>
      <c r="DI7" s="185">
        <v>0</v>
      </c>
      <c r="DJ7" s="185">
        <v>5.7748024192245621E-3</v>
      </c>
      <c r="DK7" s="185">
        <v>7.4763346062696598E-3</v>
      </c>
      <c r="DL7" s="185">
        <v>0</v>
      </c>
      <c r="DM7" s="185">
        <v>0</v>
      </c>
      <c r="DN7" s="185">
        <v>0</v>
      </c>
      <c r="DO7" s="185">
        <v>0</v>
      </c>
      <c r="DP7" s="185">
        <v>0</v>
      </c>
      <c r="DQ7" s="185">
        <v>-7.667130773427685E-3</v>
      </c>
      <c r="DR7" s="185">
        <v>0</v>
      </c>
      <c r="DS7" s="185">
        <v>-3.5412741888547457E-3</v>
      </c>
      <c r="DT7" s="185">
        <v>-9.4220113859447914E-4</v>
      </c>
      <c r="DU7" s="185">
        <v>0</v>
      </c>
      <c r="DV7" s="185">
        <v>9.082823007264848E-2</v>
      </c>
      <c r="DW7" s="185">
        <v>1.6805104293660007E-2</v>
      </c>
      <c r="DX7" s="185">
        <v>1.8260215024791589E-2</v>
      </c>
      <c r="DY7" s="185">
        <v>0</v>
      </c>
      <c r="DZ7" s="185">
        <v>3.5321448022647708E-2</v>
      </c>
      <c r="EA7" s="185">
        <v>-3.8230894129130236E-2</v>
      </c>
      <c r="EB7" s="185">
        <v>3.1070237688072148E-2</v>
      </c>
      <c r="EC7" s="185">
        <v>1.4995713754518672E-2</v>
      </c>
      <c r="ED7" s="185">
        <v>4.6563830351325185E-3</v>
      </c>
      <c r="EE7" s="185">
        <v>-9.4496804804748563E-3</v>
      </c>
      <c r="EF7" s="185">
        <v>0</v>
      </c>
      <c r="EG7" s="185">
        <v>0</v>
      </c>
      <c r="EH7" s="185">
        <v>0</v>
      </c>
      <c r="EI7" s="185">
        <v>1.2692186270500314E-2</v>
      </c>
      <c r="EJ7" s="185">
        <v>0</v>
      </c>
      <c r="EK7" s="185">
        <v>-4.9831217204025511E-3</v>
      </c>
      <c r="EL7" s="185">
        <v>-4.6542954719889805E-2</v>
      </c>
      <c r="EM7" s="185">
        <v>0</v>
      </c>
      <c r="EN7" s="185">
        <v>7.9657548465128271E-3</v>
      </c>
      <c r="EO7" s="185">
        <v>0</v>
      </c>
      <c r="EP7" s="185">
        <v>1.1713967557130858E-2</v>
      </c>
      <c r="EQ7" s="185">
        <v>0</v>
      </c>
      <c r="ER7" s="185">
        <v>0</v>
      </c>
      <c r="ES7" s="185">
        <v>0</v>
      </c>
      <c r="ET7" s="185">
        <v>0</v>
      </c>
      <c r="EU7" s="185">
        <v>6.8779112629909758E-4</v>
      </c>
      <c r="EV7" s="185">
        <v>0</v>
      </c>
      <c r="EW7" s="185">
        <v>-6.5510226132971978E-3</v>
      </c>
      <c r="EX7" s="185">
        <v>2.6351721789618253E-3</v>
      </c>
      <c r="EY7" s="185">
        <v>0</v>
      </c>
      <c r="EZ7" s="185">
        <v>0</v>
      </c>
      <c r="FA7" s="185">
        <v>0</v>
      </c>
      <c r="FB7" s="185">
        <v>0</v>
      </c>
      <c r="FC7" s="185">
        <v>1.2325196538439517E-2</v>
      </c>
      <c r="FD7" s="185">
        <v>0</v>
      </c>
      <c r="FE7" s="185">
        <v>2.6811186272036998E-2</v>
      </c>
      <c r="FF7" s="185">
        <v>0</v>
      </c>
      <c r="FG7" s="185">
        <v>3.7430756120553996E-3</v>
      </c>
      <c r="FH7" s="185">
        <v>-5.5596565887712848E-3</v>
      </c>
      <c r="FI7" s="185">
        <v>4.22815092014572E-2</v>
      </c>
      <c r="FJ7" s="185">
        <v>1.2958554125723868E-2</v>
      </c>
      <c r="FK7" s="185">
        <v>1.9561246880693314E-2</v>
      </c>
      <c r="FL7" s="185">
        <v>0</v>
      </c>
      <c r="FM7" s="185">
        <v>-2.2072361645136852E-2</v>
      </c>
      <c r="FN7" s="185">
        <v>0</v>
      </c>
      <c r="FO7" s="185">
        <v>4.2301082154044399E-2</v>
      </c>
      <c r="FP7" s="185">
        <v>0</v>
      </c>
      <c r="FQ7" s="185">
        <v>0</v>
      </c>
      <c r="FR7" s="185">
        <v>8.8893711544493215E-3</v>
      </c>
      <c r="FS7" s="185">
        <v>0</v>
      </c>
      <c r="FT7" s="185">
        <v>0</v>
      </c>
      <c r="FU7" s="185">
        <v>0</v>
      </c>
      <c r="FV7" s="185">
        <v>-4.9126595490723516E-3</v>
      </c>
      <c r="FW7" s="185">
        <v>0</v>
      </c>
      <c r="FX7" s="185">
        <v>0</v>
      </c>
      <c r="FY7" s="185">
        <v>1.9661091181763513E-4</v>
      </c>
      <c r="FZ7" s="185">
        <v>-1.3092119119739431E-2</v>
      </c>
      <c r="GA7" s="185">
        <v>2.7217595489001621E-2</v>
      </c>
      <c r="GB7" s="185">
        <v>3.1819903657942086E-2</v>
      </c>
      <c r="GC7" s="185">
        <v>1.3203057248744581E-2</v>
      </c>
      <c r="GD7" s="185">
        <v>0</v>
      </c>
      <c r="GE7" s="185">
        <v>3.3927658877423543E-3</v>
      </c>
      <c r="GF7" s="185">
        <v>0</v>
      </c>
      <c r="GG7" s="185">
        <v>0</v>
      </c>
      <c r="GH7" s="185">
        <v>3.2217979745699225E-2</v>
      </c>
      <c r="GI7" s="185">
        <v>-1.633092965156736E-2</v>
      </c>
      <c r="GJ7" s="185">
        <v>9.8341080761909696E-3</v>
      </c>
      <c r="GK7" s="185">
        <v>5.2571782170285197E-3</v>
      </c>
      <c r="GL7" s="185">
        <v>2.1270550293349707E-3</v>
      </c>
      <c r="GM7" s="185">
        <v>-1.8796498866419345E-3</v>
      </c>
      <c r="GN7" s="185">
        <v>1.608610213157937E-2</v>
      </c>
      <c r="GO7" s="185">
        <v>7.1646368018382462E-3</v>
      </c>
    </row>
    <row r="8" spans="1:203" x14ac:dyDescent="0.25">
      <c r="A8" s="183">
        <v>41213</v>
      </c>
      <c r="B8" s="185">
        <v>4.1347414988101336E-2</v>
      </c>
      <c r="C8" s="185">
        <v>0</v>
      </c>
      <c r="D8" s="185">
        <v>-4.487551966695872E-3</v>
      </c>
      <c r="E8" s="185">
        <v>-4.6581472078609338E-3</v>
      </c>
      <c r="F8" s="185">
        <v>0</v>
      </c>
      <c r="G8" s="185">
        <v>0</v>
      </c>
      <c r="H8" s="185">
        <v>0</v>
      </c>
      <c r="I8" s="185">
        <v>-1.9522430946291195E-2</v>
      </c>
      <c r="J8" s="185">
        <v>-1.6225648542055539E-3</v>
      </c>
      <c r="K8" s="185">
        <v>0</v>
      </c>
      <c r="L8" s="185">
        <v>0</v>
      </c>
      <c r="M8" s="185">
        <v>0</v>
      </c>
      <c r="N8" s="185">
        <v>0</v>
      </c>
      <c r="O8" s="185">
        <v>0</v>
      </c>
      <c r="P8" s="185">
        <v>-2.6927068322541992E-3</v>
      </c>
      <c r="Q8" s="185">
        <v>1.7544800278670142E-2</v>
      </c>
      <c r="R8" s="185">
        <v>2.6740147088593687E-2</v>
      </c>
      <c r="S8" s="185">
        <v>0</v>
      </c>
      <c r="T8" s="185">
        <v>0</v>
      </c>
      <c r="U8" s="185">
        <v>-4.0215410945771385E-2</v>
      </c>
      <c r="V8" s="185">
        <v>0</v>
      </c>
      <c r="W8" s="185">
        <v>1.7767934536482004E-2</v>
      </c>
      <c r="X8" s="185">
        <v>-3.5095503537428616E-2</v>
      </c>
      <c r="Y8" s="185">
        <v>2.2667085011250622E-2</v>
      </c>
      <c r="Z8" s="185">
        <v>0</v>
      </c>
      <c r="AA8" s="185">
        <v>0</v>
      </c>
      <c r="AB8" s="185">
        <v>-9.4284228623785198E-3</v>
      </c>
      <c r="AC8" s="185">
        <v>-1.498014170223894E-2</v>
      </c>
      <c r="AD8" s="185">
        <v>0</v>
      </c>
      <c r="AE8" s="185">
        <v>0</v>
      </c>
      <c r="AF8" s="185">
        <v>0</v>
      </c>
      <c r="AG8" s="185">
        <v>-7.0043692074348254E-2</v>
      </c>
      <c r="AH8" s="185">
        <v>7.8819179561879678E-3</v>
      </c>
      <c r="AI8" s="185">
        <v>-2.01603118806708E-2</v>
      </c>
      <c r="AJ8" s="185">
        <v>0</v>
      </c>
      <c r="AK8" s="185">
        <v>-1.7596140961186849E-2</v>
      </c>
      <c r="AL8" s="185">
        <v>-1.1906968761765845E-2</v>
      </c>
      <c r="AM8" s="185">
        <v>-2.1357100311439812E-2</v>
      </c>
      <c r="AN8" s="185">
        <v>0</v>
      </c>
      <c r="AO8" s="185">
        <v>0</v>
      </c>
      <c r="AP8" s="185">
        <v>-2.2163378028839345E-2</v>
      </c>
      <c r="AQ8" s="185">
        <v>0</v>
      </c>
      <c r="AR8" s="185">
        <v>0</v>
      </c>
      <c r="AS8" s="185">
        <v>2.968450601121885E-3</v>
      </c>
      <c r="AT8" s="185">
        <v>-3.4917907228522076E-3</v>
      </c>
      <c r="AU8" s="185">
        <v>1.0743677641814019E-2</v>
      </c>
      <c r="AV8" s="185">
        <v>0</v>
      </c>
      <c r="AW8" s="185">
        <v>0</v>
      </c>
      <c r="AX8" s="185">
        <v>-4.4966135716511028E-2</v>
      </c>
      <c r="AY8" s="185">
        <v>0</v>
      </c>
      <c r="AZ8" s="185">
        <v>9.2656276436995991E-3</v>
      </c>
      <c r="BA8" s="185">
        <v>0</v>
      </c>
      <c r="BB8" s="185">
        <v>0</v>
      </c>
      <c r="BC8" s="185">
        <v>5.0338758365728398E-3</v>
      </c>
      <c r="BD8" s="185">
        <v>0</v>
      </c>
      <c r="BE8" s="185">
        <v>-1.052078195257776E-2</v>
      </c>
      <c r="BF8" s="185">
        <v>-2.1471789095134409E-2</v>
      </c>
      <c r="BG8" s="185">
        <v>-3.1195121285687126E-2</v>
      </c>
      <c r="BH8" s="185">
        <v>-2.7622621411558194E-2</v>
      </c>
      <c r="BI8" s="185">
        <v>-2.7434496122694951E-2</v>
      </c>
      <c r="BJ8" s="185">
        <v>-2.1597763606692202E-2</v>
      </c>
      <c r="BK8" s="185">
        <v>-3.3076091574524395E-2</v>
      </c>
      <c r="BL8" s="185">
        <v>-6.1585392337237393E-3</v>
      </c>
      <c r="BM8" s="185">
        <v>0</v>
      </c>
      <c r="BN8" s="185">
        <v>0</v>
      </c>
      <c r="BO8" s="185">
        <v>5.4729456073431861E-2</v>
      </c>
      <c r="BP8" s="185">
        <v>0</v>
      </c>
      <c r="BQ8" s="185">
        <v>-2.9242323012942724E-2</v>
      </c>
      <c r="BR8" s="185">
        <v>-4.3186847784716216E-2</v>
      </c>
      <c r="BS8" s="185">
        <v>-1.6449001091757343E-2</v>
      </c>
      <c r="BT8" s="185">
        <v>-2.1017161493445916E-2</v>
      </c>
      <c r="BU8" s="185">
        <v>1.5561125185162677E-2</v>
      </c>
      <c r="BV8" s="185">
        <v>-3.3838844700182363E-2</v>
      </c>
      <c r="BW8" s="185">
        <v>0</v>
      </c>
      <c r="BX8" s="185">
        <v>0</v>
      </c>
      <c r="BY8" s="185">
        <v>0</v>
      </c>
      <c r="BZ8" s="185">
        <v>0</v>
      </c>
      <c r="CA8" s="185">
        <v>1.2667729108537203E-2</v>
      </c>
      <c r="CB8" s="185">
        <v>3.7497184667595634E-2</v>
      </c>
      <c r="CC8" s="185">
        <v>1.2798390763759456E-2</v>
      </c>
      <c r="CD8" s="185">
        <v>-2.7337610454316245E-3</v>
      </c>
      <c r="CE8" s="185">
        <v>-6.1707707489487371E-3</v>
      </c>
      <c r="CF8" s="185">
        <v>1.5219044625363442E-3</v>
      </c>
      <c r="CG8" s="185">
        <v>7.4886225969678262E-3</v>
      </c>
      <c r="CH8" s="185">
        <v>-7.3388931689084679E-3</v>
      </c>
      <c r="CI8" s="185">
        <v>2.5179019618012409E-2</v>
      </c>
      <c r="CJ8" s="185">
        <v>9.3963047419604595E-3</v>
      </c>
      <c r="CK8" s="185">
        <v>1.6134441371380211E-2</v>
      </c>
      <c r="CL8" s="185">
        <v>-1.3069686869324091E-3</v>
      </c>
      <c r="CM8" s="185">
        <v>5.8408462903910474E-3</v>
      </c>
      <c r="CN8" s="185">
        <v>0</v>
      </c>
      <c r="CO8" s="185">
        <v>-1.7304715012832058E-3</v>
      </c>
      <c r="CP8" s="185">
        <v>0</v>
      </c>
      <c r="CQ8" s="185">
        <v>1.5323844171511163E-2</v>
      </c>
      <c r="CR8" s="185">
        <v>1.8465688282088916E-2</v>
      </c>
      <c r="CS8" s="185">
        <v>0</v>
      </c>
      <c r="CT8" s="185">
        <v>-6.6998472363047987E-3</v>
      </c>
      <c r="CU8" s="185">
        <v>-3.7601527933890863E-3</v>
      </c>
      <c r="CV8" s="185">
        <v>1.3338883089230284E-2</v>
      </c>
      <c r="CW8" s="185">
        <v>0</v>
      </c>
      <c r="CX8" s="185">
        <v>2.3522249552001974E-2</v>
      </c>
      <c r="CY8" s="185">
        <v>-6.6288860840340701E-4</v>
      </c>
      <c r="CZ8" s="185">
        <v>2.3665345397058227E-2</v>
      </c>
      <c r="DA8" s="185">
        <v>0</v>
      </c>
      <c r="DB8" s="185">
        <v>1.254557029665644E-2</v>
      </c>
      <c r="DC8" s="185">
        <v>0</v>
      </c>
      <c r="DD8" s="185">
        <v>1.8789695616996198E-3</v>
      </c>
      <c r="DE8" s="185">
        <v>0</v>
      </c>
      <c r="DF8" s="185">
        <v>0</v>
      </c>
      <c r="DG8" s="185">
        <v>2.6074338112555984E-4</v>
      </c>
      <c r="DH8" s="185">
        <v>0</v>
      </c>
      <c r="DI8" s="185">
        <v>0</v>
      </c>
      <c r="DJ8" s="185">
        <v>1.2333346489583849E-2</v>
      </c>
      <c r="DK8" s="185">
        <v>2.6197322748031049E-2</v>
      </c>
      <c r="DL8" s="185">
        <v>0</v>
      </c>
      <c r="DM8" s="185">
        <v>0</v>
      </c>
      <c r="DN8" s="185">
        <v>0</v>
      </c>
      <c r="DO8" s="185">
        <v>0</v>
      </c>
      <c r="DP8" s="185">
        <v>0</v>
      </c>
      <c r="DQ8" s="185">
        <v>-5.1557027880658537E-5</v>
      </c>
      <c r="DR8" s="185">
        <v>0</v>
      </c>
      <c r="DS8" s="185">
        <v>2.5512632536945998E-3</v>
      </c>
      <c r="DT8" s="185">
        <v>4.2670310966898628E-3</v>
      </c>
      <c r="DU8" s="185">
        <v>0</v>
      </c>
      <c r="DV8" s="185">
        <v>-8.0185089204605084E-2</v>
      </c>
      <c r="DW8" s="185">
        <v>1.0612146433718821E-2</v>
      </c>
      <c r="DX8" s="185">
        <v>1.0940371814224458E-2</v>
      </c>
      <c r="DY8" s="185">
        <v>0</v>
      </c>
      <c r="DZ8" s="185">
        <v>-1.5775143677772028E-2</v>
      </c>
      <c r="EA8" s="185">
        <v>-2.2948118108374035E-2</v>
      </c>
      <c r="EB8" s="185">
        <v>3.2279098032294389E-2</v>
      </c>
      <c r="EC8" s="185">
        <v>-2.2907349826974864E-2</v>
      </c>
      <c r="ED8" s="185">
        <v>-3.3642555520222647E-2</v>
      </c>
      <c r="EE8" s="185">
        <v>2.94909026925314E-2</v>
      </c>
      <c r="EF8" s="185">
        <v>0</v>
      </c>
      <c r="EG8" s="185">
        <v>0</v>
      </c>
      <c r="EH8" s="185">
        <v>0</v>
      </c>
      <c r="EI8" s="185">
        <v>-2.8042571206230341E-2</v>
      </c>
      <c r="EJ8" s="185">
        <v>1.1865088394993947E-2</v>
      </c>
      <c r="EK8" s="185">
        <v>1.9945158609804003E-2</v>
      </c>
      <c r="EL8" s="185">
        <v>-4.9401393021938616E-3</v>
      </c>
      <c r="EM8" s="185">
        <v>0</v>
      </c>
      <c r="EN8" s="185">
        <v>-3.0232529073036127E-2</v>
      </c>
      <c r="EO8" s="185">
        <v>0</v>
      </c>
      <c r="EP8" s="185">
        <v>-2.183380444677388E-2</v>
      </c>
      <c r="EQ8" s="185">
        <v>0</v>
      </c>
      <c r="ER8" s="185">
        <v>0</v>
      </c>
      <c r="ES8" s="185">
        <v>0</v>
      </c>
      <c r="ET8" s="185">
        <v>2.5886747372111451E-2</v>
      </c>
      <c r="EU8" s="185">
        <v>2.1843423450647732E-2</v>
      </c>
      <c r="EV8" s="185">
        <v>0</v>
      </c>
      <c r="EW8" s="185">
        <v>1.8514829526822207E-2</v>
      </c>
      <c r="EX8" s="185">
        <v>1.4225751427726993E-2</v>
      </c>
      <c r="EY8" s="185">
        <v>0</v>
      </c>
      <c r="EZ8" s="185">
        <v>0</v>
      </c>
      <c r="FA8" s="185">
        <v>0</v>
      </c>
      <c r="FB8" s="185">
        <v>0</v>
      </c>
      <c r="FC8" s="185">
        <v>-4.5723879275298689E-2</v>
      </c>
      <c r="FD8" s="185">
        <v>0</v>
      </c>
      <c r="FE8" s="185">
        <v>-1.4594914356702172E-3</v>
      </c>
      <c r="FF8" s="185">
        <v>0</v>
      </c>
      <c r="FG8" s="185">
        <v>-1.4025627498501855E-2</v>
      </c>
      <c r="FH8" s="185">
        <v>-4.7292328324068697E-2</v>
      </c>
      <c r="FI8" s="185">
        <v>3.0457275087026517E-2</v>
      </c>
      <c r="FJ8" s="185">
        <v>-1.5496481899441214E-2</v>
      </c>
      <c r="FK8" s="185">
        <v>4.2633085829592594E-3</v>
      </c>
      <c r="FL8" s="185">
        <v>0</v>
      </c>
      <c r="FM8" s="185">
        <v>4.9628394949087062E-3</v>
      </c>
      <c r="FN8" s="185">
        <v>0</v>
      </c>
      <c r="FO8" s="185">
        <v>-2.4322259209558304E-3</v>
      </c>
      <c r="FP8" s="185">
        <v>0</v>
      </c>
      <c r="FQ8" s="185">
        <v>0</v>
      </c>
      <c r="FR8" s="185">
        <v>2.2358302610823739E-3</v>
      </c>
      <c r="FS8" s="185">
        <v>0</v>
      </c>
      <c r="FT8" s="185">
        <v>0</v>
      </c>
      <c r="FU8" s="185">
        <v>0</v>
      </c>
      <c r="FV8" s="185">
        <v>-8.0804443449449346E-3</v>
      </c>
      <c r="FW8" s="185">
        <v>0</v>
      </c>
      <c r="FX8" s="185">
        <v>0</v>
      </c>
      <c r="FY8" s="185">
        <v>-1.2900723523680534E-2</v>
      </c>
      <c r="FZ8" s="185">
        <v>-1.1822441718265729E-2</v>
      </c>
      <c r="GA8" s="185">
        <v>4.820462389486033E-3</v>
      </c>
      <c r="GB8" s="185">
        <v>1.305897214587202E-2</v>
      </c>
      <c r="GC8" s="185">
        <v>2.4928401402055541E-2</v>
      </c>
      <c r="GD8" s="185">
        <v>0</v>
      </c>
      <c r="GE8" s="185">
        <v>4.9830167532605565E-2</v>
      </c>
      <c r="GF8" s="185">
        <v>0</v>
      </c>
      <c r="GG8" s="185">
        <v>0</v>
      </c>
      <c r="GH8" s="185">
        <v>-4.6253969579633913E-3</v>
      </c>
      <c r="GI8" s="185">
        <v>-2.0753942297508345E-2</v>
      </c>
      <c r="GJ8" s="185">
        <v>4.2692653618675008E-3</v>
      </c>
      <c r="GK8" s="185">
        <v>8.7533793331593009E-3</v>
      </c>
      <c r="GL8" s="185">
        <v>4.4006635387894167E-3</v>
      </c>
      <c r="GM8" s="185">
        <v>-4.9522557653676833E-3</v>
      </c>
      <c r="GN8" s="185">
        <v>9.9693815083936911E-3</v>
      </c>
      <c r="GO8" s="185">
        <v>1.3306260570478701E-2</v>
      </c>
    </row>
    <row r="9" spans="1:203" x14ac:dyDescent="0.25">
      <c r="A9" s="183">
        <v>41243</v>
      </c>
      <c r="B9" s="185">
        <v>3.808942841120725E-2</v>
      </c>
      <c r="C9" s="185">
        <v>0</v>
      </c>
      <c r="D9" s="185">
        <v>1.1568529253436979E-2</v>
      </c>
      <c r="E9" s="185">
        <v>1.0506227454912807E-2</v>
      </c>
      <c r="F9" s="185">
        <v>0</v>
      </c>
      <c r="G9" s="185">
        <v>0</v>
      </c>
      <c r="H9" s="185">
        <v>0</v>
      </c>
      <c r="I9" s="185">
        <v>7.1812124213523412E-3</v>
      </c>
      <c r="J9" s="185">
        <v>-1.6645406873344866E-3</v>
      </c>
      <c r="K9" s="185">
        <v>0</v>
      </c>
      <c r="L9" s="185">
        <v>0</v>
      </c>
      <c r="M9" s="185">
        <v>0</v>
      </c>
      <c r="N9" s="185">
        <v>0</v>
      </c>
      <c r="O9" s="185">
        <v>0</v>
      </c>
      <c r="P9" s="185">
        <v>-1.1937488804543135E-2</v>
      </c>
      <c r="Q9" s="185">
        <v>3.6504282958687551E-3</v>
      </c>
      <c r="R9" s="185">
        <v>-5.6967410322863506E-3</v>
      </c>
      <c r="S9" s="185">
        <v>0</v>
      </c>
      <c r="T9" s="185">
        <v>0</v>
      </c>
      <c r="U9" s="185">
        <v>-4.4479284375858318E-2</v>
      </c>
      <c r="V9" s="185">
        <v>0</v>
      </c>
      <c r="W9" s="185">
        <v>1.3378445986578244E-2</v>
      </c>
      <c r="X9" s="185">
        <v>-8.0799918878599348E-3</v>
      </c>
      <c r="Y9" s="185">
        <v>-5.4870961674613743E-2</v>
      </c>
      <c r="Z9" s="185">
        <v>0</v>
      </c>
      <c r="AA9" s="185">
        <v>0</v>
      </c>
      <c r="AB9" s="185">
        <v>-1.0653066881623796E-2</v>
      </c>
      <c r="AC9" s="185">
        <v>-1.5870269618554117E-2</v>
      </c>
      <c r="AD9" s="185">
        <v>0</v>
      </c>
      <c r="AE9" s="185">
        <v>0</v>
      </c>
      <c r="AF9" s="185">
        <v>0</v>
      </c>
      <c r="AG9" s="185">
        <v>9.7058008623736682E-4</v>
      </c>
      <c r="AH9" s="185">
        <v>1.4957845365003164E-5</v>
      </c>
      <c r="AI9" s="185">
        <v>-1.2636770896451914E-3</v>
      </c>
      <c r="AJ9" s="185">
        <v>0</v>
      </c>
      <c r="AK9" s="185">
        <v>-1.5242189332452145E-3</v>
      </c>
      <c r="AL9" s="185">
        <v>-4.5810806101232553E-3</v>
      </c>
      <c r="AM9" s="185">
        <v>9.1688410631153537E-3</v>
      </c>
      <c r="AN9" s="185">
        <v>0</v>
      </c>
      <c r="AO9" s="185">
        <v>0</v>
      </c>
      <c r="AP9" s="185">
        <v>8.4819692867678619E-3</v>
      </c>
      <c r="AQ9" s="185">
        <v>0</v>
      </c>
      <c r="AR9" s="185">
        <v>0</v>
      </c>
      <c r="AS9" s="185">
        <v>3.1548882733829206E-2</v>
      </c>
      <c r="AT9" s="185">
        <v>3.5566608755071526E-2</v>
      </c>
      <c r="AU9" s="185">
        <v>1.5823729269004674E-2</v>
      </c>
      <c r="AV9" s="185">
        <v>0</v>
      </c>
      <c r="AW9" s="185">
        <v>0</v>
      </c>
      <c r="AX9" s="185">
        <v>-2.9210571462096545E-3</v>
      </c>
      <c r="AY9" s="185">
        <v>0</v>
      </c>
      <c r="AZ9" s="185">
        <v>5.4631125511591799E-3</v>
      </c>
      <c r="BA9" s="185">
        <v>0</v>
      </c>
      <c r="BB9" s="185">
        <v>0</v>
      </c>
      <c r="BC9" s="185">
        <v>1.8429735671243577E-2</v>
      </c>
      <c r="BD9" s="185">
        <v>0</v>
      </c>
      <c r="BE9" s="185">
        <v>-1.2594295992363995E-3</v>
      </c>
      <c r="BF9" s="185">
        <v>8.9866712311899039E-3</v>
      </c>
      <c r="BG9" s="185">
        <v>8.5940468162711142E-3</v>
      </c>
      <c r="BH9" s="185">
        <v>9.9917311467806226E-3</v>
      </c>
      <c r="BI9" s="185">
        <v>1.0408633956576426E-2</v>
      </c>
      <c r="BJ9" s="185">
        <v>9.2898199344334503E-3</v>
      </c>
      <c r="BK9" s="185">
        <v>2.7647078077072612E-3</v>
      </c>
      <c r="BL9" s="185">
        <v>1.2296237642656161E-2</v>
      </c>
      <c r="BM9" s="185">
        <v>0</v>
      </c>
      <c r="BN9" s="185">
        <v>0</v>
      </c>
      <c r="BO9" s="185">
        <v>3.905280722717959E-2</v>
      </c>
      <c r="BP9" s="185">
        <v>0</v>
      </c>
      <c r="BQ9" s="185">
        <v>-1.3439032541836329E-2</v>
      </c>
      <c r="BR9" s="185">
        <v>-2.0069006393843753E-2</v>
      </c>
      <c r="BS9" s="185">
        <v>6.7939284420233748E-3</v>
      </c>
      <c r="BT9" s="185">
        <v>-9.5005266195997929E-4</v>
      </c>
      <c r="BU9" s="185">
        <v>2.3143604642407861E-2</v>
      </c>
      <c r="BV9" s="185">
        <v>-1.5592067281724605E-2</v>
      </c>
      <c r="BW9" s="185">
        <v>0</v>
      </c>
      <c r="BX9" s="185">
        <v>0</v>
      </c>
      <c r="BY9" s="185">
        <v>0</v>
      </c>
      <c r="BZ9" s="185">
        <v>0</v>
      </c>
      <c r="CA9" s="185">
        <v>1.0036389248076011E-2</v>
      </c>
      <c r="CB9" s="185">
        <v>4.1241709168701464E-2</v>
      </c>
      <c r="CC9" s="185">
        <v>1.2581156102054422E-2</v>
      </c>
      <c r="CD9" s="185">
        <v>-3.0193597722045521E-3</v>
      </c>
      <c r="CE9" s="185">
        <v>1.2896930890532216E-3</v>
      </c>
      <c r="CF9" s="185">
        <v>-1.5544942041820209E-3</v>
      </c>
      <c r="CG9" s="185">
        <v>-5.3049608925412085E-3</v>
      </c>
      <c r="CH9" s="185">
        <v>-5.7250484732736598E-3</v>
      </c>
      <c r="CI9" s="185">
        <v>-5.1875553397361489E-2</v>
      </c>
      <c r="CJ9" s="185">
        <v>-1.420696178974596E-2</v>
      </c>
      <c r="CK9" s="185">
        <v>-1.0231415319028854E-2</v>
      </c>
      <c r="CL9" s="185">
        <v>-2.7108931292469892E-4</v>
      </c>
      <c r="CM9" s="185">
        <v>1.7525808706977349E-3</v>
      </c>
      <c r="CN9" s="185">
        <v>0</v>
      </c>
      <c r="CO9" s="185">
        <v>1.1430332993453418E-2</v>
      </c>
      <c r="CP9" s="185">
        <v>0</v>
      </c>
      <c r="CQ9" s="185">
        <v>4.1296697518703428E-3</v>
      </c>
      <c r="CR9" s="185">
        <v>-1.3426777069103004E-2</v>
      </c>
      <c r="CS9" s="185">
        <v>0</v>
      </c>
      <c r="CT9" s="185">
        <v>8.5521699222087626E-3</v>
      </c>
      <c r="CU9" s="185">
        <v>1.0144454925388362E-2</v>
      </c>
      <c r="CV9" s="185">
        <v>1.5354173934620111E-2</v>
      </c>
      <c r="CW9" s="185">
        <v>0</v>
      </c>
      <c r="CX9" s="185">
        <v>1.1478830452661513E-2</v>
      </c>
      <c r="CY9" s="185">
        <v>2.0125888235360923E-2</v>
      </c>
      <c r="CZ9" s="185">
        <v>1.05763796512598E-2</v>
      </c>
      <c r="DA9" s="185">
        <v>0</v>
      </c>
      <c r="DB9" s="185">
        <v>6.062446199352884E-3</v>
      </c>
      <c r="DC9" s="185">
        <v>0</v>
      </c>
      <c r="DD9" s="185">
        <v>7.5866392758272699E-3</v>
      </c>
      <c r="DE9" s="185">
        <v>0</v>
      </c>
      <c r="DF9" s="185">
        <v>0</v>
      </c>
      <c r="DG9" s="185">
        <v>2.0936060580904669E-3</v>
      </c>
      <c r="DH9" s="185">
        <v>0</v>
      </c>
      <c r="DI9" s="185">
        <v>0</v>
      </c>
      <c r="DJ9" s="185">
        <v>3.4234728408798678E-3</v>
      </c>
      <c r="DK9" s="185">
        <v>1.0084855543130803E-2</v>
      </c>
      <c r="DL9" s="185">
        <v>0</v>
      </c>
      <c r="DM9" s="185">
        <v>0</v>
      </c>
      <c r="DN9" s="185">
        <v>0</v>
      </c>
      <c r="DO9" s="185">
        <v>0</v>
      </c>
      <c r="DP9" s="185">
        <v>0</v>
      </c>
      <c r="DQ9" s="185">
        <v>1.950581258684846E-3</v>
      </c>
      <c r="DR9" s="185">
        <v>0</v>
      </c>
      <c r="DS9" s="185">
        <v>-6.3602628365911663E-5</v>
      </c>
      <c r="DT9" s="185">
        <v>2.8276313184494705E-3</v>
      </c>
      <c r="DU9" s="185">
        <v>0</v>
      </c>
      <c r="DV9" s="185">
        <v>7.2800575248248584E-3</v>
      </c>
      <c r="DW9" s="185">
        <v>1.0876644590412047E-3</v>
      </c>
      <c r="DX9" s="185">
        <v>1.7871300826194231E-3</v>
      </c>
      <c r="DY9" s="185">
        <v>0</v>
      </c>
      <c r="DZ9" s="185">
        <v>3.008040068848828E-2</v>
      </c>
      <c r="EA9" s="185">
        <v>-1.7135108802166454E-2</v>
      </c>
      <c r="EB9" s="185">
        <v>1.1687375643339295E-2</v>
      </c>
      <c r="EC9" s="185">
        <v>2.2958904672942763E-3</v>
      </c>
      <c r="ED9" s="185">
        <v>3.7741164820571894E-3</v>
      </c>
      <c r="EE9" s="185">
        <v>-1.2596978079487738E-2</v>
      </c>
      <c r="EF9" s="185">
        <v>0</v>
      </c>
      <c r="EG9" s="185">
        <v>0</v>
      </c>
      <c r="EH9" s="185">
        <v>0</v>
      </c>
      <c r="EI9" s="185">
        <v>5.9354205280533583E-3</v>
      </c>
      <c r="EJ9" s="185">
        <v>1.4117879351697629E-2</v>
      </c>
      <c r="EK9" s="185">
        <v>-8.0374965027266727E-3</v>
      </c>
      <c r="EL9" s="185">
        <v>3.7655391970676584E-2</v>
      </c>
      <c r="EM9" s="185">
        <v>0</v>
      </c>
      <c r="EN9" s="185">
        <v>3.4844236902129115E-2</v>
      </c>
      <c r="EO9" s="185">
        <v>0</v>
      </c>
      <c r="EP9" s="185">
        <v>2.4583860945705784E-2</v>
      </c>
      <c r="EQ9" s="185">
        <v>0</v>
      </c>
      <c r="ER9" s="185">
        <v>0</v>
      </c>
      <c r="ES9" s="185">
        <v>0</v>
      </c>
      <c r="ET9" s="185">
        <v>7.8442160876218674E-3</v>
      </c>
      <c r="EU9" s="185">
        <v>1.1005355632827613E-4</v>
      </c>
      <c r="EV9" s="185">
        <v>1.213778042553388E-2</v>
      </c>
      <c r="EW9" s="185">
        <v>3.5612301998004074E-3</v>
      </c>
      <c r="EX9" s="185">
        <v>2.2682675263822193E-2</v>
      </c>
      <c r="EY9" s="185">
        <v>0</v>
      </c>
      <c r="EZ9" s="185">
        <v>0</v>
      </c>
      <c r="FA9" s="185">
        <v>0</v>
      </c>
      <c r="FB9" s="185">
        <v>0</v>
      </c>
      <c r="FC9" s="185">
        <v>-3.0618538462495039E-3</v>
      </c>
      <c r="FD9" s="185">
        <v>0</v>
      </c>
      <c r="FE9" s="185">
        <v>1.5172496410639606E-2</v>
      </c>
      <c r="FF9" s="185">
        <v>0</v>
      </c>
      <c r="FG9" s="185">
        <v>-2.2777018866933577E-2</v>
      </c>
      <c r="FH9" s="185">
        <v>1.7565344390155377E-2</v>
      </c>
      <c r="FI9" s="185">
        <v>2.7389251379604157E-2</v>
      </c>
      <c r="FJ9" s="185">
        <v>-6.1999679667675955E-5</v>
      </c>
      <c r="FK9" s="185">
        <v>1.9053352997559087E-2</v>
      </c>
      <c r="FL9" s="185">
        <v>0</v>
      </c>
      <c r="FM9" s="185">
        <v>3.0261737087596642E-2</v>
      </c>
      <c r="FN9" s="185">
        <v>0</v>
      </c>
      <c r="FO9" s="185">
        <v>-1.0928717945214397E-2</v>
      </c>
      <c r="FP9" s="185">
        <v>0</v>
      </c>
      <c r="FQ9" s="185">
        <v>0</v>
      </c>
      <c r="FR9" s="185">
        <v>-4.1244012672569819E-3</v>
      </c>
      <c r="FS9" s="185">
        <v>0</v>
      </c>
      <c r="FT9" s="185">
        <v>0</v>
      </c>
      <c r="FU9" s="185">
        <v>0</v>
      </c>
      <c r="FV9" s="185">
        <v>2.3203306774115095E-2</v>
      </c>
      <c r="FW9" s="185">
        <v>0</v>
      </c>
      <c r="FX9" s="185">
        <v>0</v>
      </c>
      <c r="FY9" s="185">
        <v>1.5338032641922832E-2</v>
      </c>
      <c r="FZ9" s="185">
        <v>3.659162439935236E-2</v>
      </c>
      <c r="GA9" s="185">
        <v>1.9183598986317198E-2</v>
      </c>
      <c r="GB9" s="185">
        <v>1.6067885014661047E-2</v>
      </c>
      <c r="GC9" s="185">
        <v>1.4823594049089249E-3</v>
      </c>
      <c r="GD9" s="185">
        <v>0</v>
      </c>
      <c r="GE9" s="185">
        <v>0.11054433798874903</v>
      </c>
      <c r="GF9" s="185">
        <v>0</v>
      </c>
      <c r="GG9" s="185">
        <v>0</v>
      </c>
      <c r="GH9" s="185">
        <v>-7.6227205569998555E-3</v>
      </c>
      <c r="GI9" s="185">
        <v>1.184032282492985E-2</v>
      </c>
      <c r="GJ9" s="185">
        <v>1.6703693279567916E-3</v>
      </c>
      <c r="GK9" s="185">
        <v>-4.7350103033351899E-4</v>
      </c>
      <c r="GL9" s="185">
        <v>1.015563623343963E-2</v>
      </c>
      <c r="GM9" s="185">
        <v>4.3311219370075066E-3</v>
      </c>
      <c r="GN9" s="185">
        <v>-1.3632040748558834E-3</v>
      </c>
      <c r="GO9" s="185">
        <v>-1.3659803086216537E-2</v>
      </c>
    </row>
    <row r="10" spans="1:203" x14ac:dyDescent="0.25">
      <c r="A10" s="183">
        <v>41274</v>
      </c>
      <c r="B10" s="185">
        <v>-1.5995538494759952E-2</v>
      </c>
      <c r="C10" s="185">
        <v>0</v>
      </c>
      <c r="D10" s="185">
        <v>4.9602524946026308E-2</v>
      </c>
      <c r="E10" s="185">
        <v>4.9658958576485231E-2</v>
      </c>
      <c r="F10" s="185">
        <v>0</v>
      </c>
      <c r="G10" s="185">
        <v>0</v>
      </c>
      <c r="H10" s="185">
        <v>0</v>
      </c>
      <c r="I10" s="185">
        <v>7.752447812652738E-2</v>
      </c>
      <c r="J10" s="185">
        <v>1.1524904145419322E-3</v>
      </c>
      <c r="K10" s="185">
        <v>0</v>
      </c>
      <c r="L10" s="185">
        <v>0</v>
      </c>
      <c r="M10" s="185">
        <v>0</v>
      </c>
      <c r="N10" s="185">
        <v>0</v>
      </c>
      <c r="O10" s="185">
        <v>0</v>
      </c>
      <c r="P10" s="185">
        <v>-6.4290334998181875E-3</v>
      </c>
      <c r="Q10" s="185">
        <v>8.3954545674028436E-3</v>
      </c>
      <c r="R10" s="185">
        <v>2.19828099384669E-2</v>
      </c>
      <c r="S10" s="185">
        <v>0</v>
      </c>
      <c r="T10" s="185">
        <v>0</v>
      </c>
      <c r="U10" s="185">
        <v>4.3545709843732461E-2</v>
      </c>
      <c r="V10" s="185">
        <v>0</v>
      </c>
      <c r="W10" s="185">
        <v>1.7026226369710809E-2</v>
      </c>
      <c r="X10" s="185">
        <v>5.3559344827965906E-3</v>
      </c>
      <c r="Y10" s="185">
        <v>-1.4486094889940425E-2</v>
      </c>
      <c r="Z10" s="185">
        <v>0</v>
      </c>
      <c r="AA10" s="185">
        <v>0</v>
      </c>
      <c r="AB10" s="185">
        <v>3.886976199961879E-3</v>
      </c>
      <c r="AC10" s="185">
        <v>5.5681751340669198E-3</v>
      </c>
      <c r="AD10" s="185">
        <v>0</v>
      </c>
      <c r="AE10" s="185">
        <v>0</v>
      </c>
      <c r="AF10" s="185">
        <v>0</v>
      </c>
      <c r="AG10" s="185">
        <v>4.5350178859138904E-2</v>
      </c>
      <c r="AH10" s="185">
        <v>-3.2053597420562963E-4</v>
      </c>
      <c r="AI10" s="185">
        <v>6.0662218258434103E-3</v>
      </c>
      <c r="AJ10" s="185">
        <v>0</v>
      </c>
      <c r="AK10" s="185">
        <v>2.0006639290279949E-2</v>
      </c>
      <c r="AL10" s="185">
        <v>6.3328221122649977E-3</v>
      </c>
      <c r="AM10" s="185">
        <v>2.5770715301901125E-2</v>
      </c>
      <c r="AN10" s="185">
        <v>0</v>
      </c>
      <c r="AO10" s="185">
        <v>0</v>
      </c>
      <c r="AP10" s="185">
        <v>2.5087487483971056E-2</v>
      </c>
      <c r="AQ10" s="185">
        <v>0</v>
      </c>
      <c r="AR10" s="185">
        <v>0</v>
      </c>
      <c r="AS10" s="185">
        <v>3.1718145070829096E-2</v>
      </c>
      <c r="AT10" s="185">
        <v>2.9998367444462562E-2</v>
      </c>
      <c r="AU10" s="185">
        <v>1.8193849739347855E-2</v>
      </c>
      <c r="AV10" s="185">
        <v>0</v>
      </c>
      <c r="AW10" s="185">
        <v>0</v>
      </c>
      <c r="AX10" s="185">
        <v>3.5636908169693761E-2</v>
      </c>
      <c r="AY10" s="185">
        <v>0</v>
      </c>
      <c r="AZ10" s="185">
        <v>2.1735476007955827E-2</v>
      </c>
      <c r="BA10" s="185">
        <v>0</v>
      </c>
      <c r="BB10" s="185">
        <v>0</v>
      </c>
      <c r="BC10" s="185">
        <v>3.5563228823923571E-2</v>
      </c>
      <c r="BD10" s="185">
        <v>0</v>
      </c>
      <c r="BE10" s="185">
        <v>-2.396886304149741E-3</v>
      </c>
      <c r="BF10" s="185">
        <v>1.2717410719052136E-2</v>
      </c>
      <c r="BG10" s="185">
        <v>2.7445746927564022E-2</v>
      </c>
      <c r="BH10" s="185">
        <v>3.4133701993814894E-2</v>
      </c>
      <c r="BI10" s="185">
        <v>3.482139906902635E-2</v>
      </c>
      <c r="BJ10" s="185">
        <v>2.0073364361897699E-2</v>
      </c>
      <c r="BK10" s="185">
        <v>-3.6590494597603204E-2</v>
      </c>
      <c r="BL10" s="185">
        <v>-9.9801292993853714E-3</v>
      </c>
      <c r="BM10" s="185">
        <v>0</v>
      </c>
      <c r="BN10" s="185">
        <v>0</v>
      </c>
      <c r="BO10" s="185">
        <v>0.10016563372979573</v>
      </c>
      <c r="BP10" s="185">
        <v>0</v>
      </c>
      <c r="BQ10" s="185">
        <v>2.8783577930008721E-2</v>
      </c>
      <c r="BR10" s="185">
        <v>4.5329223405374534E-2</v>
      </c>
      <c r="BS10" s="185">
        <v>3.2840566630250263E-2</v>
      </c>
      <c r="BT10" s="185">
        <v>5.6010430216218182E-2</v>
      </c>
      <c r="BU10" s="185">
        <v>3.2839619232669162E-2</v>
      </c>
      <c r="BV10" s="185">
        <v>-2.7423614051541083E-2</v>
      </c>
      <c r="BW10" s="185">
        <v>0</v>
      </c>
      <c r="BX10" s="185">
        <v>0</v>
      </c>
      <c r="BY10" s="185">
        <v>0</v>
      </c>
      <c r="BZ10" s="185">
        <v>0</v>
      </c>
      <c r="CA10" s="185">
        <v>8.0929873073287938E-3</v>
      </c>
      <c r="CB10" s="185">
        <v>3.1688052386026039E-2</v>
      </c>
      <c r="CC10" s="185">
        <v>1.0200201205431827E-2</v>
      </c>
      <c r="CD10" s="185">
        <v>1.7875252174109752E-3</v>
      </c>
      <c r="CE10" s="185">
        <v>1.0278350440929908E-2</v>
      </c>
      <c r="CF10" s="185">
        <v>1.4163490268031223E-3</v>
      </c>
      <c r="CG10" s="185">
        <v>-6.3387800295516984E-3</v>
      </c>
      <c r="CH10" s="185">
        <v>1.7583363615309984E-3</v>
      </c>
      <c r="CI10" s="185">
        <v>1.9417670434935357E-2</v>
      </c>
      <c r="CJ10" s="185">
        <v>8.392858028102506E-3</v>
      </c>
      <c r="CK10" s="185">
        <v>-4.4460165352750592E-3</v>
      </c>
      <c r="CL10" s="185">
        <v>7.6413366613508758E-4</v>
      </c>
      <c r="CM10" s="185">
        <v>9.4192462325592592E-3</v>
      </c>
      <c r="CN10" s="185">
        <v>0</v>
      </c>
      <c r="CO10" s="185">
        <v>1.1486404350353044E-2</v>
      </c>
      <c r="CP10" s="185">
        <v>0</v>
      </c>
      <c r="CQ10" s="185">
        <v>-8.7475260535025967E-3</v>
      </c>
      <c r="CR10" s="185">
        <v>-2.6665169137515633E-2</v>
      </c>
      <c r="CS10" s="185">
        <v>0</v>
      </c>
      <c r="CT10" s="185">
        <v>-2.335379686612719E-2</v>
      </c>
      <c r="CU10" s="185">
        <v>7.8085583361322576E-4</v>
      </c>
      <c r="CV10" s="185">
        <v>-1.3999063441413816E-2</v>
      </c>
      <c r="CW10" s="185">
        <v>0</v>
      </c>
      <c r="CX10" s="185">
        <v>9.8327570942972464E-3</v>
      </c>
      <c r="CY10" s="185">
        <v>4.8381815444647775E-4</v>
      </c>
      <c r="CZ10" s="185">
        <v>5.5961883778258455E-3</v>
      </c>
      <c r="DA10" s="185">
        <v>0</v>
      </c>
      <c r="DB10" s="185">
        <v>1.7790867678828884E-2</v>
      </c>
      <c r="DC10" s="185">
        <v>0</v>
      </c>
      <c r="DD10" s="185">
        <v>8.3544948452384839E-4</v>
      </c>
      <c r="DE10" s="185">
        <v>0</v>
      </c>
      <c r="DF10" s="185">
        <v>0</v>
      </c>
      <c r="DG10" s="185">
        <v>2.2334456506112856E-2</v>
      </c>
      <c r="DH10" s="185">
        <v>0</v>
      </c>
      <c r="DI10" s="185">
        <v>0</v>
      </c>
      <c r="DJ10" s="185">
        <v>-2.146087252061922E-2</v>
      </c>
      <c r="DK10" s="185">
        <v>5.8503179228383325E-3</v>
      </c>
      <c r="DL10" s="185">
        <v>0</v>
      </c>
      <c r="DM10" s="185">
        <v>0</v>
      </c>
      <c r="DN10" s="185">
        <v>0</v>
      </c>
      <c r="DO10" s="185">
        <v>0</v>
      </c>
      <c r="DP10" s="185">
        <v>0</v>
      </c>
      <c r="DQ10" s="185">
        <v>6.0315591395909427E-3</v>
      </c>
      <c r="DR10" s="185">
        <v>0</v>
      </c>
      <c r="DS10" s="185">
        <v>-1.7721927561991659E-3</v>
      </c>
      <c r="DT10" s="185">
        <v>1.5753947471753469E-3</v>
      </c>
      <c r="DU10" s="185">
        <v>0</v>
      </c>
      <c r="DV10" s="185">
        <v>0.17011488856659018</v>
      </c>
      <c r="DW10" s="185">
        <v>2.5080680211344353E-2</v>
      </c>
      <c r="DX10" s="185">
        <v>2.6635052948237998E-2</v>
      </c>
      <c r="DY10" s="185">
        <v>0</v>
      </c>
      <c r="DZ10" s="185">
        <v>-3.8524427804187923E-3</v>
      </c>
      <c r="EA10" s="185">
        <v>5.717361097825939E-2</v>
      </c>
      <c r="EB10" s="185">
        <v>3.083849757361385E-3</v>
      </c>
      <c r="EC10" s="185">
        <v>2.7268775115039973E-2</v>
      </c>
      <c r="ED10" s="185">
        <v>2.0184455280797643E-2</v>
      </c>
      <c r="EE10" s="185">
        <v>3.2331844686065349E-2</v>
      </c>
      <c r="EF10" s="185">
        <v>0</v>
      </c>
      <c r="EG10" s="185">
        <v>0</v>
      </c>
      <c r="EH10" s="185">
        <v>0</v>
      </c>
      <c r="EI10" s="185">
        <v>0.11425558528214066</v>
      </c>
      <c r="EJ10" s="185">
        <v>-8.3810603543146116E-3</v>
      </c>
      <c r="EK10" s="185">
        <v>-1.483643478966053E-3</v>
      </c>
      <c r="EL10" s="185">
        <v>3.1273914417824809E-2</v>
      </c>
      <c r="EM10" s="185">
        <v>0</v>
      </c>
      <c r="EN10" s="185">
        <v>1.5224314902360621E-2</v>
      </c>
      <c r="EO10" s="185">
        <v>0</v>
      </c>
      <c r="EP10" s="185">
        <v>5.050136313479751E-3</v>
      </c>
      <c r="EQ10" s="185">
        <v>0</v>
      </c>
      <c r="ER10" s="185">
        <v>0</v>
      </c>
      <c r="ES10" s="185">
        <v>0</v>
      </c>
      <c r="ET10" s="185">
        <v>1.3642932306586364E-2</v>
      </c>
      <c r="EU10" s="185">
        <v>3.7510797703736252E-3</v>
      </c>
      <c r="EV10" s="185">
        <v>4.1532756280512541E-2</v>
      </c>
      <c r="EW10" s="185">
        <v>-3.1879733156221961E-3</v>
      </c>
      <c r="EX10" s="185">
        <v>2.3432756575999397E-2</v>
      </c>
      <c r="EY10" s="185">
        <v>0</v>
      </c>
      <c r="EZ10" s="185">
        <v>0</v>
      </c>
      <c r="FA10" s="185">
        <v>0</v>
      </c>
      <c r="FB10" s="185">
        <v>0</v>
      </c>
      <c r="FC10" s="185">
        <v>3.8525491777336135E-2</v>
      </c>
      <c r="FD10" s="185">
        <v>0</v>
      </c>
      <c r="FE10" s="185">
        <v>3.7901573629146049E-2</v>
      </c>
      <c r="FF10" s="185">
        <v>0</v>
      </c>
      <c r="FG10" s="185">
        <v>6.1670150032031397E-3</v>
      </c>
      <c r="FH10" s="185">
        <v>3.3450164428067072E-2</v>
      </c>
      <c r="FI10" s="185">
        <v>4.4286268290693147E-3</v>
      </c>
      <c r="FJ10" s="185">
        <v>2.3284836605838286E-2</v>
      </c>
      <c r="FK10" s="185">
        <v>2.7965131122753603E-2</v>
      </c>
      <c r="FL10" s="185">
        <v>0</v>
      </c>
      <c r="FM10" s="185">
        <v>1.4583399692109717E-2</v>
      </c>
      <c r="FN10" s="185">
        <v>0</v>
      </c>
      <c r="FO10" s="185">
        <v>-1.6618186825259548E-2</v>
      </c>
      <c r="FP10" s="185">
        <v>0</v>
      </c>
      <c r="FQ10" s="185">
        <v>0</v>
      </c>
      <c r="FR10" s="185">
        <v>-2.5689609781410529E-2</v>
      </c>
      <c r="FS10" s="185">
        <v>0</v>
      </c>
      <c r="FT10" s="185">
        <v>0</v>
      </c>
      <c r="FU10" s="185">
        <v>0</v>
      </c>
      <c r="FV10" s="185">
        <v>5.7310298140148871E-3</v>
      </c>
      <c r="FW10" s="185">
        <v>0</v>
      </c>
      <c r="FX10" s="185">
        <v>0</v>
      </c>
      <c r="FY10" s="185">
        <v>3.6729554932927507E-3</v>
      </c>
      <c r="FZ10" s="185">
        <v>9.1439501839329709E-3</v>
      </c>
      <c r="GA10" s="185">
        <v>-2.8890072665213436E-2</v>
      </c>
      <c r="GB10" s="185">
        <v>1.0532959648276771E-2</v>
      </c>
      <c r="GC10" s="185">
        <v>-1.6422307273294485E-2</v>
      </c>
      <c r="GD10" s="185">
        <v>0</v>
      </c>
      <c r="GE10" s="185">
        <v>4.4267688510278916E-4</v>
      </c>
      <c r="GF10" s="185">
        <v>0</v>
      </c>
      <c r="GG10" s="185">
        <v>0</v>
      </c>
      <c r="GH10" s="185">
        <v>-2.4862794231609812E-3</v>
      </c>
      <c r="GI10" s="185">
        <v>2.5418366782403428E-2</v>
      </c>
      <c r="GJ10" s="185">
        <v>1.0779902865895499E-3</v>
      </c>
      <c r="GK10" s="185">
        <v>1.3178857824647956E-3</v>
      </c>
      <c r="GL10" s="185">
        <v>1.1026272360776728E-2</v>
      </c>
      <c r="GM10" s="185">
        <v>3.7194917703586325E-3</v>
      </c>
      <c r="GN10" s="185">
        <v>-8.9300034596520254E-3</v>
      </c>
      <c r="GO10" s="185">
        <v>7.8779290106392608E-3</v>
      </c>
    </row>
    <row r="11" spans="1:203" x14ac:dyDescent="0.25">
      <c r="A11" s="183">
        <v>41305</v>
      </c>
      <c r="B11" s="185">
        <v>1.4535833852585771E-2</v>
      </c>
      <c r="C11" s="185">
        <v>0</v>
      </c>
      <c r="D11" s="185">
        <v>3.9309614706577824E-2</v>
      </c>
      <c r="E11" s="185">
        <v>3.9395092073047651E-2</v>
      </c>
      <c r="F11" s="185">
        <v>0</v>
      </c>
      <c r="G11" s="185">
        <v>0</v>
      </c>
      <c r="H11" s="185">
        <v>0</v>
      </c>
      <c r="I11" s="185">
        <v>4.3976110476126465E-3</v>
      </c>
      <c r="J11" s="185">
        <v>3.9086671779451779E-3</v>
      </c>
      <c r="K11" s="185">
        <v>0</v>
      </c>
      <c r="L11" s="185">
        <v>0</v>
      </c>
      <c r="M11" s="185">
        <v>0</v>
      </c>
      <c r="N11" s="185">
        <v>0</v>
      </c>
      <c r="O11" s="185">
        <v>0</v>
      </c>
      <c r="P11" s="185">
        <v>1.4197796146772098E-2</v>
      </c>
      <c r="Q11" s="185">
        <v>1.5626678878328942E-2</v>
      </c>
      <c r="R11" s="185">
        <v>3.6398068288515974E-2</v>
      </c>
      <c r="S11" s="185">
        <v>0</v>
      </c>
      <c r="T11" s="185">
        <v>0</v>
      </c>
      <c r="U11" s="185">
        <v>1.7286104827345977E-2</v>
      </c>
      <c r="V11" s="185">
        <v>0</v>
      </c>
      <c r="W11" s="185">
        <v>4.1378016037926105E-3</v>
      </c>
      <c r="X11" s="185">
        <v>-2.005760749250363E-2</v>
      </c>
      <c r="Y11" s="185">
        <v>-2.1055506627766151E-3</v>
      </c>
      <c r="Z11" s="185">
        <v>0</v>
      </c>
      <c r="AA11" s="185">
        <v>0</v>
      </c>
      <c r="AB11" s="185">
        <v>4.9108368451752959E-4</v>
      </c>
      <c r="AC11" s="185">
        <v>1.2085155110186704E-3</v>
      </c>
      <c r="AD11" s="185">
        <v>0</v>
      </c>
      <c r="AE11" s="185">
        <v>0</v>
      </c>
      <c r="AF11" s="185">
        <v>3.1121972795944423E-2</v>
      </c>
      <c r="AG11" s="185">
        <v>3.7775294742740918E-2</v>
      </c>
      <c r="AH11" s="185">
        <v>-1.6879813184698382E-2</v>
      </c>
      <c r="AI11" s="185">
        <v>6.4455716166530235E-3</v>
      </c>
      <c r="AJ11" s="185">
        <v>0</v>
      </c>
      <c r="AK11" s="185">
        <v>3.1818752564529852E-2</v>
      </c>
      <c r="AL11" s="185">
        <v>6.4137450235572466E-3</v>
      </c>
      <c r="AM11" s="185">
        <v>1.5267731290579499E-2</v>
      </c>
      <c r="AN11" s="185">
        <v>0</v>
      </c>
      <c r="AO11" s="185">
        <v>0</v>
      </c>
      <c r="AP11" s="185">
        <v>1.4652598545564801E-2</v>
      </c>
      <c r="AQ11" s="185">
        <v>0</v>
      </c>
      <c r="AR11" s="185">
        <v>0</v>
      </c>
      <c r="AS11" s="185">
        <v>1.5866599005193771E-2</v>
      </c>
      <c r="AT11" s="185">
        <v>3.4185754245219836E-2</v>
      </c>
      <c r="AU11" s="185">
        <v>-7.4976235871887908E-3</v>
      </c>
      <c r="AV11" s="185">
        <v>0</v>
      </c>
      <c r="AW11" s="185">
        <v>0</v>
      </c>
      <c r="AX11" s="185">
        <v>4.0040334746277849E-2</v>
      </c>
      <c r="AY11" s="185">
        <v>0</v>
      </c>
      <c r="AZ11" s="185">
        <v>6.3002833470429245E-2</v>
      </c>
      <c r="BA11" s="185">
        <v>0</v>
      </c>
      <c r="BB11" s="185">
        <v>0</v>
      </c>
      <c r="BC11" s="185">
        <v>1.3336642279874205E-2</v>
      </c>
      <c r="BD11" s="185">
        <v>0</v>
      </c>
      <c r="BE11" s="185">
        <v>-4.151450537340862E-4</v>
      </c>
      <c r="BF11" s="185">
        <v>-3.9241621397068504E-3</v>
      </c>
      <c r="BG11" s="185">
        <v>5.9839222532665952E-3</v>
      </c>
      <c r="BH11" s="185">
        <v>1.5250331539499576E-2</v>
      </c>
      <c r="BI11" s="185">
        <v>1.5511332238375329E-2</v>
      </c>
      <c r="BJ11" s="185">
        <v>9.0920504985254891E-3</v>
      </c>
      <c r="BK11" s="185">
        <v>2.0898448636723086E-3</v>
      </c>
      <c r="BL11" s="185">
        <v>-3.894721803098983E-3</v>
      </c>
      <c r="BM11" s="185">
        <v>0</v>
      </c>
      <c r="BN11" s="185">
        <v>0</v>
      </c>
      <c r="BO11" s="185">
        <v>0.10010854726534482</v>
      </c>
      <c r="BP11" s="185">
        <v>0</v>
      </c>
      <c r="BQ11" s="185">
        <v>3.4335327985132065E-3</v>
      </c>
      <c r="BR11" s="185">
        <v>5.4181453554747929E-3</v>
      </c>
      <c r="BS11" s="185">
        <v>-9.9205265105540858E-3</v>
      </c>
      <c r="BT11" s="185">
        <v>1.4535725445335112E-2</v>
      </c>
      <c r="BU11" s="185">
        <v>3.6099189491573176E-3</v>
      </c>
      <c r="BV11" s="185">
        <v>9.7430928147661938E-4</v>
      </c>
      <c r="BW11" s="185">
        <v>0</v>
      </c>
      <c r="BX11" s="185">
        <v>0</v>
      </c>
      <c r="BY11" s="185">
        <v>0</v>
      </c>
      <c r="BZ11" s="185">
        <v>-2.8528506444073488E-2</v>
      </c>
      <c r="CA11" s="185">
        <v>1.0211378727045743E-3</v>
      </c>
      <c r="CB11" s="185">
        <v>1.7729629971906326E-2</v>
      </c>
      <c r="CC11" s="185">
        <v>-1.5037226849159563E-3</v>
      </c>
      <c r="CD11" s="185">
        <v>2.7130331478631949E-3</v>
      </c>
      <c r="CE11" s="185">
        <v>-2.318351223174257E-3</v>
      </c>
      <c r="CF11" s="185">
        <v>1.8348626743357346E-3</v>
      </c>
      <c r="CG11" s="185">
        <v>1.6621420465180929E-3</v>
      </c>
      <c r="CH11" s="185">
        <v>1.0108336039911332E-2</v>
      </c>
      <c r="CI11" s="185">
        <v>3.288739650927542E-2</v>
      </c>
      <c r="CJ11" s="185">
        <v>1.4898344513827424E-3</v>
      </c>
      <c r="CK11" s="185">
        <v>9.4192284988802184E-3</v>
      </c>
      <c r="CL11" s="185">
        <v>-1.4122054492477241E-2</v>
      </c>
      <c r="CM11" s="185">
        <v>1.5425890700173105E-2</v>
      </c>
      <c r="CN11" s="185">
        <v>0</v>
      </c>
      <c r="CO11" s="185">
        <v>1.1762908027322543E-2</v>
      </c>
      <c r="CP11" s="185">
        <v>0</v>
      </c>
      <c r="CQ11" s="185">
        <v>2.9509810394568022E-2</v>
      </c>
      <c r="CR11" s="185">
        <v>-3.2106039232281544E-2</v>
      </c>
      <c r="CS11" s="185">
        <v>0</v>
      </c>
      <c r="CT11" s="185">
        <v>1.7521867800597456E-2</v>
      </c>
      <c r="CU11" s="185">
        <v>1.2445030610327427E-2</v>
      </c>
      <c r="CV11" s="185">
        <v>3.7510542636001655E-2</v>
      </c>
      <c r="CW11" s="185">
        <v>0</v>
      </c>
      <c r="CX11" s="185">
        <v>3.1166091407093997E-2</v>
      </c>
      <c r="CY11" s="185">
        <v>2.1933110289603767E-2</v>
      </c>
      <c r="CZ11" s="185">
        <v>1.551409003756481E-2</v>
      </c>
      <c r="DA11" s="185">
        <v>0</v>
      </c>
      <c r="DB11" s="185">
        <v>-2.2549956262112623E-2</v>
      </c>
      <c r="DC11" s="185">
        <v>0</v>
      </c>
      <c r="DD11" s="185">
        <v>8.5855271343664805E-3</v>
      </c>
      <c r="DE11" s="185">
        <v>3.5663791550856076E-2</v>
      </c>
      <c r="DF11" s="185">
        <v>0</v>
      </c>
      <c r="DG11" s="185">
        <v>1.7552978824311158E-2</v>
      </c>
      <c r="DH11" s="185">
        <v>0</v>
      </c>
      <c r="DI11" s="185">
        <v>0</v>
      </c>
      <c r="DJ11" s="185">
        <v>-1.4724460468366445E-3</v>
      </c>
      <c r="DK11" s="185">
        <v>-1.8477022157532823E-2</v>
      </c>
      <c r="DL11" s="185">
        <v>0</v>
      </c>
      <c r="DM11" s="185">
        <v>0</v>
      </c>
      <c r="DN11" s="185">
        <v>0</v>
      </c>
      <c r="DO11" s="185">
        <v>0</v>
      </c>
      <c r="DP11" s="185">
        <v>0</v>
      </c>
      <c r="DQ11" s="185">
        <v>1.7726774020983627E-3</v>
      </c>
      <c r="DR11" s="185">
        <v>0</v>
      </c>
      <c r="DS11" s="185">
        <v>-7.3623882405469184E-3</v>
      </c>
      <c r="DT11" s="185">
        <v>-4.864149540895292E-3</v>
      </c>
      <c r="DU11" s="185">
        <v>0</v>
      </c>
      <c r="DV11" s="185">
        <v>-3.8234500684286965E-2</v>
      </c>
      <c r="DW11" s="185">
        <v>3.4627611538845339E-2</v>
      </c>
      <c r="DX11" s="185">
        <v>3.541641277868042E-2</v>
      </c>
      <c r="DY11" s="185">
        <v>0</v>
      </c>
      <c r="DZ11" s="185">
        <v>-9.3744956671057734E-3</v>
      </c>
      <c r="EA11" s="185">
        <v>5.6595425156600002E-2</v>
      </c>
      <c r="EB11" s="185">
        <v>-7.3778772845707876E-3</v>
      </c>
      <c r="EC11" s="185">
        <v>-2.0837800231729625E-2</v>
      </c>
      <c r="ED11" s="185">
        <v>-4.8344269445607282E-2</v>
      </c>
      <c r="EE11" s="185">
        <v>8.0998629752205079E-3</v>
      </c>
      <c r="EF11" s="185">
        <v>0</v>
      </c>
      <c r="EG11" s="185">
        <v>0</v>
      </c>
      <c r="EH11" s="185">
        <v>0</v>
      </c>
      <c r="EI11" s="185">
        <v>-2.2711254303736033E-2</v>
      </c>
      <c r="EJ11" s="185">
        <v>1.6485795221437522E-2</v>
      </c>
      <c r="EK11" s="185">
        <v>-2.9560418975713518E-3</v>
      </c>
      <c r="EL11" s="185">
        <v>-1.584185536536507E-2</v>
      </c>
      <c r="EM11" s="185">
        <v>0</v>
      </c>
      <c r="EN11" s="185">
        <v>2.6621908167750813E-2</v>
      </c>
      <c r="EO11" s="185">
        <v>0</v>
      </c>
      <c r="EP11" s="185">
        <v>3.4516469348586362E-2</v>
      </c>
      <c r="EQ11" s="185">
        <v>0</v>
      </c>
      <c r="ER11" s="185">
        <v>0</v>
      </c>
      <c r="ES11" s="185">
        <v>0</v>
      </c>
      <c r="ET11" s="185">
        <v>-1.5388884712623043E-3</v>
      </c>
      <c r="EU11" s="185">
        <v>-1.0173023446709575E-2</v>
      </c>
      <c r="EV11" s="185">
        <v>1.5019908910559602E-2</v>
      </c>
      <c r="EW11" s="185">
        <v>-7.3734830098394627E-3</v>
      </c>
      <c r="EX11" s="185">
        <v>8.969495632498858E-3</v>
      </c>
      <c r="EY11" s="185">
        <v>0</v>
      </c>
      <c r="EZ11" s="185">
        <v>0</v>
      </c>
      <c r="FA11" s="185">
        <v>0</v>
      </c>
      <c r="FB11" s="185">
        <v>0</v>
      </c>
      <c r="FC11" s="185">
        <v>3.9618353024745444E-2</v>
      </c>
      <c r="FD11" s="185">
        <v>0</v>
      </c>
      <c r="FE11" s="185">
        <v>2.5775596385047183E-2</v>
      </c>
      <c r="FF11" s="185">
        <v>0</v>
      </c>
      <c r="FG11" s="185">
        <v>1.4904828584023531E-2</v>
      </c>
      <c r="FH11" s="185">
        <v>4.0362966670428983E-2</v>
      </c>
      <c r="FI11" s="185">
        <v>5.5908644039840527E-2</v>
      </c>
      <c r="FJ11" s="185">
        <v>4.3843729968695046E-2</v>
      </c>
      <c r="FK11" s="185">
        <v>2.9711719626026398E-2</v>
      </c>
      <c r="FL11" s="185">
        <v>0</v>
      </c>
      <c r="FM11" s="185">
        <v>3.0013087340786851E-2</v>
      </c>
      <c r="FN11" s="185">
        <v>0</v>
      </c>
      <c r="FO11" s="185">
        <v>4.972072184164042E-2</v>
      </c>
      <c r="FP11" s="185">
        <v>0</v>
      </c>
      <c r="FQ11" s="185">
        <v>0</v>
      </c>
      <c r="FR11" s="185">
        <v>-1.6266320771090505E-2</v>
      </c>
      <c r="FS11" s="185">
        <v>0</v>
      </c>
      <c r="FT11" s="185">
        <v>0</v>
      </c>
      <c r="FU11" s="185">
        <v>0</v>
      </c>
      <c r="FV11" s="185">
        <v>2.9321970021284664E-2</v>
      </c>
      <c r="FW11" s="185">
        <v>0</v>
      </c>
      <c r="FX11" s="185">
        <v>0</v>
      </c>
      <c r="FY11" s="185">
        <v>2.5297829214662414E-2</v>
      </c>
      <c r="FZ11" s="185">
        <v>4.8218970919944724E-2</v>
      </c>
      <c r="GA11" s="185">
        <v>1.5282783146346381E-2</v>
      </c>
      <c r="GB11" s="185">
        <v>-1.5874292844226371E-2</v>
      </c>
      <c r="GC11" s="185">
        <v>8.8517768179030218E-3</v>
      </c>
      <c r="GD11" s="185">
        <v>0</v>
      </c>
      <c r="GE11" s="185">
        <v>7.5597843210785873E-2</v>
      </c>
      <c r="GF11" s="185">
        <v>0</v>
      </c>
      <c r="GG11" s="185">
        <v>0</v>
      </c>
      <c r="GH11" s="185">
        <v>1.4205188846516609E-2</v>
      </c>
      <c r="GI11" s="185">
        <v>1.0830101160408837E-2</v>
      </c>
      <c r="GJ11" s="185">
        <v>2.2184824982672009E-3</v>
      </c>
      <c r="GK11" s="185">
        <v>5.432440113396178E-3</v>
      </c>
      <c r="GL11" s="185">
        <v>-1.5844108302192485E-3</v>
      </c>
      <c r="GM11" s="185">
        <v>6.1162022029826787E-3</v>
      </c>
      <c r="GN11" s="185">
        <v>3.1034514275055276E-4</v>
      </c>
      <c r="GO11" s="185">
        <v>1.8935049715530755E-2</v>
      </c>
    </row>
    <row r="12" spans="1:203" x14ac:dyDescent="0.25">
      <c r="A12" s="183">
        <v>41333</v>
      </c>
      <c r="B12" s="185">
        <v>7.4970943347165031E-2</v>
      </c>
      <c r="C12" s="185">
        <v>0</v>
      </c>
      <c r="D12" s="185">
        <v>-2.4805148107179976E-2</v>
      </c>
      <c r="E12" s="185">
        <v>-2.4885485457732393E-2</v>
      </c>
      <c r="F12" s="185">
        <v>0</v>
      </c>
      <c r="G12" s="185">
        <v>0</v>
      </c>
      <c r="H12" s="185">
        <v>7.2258720289758386E-3</v>
      </c>
      <c r="I12" s="185">
        <v>2.4503586281736389E-2</v>
      </c>
      <c r="J12" s="185">
        <v>-1.3267304572473602E-2</v>
      </c>
      <c r="K12" s="185">
        <v>0</v>
      </c>
      <c r="L12" s="185">
        <v>0</v>
      </c>
      <c r="M12" s="185">
        <v>0</v>
      </c>
      <c r="N12" s="185">
        <v>0</v>
      </c>
      <c r="O12" s="185">
        <v>0</v>
      </c>
      <c r="P12" s="185">
        <v>1.1640802370438727E-2</v>
      </c>
      <c r="Q12" s="185">
        <v>6.7027269574755459E-3</v>
      </c>
      <c r="R12" s="185">
        <v>-9.7176953404243104E-3</v>
      </c>
      <c r="S12" s="185">
        <v>0</v>
      </c>
      <c r="T12" s="185">
        <v>0</v>
      </c>
      <c r="U12" s="185">
        <v>1.0339882928853933E-2</v>
      </c>
      <c r="V12" s="185">
        <v>0</v>
      </c>
      <c r="W12" s="185">
        <v>2.5524509725193506E-3</v>
      </c>
      <c r="X12" s="185">
        <v>-5.6835284080298906E-2</v>
      </c>
      <c r="Y12" s="185">
        <v>-1.0075475590865014E-2</v>
      </c>
      <c r="Z12" s="185">
        <v>0</v>
      </c>
      <c r="AA12" s="185">
        <v>0</v>
      </c>
      <c r="AB12" s="185">
        <v>-2.2582249021269311E-2</v>
      </c>
      <c r="AC12" s="185">
        <v>-3.4224138458101655E-2</v>
      </c>
      <c r="AD12" s="185">
        <v>0</v>
      </c>
      <c r="AE12" s="185">
        <v>0</v>
      </c>
      <c r="AF12" s="185">
        <v>8.665648433214589E-4</v>
      </c>
      <c r="AG12" s="185">
        <v>-1.8464911561019651E-2</v>
      </c>
      <c r="AH12" s="185">
        <v>4.5116741115266458E-3</v>
      </c>
      <c r="AI12" s="185">
        <v>5.472316435049353E-3</v>
      </c>
      <c r="AJ12" s="185">
        <v>0</v>
      </c>
      <c r="AK12" s="185">
        <v>1.1201870843466997E-2</v>
      </c>
      <c r="AL12" s="185">
        <v>-2.8202802532908806E-3</v>
      </c>
      <c r="AM12" s="185">
        <v>-2.5540395297519076E-2</v>
      </c>
      <c r="AN12" s="185">
        <v>0</v>
      </c>
      <c r="AO12" s="185">
        <v>0</v>
      </c>
      <c r="AP12" s="185">
        <v>-2.6117732819091643E-2</v>
      </c>
      <c r="AQ12" s="185">
        <v>0</v>
      </c>
      <c r="AR12" s="185">
        <v>0</v>
      </c>
      <c r="AS12" s="185">
        <v>2.2895350902273674E-2</v>
      </c>
      <c r="AT12" s="185">
        <v>1.3565005200163956E-2</v>
      </c>
      <c r="AU12" s="185">
        <v>3.0377271472742818E-3</v>
      </c>
      <c r="AV12" s="185">
        <v>0</v>
      </c>
      <c r="AW12" s="185">
        <v>0</v>
      </c>
      <c r="AX12" s="185">
        <v>-4.9759410046222467E-2</v>
      </c>
      <c r="AY12" s="185">
        <v>0</v>
      </c>
      <c r="AZ12" s="185">
        <v>-1.3883089190917571E-2</v>
      </c>
      <c r="BA12" s="185">
        <v>0</v>
      </c>
      <c r="BB12" s="185">
        <v>0</v>
      </c>
      <c r="BC12" s="185">
        <v>-3.967600881994467E-3</v>
      </c>
      <c r="BD12" s="185">
        <v>0</v>
      </c>
      <c r="BE12" s="185">
        <v>2.4942060800291117E-2</v>
      </c>
      <c r="BF12" s="185">
        <v>-1.991234644631109E-2</v>
      </c>
      <c r="BG12" s="185">
        <v>-2.4094740572602951E-2</v>
      </c>
      <c r="BH12" s="185">
        <v>-2.9182757188761704E-2</v>
      </c>
      <c r="BI12" s="185">
        <v>-2.9287817783865858E-2</v>
      </c>
      <c r="BJ12" s="185">
        <v>-1.8978722278807557E-2</v>
      </c>
      <c r="BK12" s="185">
        <v>-3.5234054964468541E-2</v>
      </c>
      <c r="BL12" s="185">
        <v>6.2628905742079244E-3</v>
      </c>
      <c r="BM12" s="185">
        <v>0</v>
      </c>
      <c r="BN12" s="185">
        <v>0</v>
      </c>
      <c r="BO12" s="185">
        <v>-5.7660996750081482E-2</v>
      </c>
      <c r="BP12" s="185">
        <v>0</v>
      </c>
      <c r="BQ12" s="185">
        <v>3.2403169803085895E-3</v>
      </c>
      <c r="BR12" s="185">
        <v>5.034051455878031E-3</v>
      </c>
      <c r="BS12" s="185">
        <v>7.5045340656423208E-3</v>
      </c>
      <c r="BT12" s="185">
        <v>-3.7653699365175399E-3</v>
      </c>
      <c r="BU12" s="185">
        <v>-2.6201217658854605E-3</v>
      </c>
      <c r="BV12" s="185">
        <v>-1.1748133625175145E-2</v>
      </c>
      <c r="BW12" s="185">
        <v>0</v>
      </c>
      <c r="BX12" s="185">
        <v>0</v>
      </c>
      <c r="BY12" s="185">
        <v>0</v>
      </c>
      <c r="BZ12" s="185">
        <v>3.2395120635737774E-2</v>
      </c>
      <c r="CA12" s="185">
        <v>-2.1128863354291506E-3</v>
      </c>
      <c r="CB12" s="185">
        <v>-1.5341660203447724E-2</v>
      </c>
      <c r="CC12" s="185">
        <v>-1.9300714506161949E-2</v>
      </c>
      <c r="CD12" s="185">
        <v>3.876249345922512E-3</v>
      </c>
      <c r="CE12" s="185">
        <v>-8.1964215463903485E-3</v>
      </c>
      <c r="CF12" s="185">
        <v>-2.5537881333351862E-3</v>
      </c>
      <c r="CG12" s="185">
        <v>1.038877148796203E-2</v>
      </c>
      <c r="CH12" s="185">
        <v>7.8926373735997736E-3</v>
      </c>
      <c r="CI12" s="185">
        <v>-1.806716012646483E-2</v>
      </c>
      <c r="CJ12" s="185">
        <v>4.8392020651311565E-3</v>
      </c>
      <c r="CK12" s="185">
        <v>7.4180628324720423E-3</v>
      </c>
      <c r="CL12" s="185">
        <v>1.1827503627102012E-2</v>
      </c>
      <c r="CM12" s="185">
        <v>6.6450688397320101E-3</v>
      </c>
      <c r="CN12" s="185">
        <v>0</v>
      </c>
      <c r="CO12" s="185">
        <v>5.0889596672887222E-3</v>
      </c>
      <c r="CP12" s="185">
        <v>0</v>
      </c>
      <c r="CQ12" s="185">
        <v>2.2507232643339033E-3</v>
      </c>
      <c r="CR12" s="185">
        <v>2.7047610271890392E-2</v>
      </c>
      <c r="CS12" s="185">
        <v>0</v>
      </c>
      <c r="CT12" s="185">
        <v>1.4250755877115041E-2</v>
      </c>
      <c r="CU12" s="185">
        <v>7.437567800443746E-3</v>
      </c>
      <c r="CV12" s="185">
        <v>1.5345771953526667E-2</v>
      </c>
      <c r="CW12" s="185">
        <v>0</v>
      </c>
      <c r="CX12" s="185">
        <v>-1.3573947215972893E-3</v>
      </c>
      <c r="CY12" s="185">
        <v>7.4661772025929754E-3</v>
      </c>
      <c r="CZ12" s="185">
        <v>9.5142842453678697E-3</v>
      </c>
      <c r="DA12" s="185">
        <v>0</v>
      </c>
      <c r="DB12" s="185">
        <v>9.1947228267999625E-3</v>
      </c>
      <c r="DC12" s="185">
        <v>0</v>
      </c>
      <c r="DD12" s="185">
        <v>1.1772403201648166E-2</v>
      </c>
      <c r="DE12" s="185">
        <v>-1.6030629450783481E-2</v>
      </c>
      <c r="DF12" s="185">
        <v>0</v>
      </c>
      <c r="DG12" s="185">
        <v>1.5253644514728574E-2</v>
      </c>
      <c r="DH12" s="185">
        <v>0</v>
      </c>
      <c r="DI12" s="185">
        <v>0</v>
      </c>
      <c r="DJ12" s="185">
        <v>-2.0794418480621088E-3</v>
      </c>
      <c r="DK12" s="185">
        <v>-3.3496778362219009E-3</v>
      </c>
      <c r="DL12" s="185">
        <v>0</v>
      </c>
      <c r="DM12" s="185">
        <v>0</v>
      </c>
      <c r="DN12" s="185">
        <v>0</v>
      </c>
      <c r="DO12" s="185">
        <v>0</v>
      </c>
      <c r="DP12" s="185">
        <v>0</v>
      </c>
      <c r="DQ12" s="185">
        <v>1.6481092110402551E-2</v>
      </c>
      <c r="DR12" s="185">
        <v>0</v>
      </c>
      <c r="DS12" s="185">
        <v>3.5681339338295591E-3</v>
      </c>
      <c r="DT12" s="185">
        <v>4.1937324238508107E-3</v>
      </c>
      <c r="DU12" s="185">
        <v>1.39432423802634E-2</v>
      </c>
      <c r="DV12" s="185">
        <v>-5.5670437256007239E-2</v>
      </c>
      <c r="DW12" s="185">
        <v>7.9801240883152578E-3</v>
      </c>
      <c r="DX12" s="185">
        <v>8.3110807925849475E-3</v>
      </c>
      <c r="DY12" s="185">
        <v>0</v>
      </c>
      <c r="DZ12" s="185">
        <v>2.9111017601674812E-3</v>
      </c>
      <c r="EA12" s="185">
        <v>-3.6198264636276359E-2</v>
      </c>
      <c r="EB12" s="185">
        <v>4.4680403501266369E-2</v>
      </c>
      <c r="EC12" s="185">
        <v>2.3418009772919211E-2</v>
      </c>
      <c r="ED12" s="185">
        <v>2.6669456641490074E-2</v>
      </c>
      <c r="EE12" s="185">
        <v>-4.682440568759343E-3</v>
      </c>
      <c r="EF12" s="185">
        <v>0</v>
      </c>
      <c r="EG12" s="185">
        <v>0</v>
      </c>
      <c r="EH12" s="185">
        <v>0</v>
      </c>
      <c r="EI12" s="185">
        <v>-3.1688923670225549E-2</v>
      </c>
      <c r="EJ12" s="185">
        <v>9.2110834263173028E-3</v>
      </c>
      <c r="EK12" s="185">
        <v>1.4816881936138364E-3</v>
      </c>
      <c r="EL12" s="185">
        <v>-1.3441761990542221E-2</v>
      </c>
      <c r="EM12" s="185">
        <v>0</v>
      </c>
      <c r="EN12" s="185">
        <v>-4.6098702439554447E-3</v>
      </c>
      <c r="EO12" s="185">
        <v>0</v>
      </c>
      <c r="EP12" s="185">
        <v>-2.7496297282979029E-3</v>
      </c>
      <c r="EQ12" s="185">
        <v>0</v>
      </c>
      <c r="ER12" s="185">
        <v>0</v>
      </c>
      <c r="ES12" s="185">
        <v>0</v>
      </c>
      <c r="ET12" s="185">
        <v>1.4814254602475421E-2</v>
      </c>
      <c r="EU12" s="185">
        <v>1.7958673460399126E-2</v>
      </c>
      <c r="EV12" s="185">
        <v>2.138144731698044E-2</v>
      </c>
      <c r="EW12" s="185">
        <v>6.9127552362180343E-3</v>
      </c>
      <c r="EX12" s="185">
        <v>-6.8490785793015657E-3</v>
      </c>
      <c r="EY12" s="185">
        <v>0</v>
      </c>
      <c r="EZ12" s="185">
        <v>0</v>
      </c>
      <c r="FA12" s="185">
        <v>0</v>
      </c>
      <c r="FB12" s="185">
        <v>0</v>
      </c>
      <c r="FC12" s="185">
        <v>-4.9629919808630997E-2</v>
      </c>
      <c r="FD12" s="185">
        <v>0</v>
      </c>
      <c r="FE12" s="185">
        <v>-2.2689179533979344E-2</v>
      </c>
      <c r="FF12" s="185">
        <v>0</v>
      </c>
      <c r="FG12" s="185">
        <v>-1.3792429578473113E-2</v>
      </c>
      <c r="FH12" s="185">
        <v>-4.3538036629859826E-2</v>
      </c>
      <c r="FI12" s="185">
        <v>1.5957216235834744E-2</v>
      </c>
      <c r="FJ12" s="185">
        <v>-4.5003151195405829E-2</v>
      </c>
      <c r="FK12" s="185">
        <v>-6.5683736514391723E-3</v>
      </c>
      <c r="FL12" s="185">
        <v>0</v>
      </c>
      <c r="FM12" s="185">
        <v>-5.5041237942226378E-3</v>
      </c>
      <c r="FN12" s="185">
        <v>0</v>
      </c>
      <c r="FO12" s="185">
        <v>-4.7795957572293046E-3</v>
      </c>
      <c r="FP12" s="185">
        <v>0</v>
      </c>
      <c r="FQ12" s="185">
        <v>0</v>
      </c>
      <c r="FR12" s="185">
        <v>-2.2441425147837722E-4</v>
      </c>
      <c r="FS12" s="185">
        <v>0</v>
      </c>
      <c r="FT12" s="185">
        <v>0</v>
      </c>
      <c r="FU12" s="185">
        <v>0</v>
      </c>
      <c r="FV12" s="185">
        <v>6.4925058039096324E-4</v>
      </c>
      <c r="FW12" s="185">
        <v>0</v>
      </c>
      <c r="FX12" s="185">
        <v>0</v>
      </c>
      <c r="FY12" s="185">
        <v>4.8298176161476174E-3</v>
      </c>
      <c r="FZ12" s="185">
        <v>1.106275234643737E-3</v>
      </c>
      <c r="GA12" s="185">
        <v>1.5685038720622851E-2</v>
      </c>
      <c r="GB12" s="185">
        <v>1.8186674391390458E-2</v>
      </c>
      <c r="GC12" s="185">
        <v>-1.3766883246130106E-2</v>
      </c>
      <c r="GD12" s="185">
        <v>0</v>
      </c>
      <c r="GE12" s="185">
        <v>9.808068498456303E-2</v>
      </c>
      <c r="GF12" s="185">
        <v>0</v>
      </c>
      <c r="GG12" s="185">
        <v>0</v>
      </c>
      <c r="GH12" s="185">
        <v>8.8296076139216459E-3</v>
      </c>
      <c r="GI12" s="185">
        <v>-2.2079262783585747E-2</v>
      </c>
      <c r="GJ12" s="185">
        <v>2.1553012810062613E-3</v>
      </c>
      <c r="GK12" s="185">
        <v>3.0331487709387194E-3</v>
      </c>
      <c r="GL12" s="185">
        <v>8.1922377367399882E-3</v>
      </c>
      <c r="GM12" s="185">
        <v>-1.8138612003353962E-3</v>
      </c>
      <c r="GN12" s="185">
        <v>8.6781080789081876E-3</v>
      </c>
      <c r="GO12" s="185">
        <v>-1.2409306574106349E-2</v>
      </c>
    </row>
    <row r="13" spans="1:203" x14ac:dyDescent="0.25">
      <c r="A13" s="183">
        <v>41364</v>
      </c>
      <c r="B13" s="185">
        <v>-1.4370521390727756E-2</v>
      </c>
      <c r="C13" s="185">
        <v>0</v>
      </c>
      <c r="D13" s="185">
        <v>4.1021148167768064E-3</v>
      </c>
      <c r="E13" s="185">
        <v>3.182283890004768E-3</v>
      </c>
      <c r="F13" s="185">
        <v>0</v>
      </c>
      <c r="G13" s="185">
        <v>0</v>
      </c>
      <c r="H13" s="185">
        <v>-5.3439336145476163E-3</v>
      </c>
      <c r="I13" s="185">
        <v>-9.8745554766775656E-3</v>
      </c>
      <c r="J13" s="185">
        <v>2.8857555527233214E-4</v>
      </c>
      <c r="K13" s="185">
        <v>0</v>
      </c>
      <c r="L13" s="185">
        <v>0</v>
      </c>
      <c r="M13" s="185">
        <v>0</v>
      </c>
      <c r="N13" s="185">
        <v>0</v>
      </c>
      <c r="O13" s="185">
        <v>0</v>
      </c>
      <c r="P13" s="185">
        <v>9.1996307093032102E-3</v>
      </c>
      <c r="Q13" s="185">
        <v>8.8737603571207094E-3</v>
      </c>
      <c r="R13" s="185">
        <v>3.3811878599648119E-2</v>
      </c>
      <c r="S13" s="185">
        <v>0</v>
      </c>
      <c r="T13" s="185">
        <v>0</v>
      </c>
      <c r="U13" s="185">
        <v>2.7480186061481428E-2</v>
      </c>
      <c r="V13" s="185">
        <v>0</v>
      </c>
      <c r="W13" s="185">
        <v>-1.2760677791394939E-2</v>
      </c>
      <c r="X13" s="185">
        <v>-1.2231841312394836E-2</v>
      </c>
      <c r="Y13" s="185">
        <v>7.2236445050927875E-3</v>
      </c>
      <c r="Z13" s="185">
        <v>0</v>
      </c>
      <c r="AA13" s="185">
        <v>0</v>
      </c>
      <c r="AB13" s="185">
        <v>-4.3910341408329766E-3</v>
      </c>
      <c r="AC13" s="185">
        <v>-6.7522166010263434E-3</v>
      </c>
      <c r="AD13" s="185">
        <v>0</v>
      </c>
      <c r="AE13" s="185">
        <v>0</v>
      </c>
      <c r="AF13" s="185">
        <v>2.6328887690948852E-2</v>
      </c>
      <c r="AG13" s="185">
        <v>3.8603444626894514E-4</v>
      </c>
      <c r="AH13" s="185">
        <v>3.7550235501684153E-3</v>
      </c>
      <c r="AI13" s="185">
        <v>1.4407752939618294E-2</v>
      </c>
      <c r="AJ13" s="185">
        <v>0</v>
      </c>
      <c r="AK13" s="185">
        <v>1.3748057251380518E-2</v>
      </c>
      <c r="AL13" s="185">
        <v>3.8196832006014178E-3</v>
      </c>
      <c r="AM13" s="185">
        <v>9.2765018866778175E-3</v>
      </c>
      <c r="AN13" s="185">
        <v>0</v>
      </c>
      <c r="AO13" s="185">
        <v>0</v>
      </c>
      <c r="AP13" s="185">
        <v>8.6923465254724122E-3</v>
      </c>
      <c r="AQ13" s="185">
        <v>0</v>
      </c>
      <c r="AR13" s="185">
        <v>0</v>
      </c>
      <c r="AS13" s="185">
        <v>9.5499945404520468E-3</v>
      </c>
      <c r="AT13" s="185">
        <v>1.1079039597920594E-2</v>
      </c>
      <c r="AU13" s="185">
        <v>-2.0274252246968195E-2</v>
      </c>
      <c r="AV13" s="185">
        <v>0</v>
      </c>
      <c r="AW13" s="185">
        <v>0</v>
      </c>
      <c r="AX13" s="185">
        <v>6.1826141753674457E-3</v>
      </c>
      <c r="AY13" s="185">
        <v>0</v>
      </c>
      <c r="AZ13" s="185">
        <v>2.8910357321361338E-2</v>
      </c>
      <c r="BA13" s="185">
        <v>0</v>
      </c>
      <c r="BB13" s="185">
        <v>0</v>
      </c>
      <c r="BC13" s="185">
        <v>-1.4472226421428451E-2</v>
      </c>
      <c r="BD13" s="185">
        <v>0</v>
      </c>
      <c r="BE13" s="185">
        <v>2.4689938761099376E-2</v>
      </c>
      <c r="BF13" s="185">
        <v>8.742185752970439E-3</v>
      </c>
      <c r="BG13" s="185">
        <v>1.6546797981833724E-2</v>
      </c>
      <c r="BH13" s="185">
        <v>1.4213972010492668E-2</v>
      </c>
      <c r="BI13" s="185">
        <v>1.4268288693580169E-2</v>
      </c>
      <c r="BJ13" s="185">
        <v>1.3833610648080898E-2</v>
      </c>
      <c r="BK13" s="185">
        <v>-1.8277884940785281E-2</v>
      </c>
      <c r="BL13" s="185">
        <v>8.2341933573058389E-4</v>
      </c>
      <c r="BM13" s="185">
        <v>0</v>
      </c>
      <c r="BN13" s="185">
        <v>0</v>
      </c>
      <c r="BO13" s="185">
        <v>-3.8407043626780636E-2</v>
      </c>
      <c r="BP13" s="185">
        <v>0</v>
      </c>
      <c r="BQ13" s="185">
        <v>1.5185240460011644E-2</v>
      </c>
      <c r="BR13" s="185">
        <v>2.2168621738118639E-2</v>
      </c>
      <c r="BS13" s="185">
        <v>-1.6018005721746232E-3</v>
      </c>
      <c r="BT13" s="185">
        <v>9.8528897945088338E-3</v>
      </c>
      <c r="BU13" s="185">
        <v>2.8999360017230797E-3</v>
      </c>
      <c r="BV13" s="185">
        <v>4.532020436511866E-4</v>
      </c>
      <c r="BW13" s="185">
        <v>0</v>
      </c>
      <c r="BX13" s="185">
        <v>0</v>
      </c>
      <c r="BY13" s="185">
        <v>0</v>
      </c>
      <c r="BZ13" s="185">
        <v>7.0989554940344271E-2</v>
      </c>
      <c r="CA13" s="185">
        <v>-7.7328739915152565E-3</v>
      </c>
      <c r="CB13" s="185">
        <v>-3.2972546284322654E-2</v>
      </c>
      <c r="CC13" s="185">
        <v>-2.8931302563301058E-2</v>
      </c>
      <c r="CD13" s="185">
        <v>7.8329146805669191E-4</v>
      </c>
      <c r="CE13" s="185">
        <v>-2.736615028161477E-3</v>
      </c>
      <c r="CF13" s="185">
        <v>-8.948541873138175E-5</v>
      </c>
      <c r="CG13" s="185">
        <v>2.7473085916741966E-3</v>
      </c>
      <c r="CH13" s="185">
        <v>7.5114720178125483E-3</v>
      </c>
      <c r="CI13" s="185">
        <v>1.3635267142563148E-2</v>
      </c>
      <c r="CJ13" s="185">
        <v>1.0169975110552884E-2</v>
      </c>
      <c r="CK13" s="185">
        <v>-2.3363744445442383E-2</v>
      </c>
      <c r="CL13" s="185">
        <v>7.9856728108114276E-3</v>
      </c>
      <c r="CM13" s="185">
        <v>7.1659022278343885E-3</v>
      </c>
      <c r="CN13" s="185">
        <v>0</v>
      </c>
      <c r="CO13" s="185">
        <v>-2.0227771268831237E-2</v>
      </c>
      <c r="CP13" s="185">
        <v>0</v>
      </c>
      <c r="CQ13" s="185">
        <v>6.2935646684136766E-3</v>
      </c>
      <c r="CR13" s="185">
        <v>-1.0818815132791927E-2</v>
      </c>
      <c r="CS13" s="185">
        <v>0</v>
      </c>
      <c r="CT13" s="185">
        <v>-3.433755868185815E-4</v>
      </c>
      <c r="CU13" s="185">
        <v>2.9930252549051749E-2</v>
      </c>
      <c r="CV13" s="185">
        <v>2.6719726253337005E-3</v>
      </c>
      <c r="CW13" s="185">
        <v>0</v>
      </c>
      <c r="CX13" s="185">
        <v>2.1736045420208221E-2</v>
      </c>
      <c r="CY13" s="185">
        <v>5.0337899868446667E-2</v>
      </c>
      <c r="CZ13" s="185">
        <v>9.3253360876638484E-3</v>
      </c>
      <c r="DA13" s="185">
        <v>0</v>
      </c>
      <c r="DB13" s="185">
        <v>2.5410586221124068E-4</v>
      </c>
      <c r="DC13" s="185">
        <v>0</v>
      </c>
      <c r="DD13" s="185">
        <v>-8.2227860128435883E-3</v>
      </c>
      <c r="DE13" s="185">
        <v>-7.3214646905187435E-3</v>
      </c>
      <c r="DF13" s="185">
        <v>0</v>
      </c>
      <c r="DG13" s="185">
        <v>1.1955883217458224E-2</v>
      </c>
      <c r="DH13" s="185">
        <v>-1.0428824517530145E-2</v>
      </c>
      <c r="DI13" s="185">
        <v>0</v>
      </c>
      <c r="DJ13" s="185">
        <v>-9.702737905083747E-3</v>
      </c>
      <c r="DK13" s="185">
        <v>7.378385929927467E-3</v>
      </c>
      <c r="DL13" s="185">
        <v>0</v>
      </c>
      <c r="DM13" s="185">
        <v>0</v>
      </c>
      <c r="DN13" s="185">
        <v>0</v>
      </c>
      <c r="DO13" s="185">
        <v>0</v>
      </c>
      <c r="DP13" s="185">
        <v>0</v>
      </c>
      <c r="DQ13" s="185">
        <v>9.3413700164544141E-3</v>
      </c>
      <c r="DR13" s="185">
        <v>0</v>
      </c>
      <c r="DS13" s="185">
        <v>-7.1862425205830392E-3</v>
      </c>
      <c r="DT13" s="185">
        <v>-1.142091119178412E-2</v>
      </c>
      <c r="DU13" s="185">
        <v>1.9805260929004448E-2</v>
      </c>
      <c r="DV13" s="185">
        <v>-1.6975251548247066E-2</v>
      </c>
      <c r="DW13" s="185">
        <v>1.605201429141636E-2</v>
      </c>
      <c r="DX13" s="185">
        <v>1.6400270658583575E-2</v>
      </c>
      <c r="DY13" s="185">
        <v>0</v>
      </c>
      <c r="DZ13" s="185">
        <v>-1.50628465840477E-2</v>
      </c>
      <c r="EA13" s="185">
        <v>4.4924370116975254E-2</v>
      </c>
      <c r="EB13" s="185">
        <v>1.3123065094259536E-2</v>
      </c>
      <c r="EC13" s="185">
        <v>2.2929146444522937E-2</v>
      </c>
      <c r="ED13" s="185">
        <v>9.9068730372259169E-3</v>
      </c>
      <c r="EE13" s="185">
        <v>1.1129187996465168E-2</v>
      </c>
      <c r="EF13" s="185">
        <v>0</v>
      </c>
      <c r="EG13" s="185">
        <v>0</v>
      </c>
      <c r="EH13" s="185">
        <v>0</v>
      </c>
      <c r="EI13" s="185">
        <v>-1.3358259229123143E-2</v>
      </c>
      <c r="EJ13" s="185">
        <v>1.8414128410709999E-2</v>
      </c>
      <c r="EK13" s="185">
        <v>-3.9048205530214375E-3</v>
      </c>
      <c r="EL13" s="185">
        <v>-3.6661130077869988E-4</v>
      </c>
      <c r="EM13" s="185">
        <v>0</v>
      </c>
      <c r="EN13" s="185">
        <v>2.508262862051909E-2</v>
      </c>
      <c r="EO13" s="185">
        <v>0</v>
      </c>
      <c r="EP13" s="185">
        <v>2.3307122943459956E-2</v>
      </c>
      <c r="EQ13" s="185">
        <v>0</v>
      </c>
      <c r="ER13" s="185">
        <v>0</v>
      </c>
      <c r="ES13" s="185">
        <v>0</v>
      </c>
      <c r="ET13" s="185">
        <v>2.8715427110915587E-2</v>
      </c>
      <c r="EU13" s="185">
        <v>3.1144133768627309E-2</v>
      </c>
      <c r="EV13" s="185">
        <v>1.7815537211894474E-2</v>
      </c>
      <c r="EW13" s="185">
        <v>1.4891144371876686E-2</v>
      </c>
      <c r="EX13" s="185">
        <v>-1.8369287395717138E-2</v>
      </c>
      <c r="EY13" s="185">
        <v>0</v>
      </c>
      <c r="EZ13" s="185">
        <v>0</v>
      </c>
      <c r="FA13" s="185">
        <v>0</v>
      </c>
      <c r="FB13" s="185">
        <v>0</v>
      </c>
      <c r="FC13" s="185">
        <v>7.1379341843509029E-3</v>
      </c>
      <c r="FD13" s="185">
        <v>0</v>
      </c>
      <c r="FE13" s="185">
        <v>2.7942743448593686E-2</v>
      </c>
      <c r="FF13" s="185">
        <v>0</v>
      </c>
      <c r="FG13" s="185">
        <v>3.3657613274539408E-3</v>
      </c>
      <c r="FH13" s="185">
        <v>6.1097187174760474E-3</v>
      </c>
      <c r="FI13" s="185">
        <v>3.5758998021850029E-3</v>
      </c>
      <c r="FJ13" s="185">
        <v>1.0756990947925598E-2</v>
      </c>
      <c r="FK13" s="185">
        <v>1.5306732888744512E-2</v>
      </c>
      <c r="FL13" s="185">
        <v>0</v>
      </c>
      <c r="FM13" s="185">
        <v>-1.416684421222025E-2</v>
      </c>
      <c r="FN13" s="185">
        <v>-8.9974700631984469E-3</v>
      </c>
      <c r="FO13" s="185">
        <v>3.4706605357122611E-2</v>
      </c>
      <c r="FP13" s="185">
        <v>0</v>
      </c>
      <c r="FQ13" s="185">
        <v>0</v>
      </c>
      <c r="FR13" s="185">
        <v>2.9902503862918933E-3</v>
      </c>
      <c r="FS13" s="185">
        <v>0</v>
      </c>
      <c r="FT13" s="185">
        <v>0</v>
      </c>
      <c r="FU13" s="185">
        <v>0</v>
      </c>
      <c r="FV13" s="185">
        <v>1.5656207341880762E-2</v>
      </c>
      <c r="FW13" s="185">
        <v>0</v>
      </c>
      <c r="FX13" s="185">
        <v>0</v>
      </c>
      <c r="FY13" s="185">
        <v>1.9348246805440193E-2</v>
      </c>
      <c r="FZ13" s="185">
        <v>2.3783182965684393E-2</v>
      </c>
      <c r="GA13" s="185">
        <v>3.035609061362899E-3</v>
      </c>
      <c r="GB13" s="185">
        <v>1.8976046819020181E-2</v>
      </c>
      <c r="GC13" s="185">
        <v>1.6574986801088709E-2</v>
      </c>
      <c r="GD13" s="185">
        <v>0</v>
      </c>
      <c r="GE13" s="185">
        <v>1.1965581894258488E-2</v>
      </c>
      <c r="GF13" s="185">
        <v>0</v>
      </c>
      <c r="GG13" s="185">
        <v>0</v>
      </c>
      <c r="GH13" s="185">
        <v>-2.7450831198300978E-3</v>
      </c>
      <c r="GI13" s="185">
        <v>6.0514594501764902E-3</v>
      </c>
      <c r="GJ13" s="185">
        <v>3.2411213593094485E-3</v>
      </c>
      <c r="GK13" s="185">
        <v>6.6007026102799177E-3</v>
      </c>
      <c r="GL13" s="185">
        <v>1.5557169142046308E-3</v>
      </c>
      <c r="GM13" s="185">
        <v>4.381263799628869E-3</v>
      </c>
      <c r="GN13" s="185">
        <v>2.7000026898770274E-3</v>
      </c>
      <c r="GO13" s="185">
        <v>1.6723217646236826E-2</v>
      </c>
    </row>
    <row r="14" spans="1:203" x14ac:dyDescent="0.25">
      <c r="A14" s="183">
        <v>41394</v>
      </c>
      <c r="B14" s="185">
        <v>-2.7663861761315613E-2</v>
      </c>
      <c r="C14" s="185">
        <v>0</v>
      </c>
      <c r="D14" s="185">
        <v>4.8937490614983252E-2</v>
      </c>
      <c r="E14" s="185">
        <v>4.9010796635757185E-2</v>
      </c>
      <c r="F14" s="185">
        <v>0</v>
      </c>
      <c r="G14" s="185">
        <v>0</v>
      </c>
      <c r="H14" s="185">
        <v>-3.1309044495711428E-3</v>
      </c>
      <c r="I14" s="185">
        <v>0.11533374892895834</v>
      </c>
      <c r="J14" s="185">
        <v>1.9851817072568122E-2</v>
      </c>
      <c r="K14" s="185">
        <v>0</v>
      </c>
      <c r="L14" s="185">
        <v>0</v>
      </c>
      <c r="M14" s="185">
        <v>0</v>
      </c>
      <c r="N14" s="185">
        <v>0</v>
      </c>
      <c r="O14" s="185">
        <v>0</v>
      </c>
      <c r="P14" s="185">
        <v>-6.5378331832748309E-3</v>
      </c>
      <c r="Q14" s="185">
        <v>2.8245225658752132E-2</v>
      </c>
      <c r="R14" s="185">
        <v>3.7519486680977363E-2</v>
      </c>
      <c r="S14" s="185">
        <v>0</v>
      </c>
      <c r="T14" s="185">
        <v>0</v>
      </c>
      <c r="U14" s="185">
        <v>1.6323618969930009E-2</v>
      </c>
      <c r="V14" s="185">
        <v>0</v>
      </c>
      <c r="W14" s="185">
        <v>7.4453613777415968E-3</v>
      </c>
      <c r="X14" s="185">
        <v>1.2969964929145397E-2</v>
      </c>
      <c r="Y14" s="185">
        <v>-9.4960131103234841E-3</v>
      </c>
      <c r="Z14" s="185">
        <v>-5.6979101720654752E-3</v>
      </c>
      <c r="AA14" s="185">
        <v>0</v>
      </c>
      <c r="AB14" s="185">
        <v>7.2626894753671919E-3</v>
      </c>
      <c r="AC14" s="185">
        <v>1.1296947029307168E-2</v>
      </c>
      <c r="AD14" s="185">
        <v>0</v>
      </c>
      <c r="AE14" s="185">
        <v>0</v>
      </c>
      <c r="AF14" s="185">
        <v>-9.2517273972206882E-2</v>
      </c>
      <c r="AG14" s="185">
        <v>5.9731643442574804E-2</v>
      </c>
      <c r="AH14" s="185">
        <v>-2.4165312802261361E-3</v>
      </c>
      <c r="AI14" s="185">
        <v>3.4079869030155877E-3</v>
      </c>
      <c r="AJ14" s="185">
        <v>0</v>
      </c>
      <c r="AK14" s="185">
        <v>6.5622509852157861E-3</v>
      </c>
      <c r="AL14" s="185">
        <v>1.2389191431300886E-2</v>
      </c>
      <c r="AM14" s="185">
        <v>2.3471969924163498E-2</v>
      </c>
      <c r="AN14" s="185">
        <v>0</v>
      </c>
      <c r="AO14" s="185">
        <v>0</v>
      </c>
      <c r="AP14" s="185">
        <v>2.2769045926522277E-2</v>
      </c>
      <c r="AQ14" s="185">
        <v>0</v>
      </c>
      <c r="AR14" s="185">
        <v>0</v>
      </c>
      <c r="AS14" s="185">
        <v>1.0155767576573899E-2</v>
      </c>
      <c r="AT14" s="185">
        <v>1.9853390566332051E-3</v>
      </c>
      <c r="AU14" s="185">
        <v>-2.3365980497722788E-4</v>
      </c>
      <c r="AV14" s="185">
        <v>0</v>
      </c>
      <c r="AW14" s="185">
        <v>0</v>
      </c>
      <c r="AX14" s="185">
        <v>4.2623735825454943E-2</v>
      </c>
      <c r="AY14" s="185">
        <v>0</v>
      </c>
      <c r="AZ14" s="185">
        <v>3.4530775764578442E-2</v>
      </c>
      <c r="BA14" s="185">
        <v>0</v>
      </c>
      <c r="BB14" s="185">
        <v>0</v>
      </c>
      <c r="BC14" s="185">
        <v>8.4391917896745831E-3</v>
      </c>
      <c r="BD14" s="185">
        <v>0</v>
      </c>
      <c r="BE14" s="185">
        <v>3.0156728989673452E-2</v>
      </c>
      <c r="BF14" s="185">
        <v>5.3666273236852736E-3</v>
      </c>
      <c r="BG14" s="185">
        <v>1.6308141890370491E-2</v>
      </c>
      <c r="BH14" s="185">
        <v>2.1688155584931396E-2</v>
      </c>
      <c r="BI14" s="185">
        <v>2.1896026844122979E-2</v>
      </c>
      <c r="BJ14" s="185">
        <v>6.1864523099724525E-3</v>
      </c>
      <c r="BK14" s="185">
        <v>-7.3407909412819217E-2</v>
      </c>
      <c r="BL14" s="185">
        <v>2.2229155975599268E-2</v>
      </c>
      <c r="BM14" s="185">
        <v>0</v>
      </c>
      <c r="BN14" s="185">
        <v>0</v>
      </c>
      <c r="BO14" s="185">
        <v>6.5892064575332809E-2</v>
      </c>
      <c r="BP14" s="185">
        <v>0</v>
      </c>
      <c r="BQ14" s="185">
        <v>2.9984875671772875E-2</v>
      </c>
      <c r="BR14" s="185">
        <v>4.2807626780477469E-2</v>
      </c>
      <c r="BS14" s="185">
        <v>1.1249057609614442E-2</v>
      </c>
      <c r="BT14" s="185">
        <v>2.695845461508679E-2</v>
      </c>
      <c r="BU14" s="185">
        <v>4.0374339881643233E-2</v>
      </c>
      <c r="BV14" s="185">
        <v>-1.6280041032078314E-2</v>
      </c>
      <c r="BW14" s="185">
        <v>0</v>
      </c>
      <c r="BX14" s="185">
        <v>0</v>
      </c>
      <c r="BY14" s="185">
        <v>0</v>
      </c>
      <c r="BZ14" s="185">
        <v>-6.4015565160444607E-3</v>
      </c>
      <c r="CA14" s="185">
        <v>9.4658804167859975E-3</v>
      </c>
      <c r="CB14" s="185">
        <v>3.12646364854854E-2</v>
      </c>
      <c r="CC14" s="185">
        <v>2.2355926712949496E-2</v>
      </c>
      <c r="CD14" s="185">
        <v>1.6601622754272903E-3</v>
      </c>
      <c r="CE14" s="185">
        <v>1.087279373499056E-2</v>
      </c>
      <c r="CF14" s="185">
        <v>2.0116731834903144E-3</v>
      </c>
      <c r="CG14" s="185">
        <v>-5.7011898035442994E-3</v>
      </c>
      <c r="CH14" s="185">
        <v>6.2260264265560309E-3</v>
      </c>
      <c r="CI14" s="185">
        <v>-1.7481391437787007E-2</v>
      </c>
      <c r="CJ14" s="185">
        <v>3.0571492179083018E-2</v>
      </c>
      <c r="CK14" s="185">
        <v>7.1560522793447275E-4</v>
      </c>
      <c r="CL14" s="185">
        <v>1.0548392382217529E-2</v>
      </c>
      <c r="CM14" s="185">
        <v>1.5379968035149004E-2</v>
      </c>
      <c r="CN14" s="185">
        <v>0</v>
      </c>
      <c r="CO14" s="185">
        <v>5.5590247198152559E-2</v>
      </c>
      <c r="CP14" s="185">
        <v>0</v>
      </c>
      <c r="CQ14" s="185">
        <v>9.1541843379289393E-3</v>
      </c>
      <c r="CR14" s="185">
        <v>-3.4500927456194999E-2</v>
      </c>
      <c r="CS14" s="185">
        <v>0</v>
      </c>
      <c r="CT14" s="185">
        <v>1.5316533829309489E-2</v>
      </c>
      <c r="CU14" s="185">
        <v>3.6248554619321121E-3</v>
      </c>
      <c r="CV14" s="185">
        <v>1.0859366809226789E-2</v>
      </c>
      <c r="CW14" s="185">
        <v>0</v>
      </c>
      <c r="CX14" s="185">
        <v>3.1611174283572123E-2</v>
      </c>
      <c r="CY14" s="185">
        <v>8.4938389479180532E-3</v>
      </c>
      <c r="CZ14" s="185">
        <v>1.6345825891805553E-3</v>
      </c>
      <c r="DA14" s="185">
        <v>0</v>
      </c>
      <c r="DB14" s="185">
        <v>-2.6423754246820948E-3</v>
      </c>
      <c r="DC14" s="185">
        <v>0</v>
      </c>
      <c r="DD14" s="185">
        <v>1.66391219199405E-3</v>
      </c>
      <c r="DE14" s="185">
        <v>-3.5909514076478265E-2</v>
      </c>
      <c r="DF14" s="185">
        <v>0</v>
      </c>
      <c r="DG14" s="185">
        <v>4.1565145501954066E-2</v>
      </c>
      <c r="DH14" s="185">
        <v>2.5423454382750954E-2</v>
      </c>
      <c r="DI14" s="185">
        <v>0</v>
      </c>
      <c r="DJ14" s="185">
        <v>1.0415272126905618E-3</v>
      </c>
      <c r="DK14" s="185">
        <v>-1.8517804630890627E-2</v>
      </c>
      <c r="DL14" s="185">
        <v>0</v>
      </c>
      <c r="DM14" s="185">
        <v>0</v>
      </c>
      <c r="DN14" s="185">
        <v>0</v>
      </c>
      <c r="DO14" s="185">
        <v>0</v>
      </c>
      <c r="DP14" s="185">
        <v>0</v>
      </c>
      <c r="DQ14" s="185">
        <v>-9.4664735195321929E-3</v>
      </c>
      <c r="DR14" s="185">
        <v>0</v>
      </c>
      <c r="DS14" s="185">
        <v>1.4200143394825577E-2</v>
      </c>
      <c r="DT14" s="185">
        <v>2.6627609585053589E-2</v>
      </c>
      <c r="DU14" s="185">
        <v>4.1054566559162689E-2</v>
      </c>
      <c r="DV14" s="185">
        <v>-1.2464259636230605E-2</v>
      </c>
      <c r="DW14" s="185">
        <v>1.5246537588584375E-2</v>
      </c>
      <c r="DX14" s="185">
        <v>1.552878590425147E-2</v>
      </c>
      <c r="DY14" s="185">
        <v>0</v>
      </c>
      <c r="DZ14" s="185">
        <v>1.5113591338406986E-2</v>
      </c>
      <c r="EA14" s="185">
        <v>6.1840213800929737E-2</v>
      </c>
      <c r="EB14" s="185">
        <v>1.1563888736528648E-2</v>
      </c>
      <c r="EC14" s="185">
        <v>1.1677580689554523E-2</v>
      </c>
      <c r="ED14" s="185">
        <v>9.3414400647253426E-3</v>
      </c>
      <c r="EE14" s="185">
        <v>9.9106859439172228E-3</v>
      </c>
      <c r="EF14" s="185">
        <v>0</v>
      </c>
      <c r="EG14" s="185">
        <v>0</v>
      </c>
      <c r="EH14" s="185">
        <v>0</v>
      </c>
      <c r="EI14" s="185">
        <v>-1.8967926870050784E-2</v>
      </c>
      <c r="EJ14" s="185">
        <v>-1.6496345138901514E-2</v>
      </c>
      <c r="EK14" s="185">
        <v>6.5849276101264537E-3</v>
      </c>
      <c r="EL14" s="185">
        <v>-1.9489371430000228E-2</v>
      </c>
      <c r="EM14" s="185">
        <v>0</v>
      </c>
      <c r="EN14" s="185">
        <v>-2.8783542963509351E-2</v>
      </c>
      <c r="EO14" s="185">
        <v>0</v>
      </c>
      <c r="EP14" s="185">
        <v>-7.3729435700919752E-3</v>
      </c>
      <c r="EQ14" s="185">
        <v>0</v>
      </c>
      <c r="ER14" s="185">
        <v>0</v>
      </c>
      <c r="ES14" s="185">
        <v>0</v>
      </c>
      <c r="ET14" s="185">
        <v>9.6726816123354469E-3</v>
      </c>
      <c r="EU14" s="185">
        <v>1.4962305142989078E-2</v>
      </c>
      <c r="EV14" s="185">
        <v>2.0169063273675795E-2</v>
      </c>
      <c r="EW14" s="185">
        <v>-1.3755862250348926E-2</v>
      </c>
      <c r="EX14" s="185">
        <v>-2.6761243701658582E-3</v>
      </c>
      <c r="EY14" s="185">
        <v>0</v>
      </c>
      <c r="EZ14" s="185">
        <v>0</v>
      </c>
      <c r="FA14" s="185">
        <v>0</v>
      </c>
      <c r="FB14" s="185">
        <v>0</v>
      </c>
      <c r="FC14" s="185">
        <v>4.4586261620106524E-2</v>
      </c>
      <c r="FD14" s="185">
        <v>0</v>
      </c>
      <c r="FE14" s="185">
        <v>4.2037682272457438E-2</v>
      </c>
      <c r="FF14" s="185">
        <v>0</v>
      </c>
      <c r="FG14" s="185">
        <v>2.0963977625661778E-2</v>
      </c>
      <c r="FH14" s="185">
        <v>1.1424615371510632E-2</v>
      </c>
      <c r="FI14" s="185">
        <v>-4.2808506629925178E-3</v>
      </c>
      <c r="FJ14" s="185">
        <v>2.3972334033557169E-2</v>
      </c>
      <c r="FK14" s="185">
        <v>2.1709842862012697E-2</v>
      </c>
      <c r="FL14" s="185">
        <v>0</v>
      </c>
      <c r="FM14" s="185">
        <v>5.7608358228141344E-2</v>
      </c>
      <c r="FN14" s="185">
        <v>-5.5232459610795644E-3</v>
      </c>
      <c r="FO14" s="185">
        <v>4.3336272277728662E-3</v>
      </c>
      <c r="FP14" s="185">
        <v>0</v>
      </c>
      <c r="FQ14" s="185">
        <v>0</v>
      </c>
      <c r="FR14" s="185">
        <v>-3.1553868381393423E-2</v>
      </c>
      <c r="FS14" s="185">
        <v>0</v>
      </c>
      <c r="FT14" s="185">
        <v>0</v>
      </c>
      <c r="FU14" s="185">
        <v>0</v>
      </c>
      <c r="FV14" s="185">
        <v>1.0854619565595237E-3</v>
      </c>
      <c r="FW14" s="185">
        <v>0</v>
      </c>
      <c r="FX14" s="185">
        <v>0</v>
      </c>
      <c r="FY14" s="185">
        <v>1.2227638723579962E-2</v>
      </c>
      <c r="FZ14" s="185">
        <v>2.2465540154710858E-3</v>
      </c>
      <c r="GA14" s="185">
        <v>-6.0084872946850731E-3</v>
      </c>
      <c r="GB14" s="185">
        <v>-5.3174172716295345E-3</v>
      </c>
      <c r="GC14" s="185">
        <v>-1.9088304581916151E-3</v>
      </c>
      <c r="GD14" s="185">
        <v>0</v>
      </c>
      <c r="GE14" s="185">
        <v>9.3730721105416664E-2</v>
      </c>
      <c r="GF14" s="185">
        <v>0</v>
      </c>
      <c r="GG14" s="185">
        <v>0</v>
      </c>
      <c r="GH14" s="185">
        <v>2.1049864261602571E-2</v>
      </c>
      <c r="GI14" s="185">
        <v>2.3248058542441233E-2</v>
      </c>
      <c r="GJ14" s="185">
        <v>7.9336260342807788E-3</v>
      </c>
      <c r="GK14" s="185">
        <v>6.87850892587625E-3</v>
      </c>
      <c r="GL14" s="185">
        <v>1.5188641998387686E-2</v>
      </c>
      <c r="GM14" s="185">
        <v>5.0355357882621906E-3</v>
      </c>
      <c r="GN14" s="185">
        <v>7.6717895191048564E-4</v>
      </c>
      <c r="GO14" s="185">
        <v>5.8920580667738004E-3</v>
      </c>
    </row>
    <row r="15" spans="1:203" x14ac:dyDescent="0.25">
      <c r="A15" s="183">
        <v>41425</v>
      </c>
      <c r="B15" s="185">
        <v>4.5725023683483142E-2</v>
      </c>
      <c r="C15" s="185">
        <v>0</v>
      </c>
      <c r="D15" s="185">
        <v>-9.4513577429131699E-4</v>
      </c>
      <c r="E15" s="185">
        <v>-1.1788644553667653E-3</v>
      </c>
      <c r="F15" s="185">
        <v>0</v>
      </c>
      <c r="G15" s="185">
        <v>0</v>
      </c>
      <c r="H15" s="185">
        <v>7.9004942888264585E-3</v>
      </c>
      <c r="I15" s="185">
        <v>8.1458964986056703E-3</v>
      </c>
      <c r="J15" s="185">
        <v>4.8044515409018766E-3</v>
      </c>
      <c r="K15" s="185">
        <v>0</v>
      </c>
      <c r="L15" s="185">
        <v>0</v>
      </c>
      <c r="M15" s="185">
        <v>0</v>
      </c>
      <c r="N15" s="185">
        <v>0</v>
      </c>
      <c r="O15" s="185">
        <v>0</v>
      </c>
      <c r="P15" s="185">
        <v>1.3624104880367484E-2</v>
      </c>
      <c r="Q15" s="185">
        <v>3.1722280310662598E-2</v>
      </c>
      <c r="R15" s="185">
        <v>3.9237263097628906E-2</v>
      </c>
      <c r="S15" s="185">
        <v>0</v>
      </c>
      <c r="T15" s="185">
        <v>0</v>
      </c>
      <c r="U15" s="185">
        <v>1.5823846676121547E-2</v>
      </c>
      <c r="V15" s="185">
        <v>0</v>
      </c>
      <c r="W15" s="185">
        <v>-1.1991558361460474E-2</v>
      </c>
      <c r="X15" s="185">
        <v>-1.1078173293775827E-2</v>
      </c>
      <c r="Y15" s="185">
        <v>-2.5595430428200006E-2</v>
      </c>
      <c r="Z15" s="185">
        <v>1.0297259459467776E-2</v>
      </c>
      <c r="AA15" s="185">
        <v>0</v>
      </c>
      <c r="AB15" s="185">
        <v>6.6239352423495901E-3</v>
      </c>
      <c r="AC15" s="185">
        <v>1.1036593182293063E-2</v>
      </c>
      <c r="AD15" s="185">
        <v>0</v>
      </c>
      <c r="AE15" s="185">
        <v>0</v>
      </c>
      <c r="AF15" s="185">
        <v>-2.7083038908870035E-2</v>
      </c>
      <c r="AG15" s="185">
        <v>2.9307334882058608E-2</v>
      </c>
      <c r="AH15" s="185">
        <v>7.133365614168146E-3</v>
      </c>
      <c r="AI15" s="185">
        <v>-5.9145136065668117E-4</v>
      </c>
      <c r="AJ15" s="185">
        <v>0</v>
      </c>
      <c r="AK15" s="185">
        <v>1.7889293139646698E-2</v>
      </c>
      <c r="AL15" s="185">
        <v>4.4706892103292088E-3</v>
      </c>
      <c r="AM15" s="185">
        <v>4.7579835405332591E-3</v>
      </c>
      <c r="AN15" s="185">
        <v>0</v>
      </c>
      <c r="AO15" s="185">
        <v>0</v>
      </c>
      <c r="AP15" s="185">
        <v>4.0578159214683853E-3</v>
      </c>
      <c r="AQ15" s="185">
        <v>0</v>
      </c>
      <c r="AR15" s="185">
        <v>0</v>
      </c>
      <c r="AS15" s="185">
        <v>2.1644665948625699E-2</v>
      </c>
      <c r="AT15" s="185">
        <v>7.6625515697129158E-3</v>
      </c>
      <c r="AU15" s="185">
        <v>8.9895578552860751E-3</v>
      </c>
      <c r="AV15" s="185">
        <v>0</v>
      </c>
      <c r="AW15" s="185">
        <v>0</v>
      </c>
      <c r="AX15" s="185">
        <v>-2.0753938299343203E-2</v>
      </c>
      <c r="AY15" s="185">
        <v>0</v>
      </c>
      <c r="AZ15" s="185">
        <v>-3.4797607616915201E-2</v>
      </c>
      <c r="BA15" s="185">
        <v>0</v>
      </c>
      <c r="BB15" s="185">
        <v>0</v>
      </c>
      <c r="BC15" s="185">
        <v>1.7167734218291101E-3</v>
      </c>
      <c r="BD15" s="185">
        <v>0</v>
      </c>
      <c r="BE15" s="185">
        <v>1.9132561742765328E-2</v>
      </c>
      <c r="BF15" s="185">
        <v>5.8179552016031262E-3</v>
      </c>
      <c r="BG15" s="185">
        <v>-1.3045083068125209E-2</v>
      </c>
      <c r="BH15" s="185">
        <v>3.8672615581154873E-3</v>
      </c>
      <c r="BI15" s="185">
        <v>4.5367658146861943E-3</v>
      </c>
      <c r="BJ15" s="185">
        <v>3.4873292282518171E-3</v>
      </c>
      <c r="BK15" s="185">
        <v>-1.9315116169645399E-2</v>
      </c>
      <c r="BL15" s="185">
        <v>1.5989893995387687E-2</v>
      </c>
      <c r="BM15" s="185">
        <v>0</v>
      </c>
      <c r="BN15" s="185">
        <v>0</v>
      </c>
      <c r="BO15" s="185">
        <v>-8.334052281328292E-3</v>
      </c>
      <c r="BP15" s="185">
        <v>0</v>
      </c>
      <c r="BQ15" s="185">
        <v>3.1876772358076285E-3</v>
      </c>
      <c r="BR15" s="185">
        <v>3.1507296893115333E-3</v>
      </c>
      <c r="BS15" s="185">
        <v>-8.9885944387084644E-5</v>
      </c>
      <c r="BT15" s="185">
        <v>2.2655147220709725E-2</v>
      </c>
      <c r="BU15" s="185">
        <v>2.9114723355359917E-2</v>
      </c>
      <c r="BV15" s="185">
        <v>3.3359205585654014E-2</v>
      </c>
      <c r="BW15" s="185">
        <v>0</v>
      </c>
      <c r="BX15" s="185">
        <v>0</v>
      </c>
      <c r="BY15" s="185">
        <v>0</v>
      </c>
      <c r="BZ15" s="185">
        <v>-1.0298877119935174E-2</v>
      </c>
      <c r="CA15" s="185">
        <v>6.9534088368577857E-3</v>
      </c>
      <c r="CB15" s="185">
        <v>3.7803848749135782E-2</v>
      </c>
      <c r="CC15" s="185">
        <v>2.7396503680782109E-3</v>
      </c>
      <c r="CD15" s="185">
        <v>2.63991812291175E-3</v>
      </c>
      <c r="CE15" s="185">
        <v>-2.1114194750153168E-3</v>
      </c>
      <c r="CF15" s="185">
        <v>-1.9378913673140888E-3</v>
      </c>
      <c r="CG15" s="185">
        <v>-1.0486094835196742E-3</v>
      </c>
      <c r="CH15" s="185">
        <v>1.269799332313082E-2</v>
      </c>
      <c r="CI15" s="185">
        <v>6.1497975483147897E-3</v>
      </c>
      <c r="CJ15" s="185">
        <v>3.9719390570345091E-2</v>
      </c>
      <c r="CK15" s="185">
        <v>-5.5520408427170258E-3</v>
      </c>
      <c r="CL15" s="185">
        <v>2.4634326090287938E-2</v>
      </c>
      <c r="CM15" s="185">
        <v>1.8153111754090429E-2</v>
      </c>
      <c r="CN15" s="185">
        <v>0</v>
      </c>
      <c r="CO15" s="185">
        <v>-1.4903022656861858E-2</v>
      </c>
      <c r="CP15" s="185">
        <v>0</v>
      </c>
      <c r="CQ15" s="185">
        <v>7.0332220130360336E-3</v>
      </c>
      <c r="CR15" s="185">
        <v>4.1681713496213968E-2</v>
      </c>
      <c r="CS15" s="185">
        <v>0</v>
      </c>
      <c r="CT15" s="185">
        <v>2.8416185488455276E-2</v>
      </c>
      <c r="CU15" s="185">
        <v>2.449624795656892E-3</v>
      </c>
      <c r="CV15" s="185">
        <v>-2.1391717093081526E-2</v>
      </c>
      <c r="CW15" s="185">
        <v>0</v>
      </c>
      <c r="CX15" s="185">
        <v>-7.5661653871452383E-3</v>
      </c>
      <c r="CY15" s="185">
        <v>9.7857971507626686E-3</v>
      </c>
      <c r="CZ15" s="185">
        <v>9.4977864943109579E-3</v>
      </c>
      <c r="DA15" s="185">
        <v>0</v>
      </c>
      <c r="DB15" s="185">
        <v>-1.6444164810523112E-3</v>
      </c>
      <c r="DC15" s="185">
        <v>0</v>
      </c>
      <c r="DD15" s="185">
        <v>1.2687223395800981E-2</v>
      </c>
      <c r="DE15" s="185">
        <v>2.5348133750693214E-2</v>
      </c>
      <c r="DF15" s="185">
        <v>0</v>
      </c>
      <c r="DG15" s="185">
        <v>-1.4583024302896059E-3</v>
      </c>
      <c r="DH15" s="185">
        <v>-1.2763957885814027E-2</v>
      </c>
      <c r="DI15" s="185">
        <v>0</v>
      </c>
      <c r="DJ15" s="185">
        <v>-3.7979587392365233E-3</v>
      </c>
      <c r="DK15" s="185">
        <v>-7.5992896166708701E-3</v>
      </c>
      <c r="DL15" s="185">
        <v>0</v>
      </c>
      <c r="DM15" s="185">
        <v>0</v>
      </c>
      <c r="DN15" s="185">
        <v>0</v>
      </c>
      <c r="DO15" s="185">
        <v>0</v>
      </c>
      <c r="DP15" s="185">
        <v>0</v>
      </c>
      <c r="DQ15" s="185">
        <v>2.1883784391292416E-3</v>
      </c>
      <c r="DR15" s="185">
        <v>0</v>
      </c>
      <c r="DS15" s="185">
        <v>-6.2270071156266017E-3</v>
      </c>
      <c r="DT15" s="185">
        <v>-4.6036594611465467E-3</v>
      </c>
      <c r="DU15" s="185">
        <v>3.8410014833618597E-2</v>
      </c>
      <c r="DV15" s="185">
        <v>5.7465586277622702E-2</v>
      </c>
      <c r="DW15" s="185">
        <v>4.2647334925436835E-3</v>
      </c>
      <c r="DX15" s="185">
        <v>4.3874552349279046E-3</v>
      </c>
      <c r="DY15" s="185">
        <v>0</v>
      </c>
      <c r="DZ15" s="185">
        <v>7.9447514279148007E-3</v>
      </c>
      <c r="EA15" s="185">
        <v>6.9380057297016379E-2</v>
      </c>
      <c r="EB15" s="185">
        <v>2.4029290135108277E-2</v>
      </c>
      <c r="EC15" s="185">
        <v>9.3664626598382629E-3</v>
      </c>
      <c r="ED15" s="185">
        <v>-9.2552568593290627E-3</v>
      </c>
      <c r="EE15" s="185">
        <v>-1.8545403277725459E-2</v>
      </c>
      <c r="EF15" s="185">
        <v>0</v>
      </c>
      <c r="EG15" s="185">
        <v>0</v>
      </c>
      <c r="EH15" s="185">
        <v>0</v>
      </c>
      <c r="EI15" s="185">
        <v>3.5756490210636968E-2</v>
      </c>
      <c r="EJ15" s="185">
        <v>2.6492568428004612E-2</v>
      </c>
      <c r="EK15" s="185">
        <v>1.2770230798579751E-2</v>
      </c>
      <c r="EL15" s="185">
        <v>1.8847670013929618E-2</v>
      </c>
      <c r="EM15" s="185">
        <v>6.1275932064877713E-2</v>
      </c>
      <c r="EN15" s="185">
        <v>1.4449982871752485E-2</v>
      </c>
      <c r="EO15" s="185">
        <v>0</v>
      </c>
      <c r="EP15" s="185">
        <v>1.0948601668304277E-2</v>
      </c>
      <c r="EQ15" s="185">
        <v>0</v>
      </c>
      <c r="ER15" s="185">
        <v>0</v>
      </c>
      <c r="ES15" s="185">
        <v>0</v>
      </c>
      <c r="ET15" s="185">
        <v>8.9016045434825788E-3</v>
      </c>
      <c r="EU15" s="185">
        <v>7.0476903289518854E-3</v>
      </c>
      <c r="EV15" s="185">
        <v>1.0591857820308392E-2</v>
      </c>
      <c r="EW15" s="185">
        <v>-9.4335671817091359E-4</v>
      </c>
      <c r="EX15" s="185">
        <v>7.6834292107999299E-3</v>
      </c>
      <c r="EY15" s="185">
        <v>0</v>
      </c>
      <c r="EZ15" s="185">
        <v>0</v>
      </c>
      <c r="FA15" s="185">
        <v>0</v>
      </c>
      <c r="FB15" s="185">
        <v>0</v>
      </c>
      <c r="FC15" s="185">
        <v>-2.0350609470863531E-2</v>
      </c>
      <c r="FD15" s="185">
        <v>0</v>
      </c>
      <c r="FE15" s="185">
        <v>1.344995873473144E-2</v>
      </c>
      <c r="FF15" s="185">
        <v>0</v>
      </c>
      <c r="FG15" s="185">
        <v>-2.6312847156360442E-2</v>
      </c>
      <c r="FH15" s="185">
        <v>-2.1706401129247141E-2</v>
      </c>
      <c r="FI15" s="185">
        <v>9.3173046255870182E-3</v>
      </c>
      <c r="FJ15" s="185">
        <v>-1.1469800715630049E-2</v>
      </c>
      <c r="FK15" s="185">
        <v>-3.9130496539618561E-3</v>
      </c>
      <c r="FL15" s="185">
        <v>0</v>
      </c>
      <c r="FM15" s="185">
        <v>2.6092186946839159E-2</v>
      </c>
      <c r="FN15" s="185">
        <v>-2.0631459157347157E-3</v>
      </c>
      <c r="FO15" s="185">
        <v>1.0965899125622805E-2</v>
      </c>
      <c r="FP15" s="185">
        <v>0</v>
      </c>
      <c r="FQ15" s="185">
        <v>0</v>
      </c>
      <c r="FR15" s="185">
        <v>1.154891103015652E-2</v>
      </c>
      <c r="FS15" s="185">
        <v>0</v>
      </c>
      <c r="FT15" s="185">
        <v>0</v>
      </c>
      <c r="FU15" s="185">
        <v>0</v>
      </c>
      <c r="FV15" s="185">
        <v>1.7831457276543221E-2</v>
      </c>
      <c r="FW15" s="185">
        <v>0</v>
      </c>
      <c r="FX15" s="185">
        <v>0</v>
      </c>
      <c r="FY15" s="185">
        <v>-5.7844489362033919E-3</v>
      </c>
      <c r="FZ15" s="185">
        <v>2.6381474433348408E-2</v>
      </c>
      <c r="GA15" s="185">
        <v>1.6727863746016747E-2</v>
      </c>
      <c r="GB15" s="185">
        <v>4.8935369471471979E-3</v>
      </c>
      <c r="GC15" s="185">
        <v>7.0048161199383922E-3</v>
      </c>
      <c r="GD15" s="185">
        <v>0</v>
      </c>
      <c r="GE15" s="185">
        <v>-1.3686340838726177E-3</v>
      </c>
      <c r="GF15" s="185">
        <v>0</v>
      </c>
      <c r="GG15" s="185">
        <v>0</v>
      </c>
      <c r="GH15" s="185">
        <v>3.1895329598479724E-2</v>
      </c>
      <c r="GI15" s="185">
        <v>8.5981023258261888E-3</v>
      </c>
      <c r="GJ15" s="185">
        <v>9.2200504054322733E-3</v>
      </c>
      <c r="GK15" s="185">
        <v>6.1780709440319541E-3</v>
      </c>
      <c r="GL15" s="185">
        <v>1.1684320397424069E-2</v>
      </c>
      <c r="GM15" s="185">
        <v>4.4347503330878198E-4</v>
      </c>
      <c r="GN15" s="185">
        <v>1.0801309018480174E-2</v>
      </c>
      <c r="GO15" s="185">
        <v>1.7443678845045711E-2</v>
      </c>
    </row>
    <row r="16" spans="1:203" x14ac:dyDescent="0.25">
      <c r="A16" s="183">
        <v>41455</v>
      </c>
      <c r="B16" s="185">
        <v>1.2751073534533514E-4</v>
      </c>
      <c r="C16" s="185">
        <v>0</v>
      </c>
      <c r="D16" s="185">
        <v>-1.3133238007958212E-2</v>
      </c>
      <c r="E16" s="185">
        <v>-1.4167125431795042E-2</v>
      </c>
      <c r="F16" s="185">
        <v>0</v>
      </c>
      <c r="G16" s="185">
        <v>0</v>
      </c>
      <c r="H16" s="185">
        <v>-2.296967770134585E-3</v>
      </c>
      <c r="I16" s="185">
        <v>1.1330607378898421E-2</v>
      </c>
      <c r="J16" s="185">
        <v>-1.3403058324795601E-2</v>
      </c>
      <c r="K16" s="185">
        <v>0</v>
      </c>
      <c r="L16" s="185">
        <v>0</v>
      </c>
      <c r="M16" s="185">
        <v>0</v>
      </c>
      <c r="N16" s="185">
        <v>0</v>
      </c>
      <c r="O16" s="185">
        <v>0</v>
      </c>
      <c r="P16" s="185">
        <v>-3.881451544942815E-3</v>
      </c>
      <c r="Q16" s="185">
        <v>-4.9763283358642474E-3</v>
      </c>
      <c r="R16" s="185">
        <v>-3.1415756354111112E-2</v>
      </c>
      <c r="S16" s="185">
        <v>0</v>
      </c>
      <c r="T16" s="185">
        <v>0</v>
      </c>
      <c r="U16" s="185">
        <v>1.4210118654923044E-2</v>
      </c>
      <c r="V16" s="185">
        <v>0</v>
      </c>
      <c r="W16" s="185">
        <v>-4.5824424593516822E-2</v>
      </c>
      <c r="X16" s="185">
        <v>-3.408368788221975E-2</v>
      </c>
      <c r="Y16" s="185">
        <v>2.6794613292115046E-4</v>
      </c>
      <c r="Z16" s="185">
        <v>3.7132004831036758E-3</v>
      </c>
      <c r="AA16" s="185">
        <v>0</v>
      </c>
      <c r="AB16" s="185">
        <v>-2.1274364427332174E-2</v>
      </c>
      <c r="AC16" s="185">
        <v>-3.1997779941310152E-2</v>
      </c>
      <c r="AD16" s="185">
        <v>0</v>
      </c>
      <c r="AE16" s="185">
        <v>0</v>
      </c>
      <c r="AF16" s="185">
        <v>2.2519532957370123E-2</v>
      </c>
      <c r="AG16" s="185">
        <v>5.0291548886508292E-3</v>
      </c>
      <c r="AH16" s="185">
        <v>-9.1638222603931865E-3</v>
      </c>
      <c r="AI16" s="185">
        <v>3.0546818760728593E-3</v>
      </c>
      <c r="AJ16" s="185">
        <v>0</v>
      </c>
      <c r="AK16" s="185">
        <v>-2.830892939652498E-3</v>
      </c>
      <c r="AL16" s="185">
        <v>5.6785296501202448E-4</v>
      </c>
      <c r="AM16" s="185">
        <v>-8.5777456067870593E-3</v>
      </c>
      <c r="AN16" s="185">
        <v>0</v>
      </c>
      <c r="AO16" s="185">
        <v>0</v>
      </c>
      <c r="AP16" s="185">
        <v>-9.093254182389196E-3</v>
      </c>
      <c r="AQ16" s="185">
        <v>0</v>
      </c>
      <c r="AR16" s="185">
        <v>0</v>
      </c>
      <c r="AS16" s="185">
        <v>6.0251955373778034E-3</v>
      </c>
      <c r="AT16" s="185">
        <v>2.8613252557134904E-3</v>
      </c>
      <c r="AU16" s="185">
        <v>-2.1592253250255454E-2</v>
      </c>
      <c r="AV16" s="185">
        <v>0</v>
      </c>
      <c r="AW16" s="185">
        <v>0</v>
      </c>
      <c r="AX16" s="185">
        <v>-5.4205258186615368E-3</v>
      </c>
      <c r="AY16" s="185">
        <v>0</v>
      </c>
      <c r="AZ16" s="185">
        <v>-3.4614450008335538E-3</v>
      </c>
      <c r="BA16" s="185">
        <v>0</v>
      </c>
      <c r="BB16" s="185">
        <v>0</v>
      </c>
      <c r="BC16" s="185">
        <v>-1.0851955566483391E-2</v>
      </c>
      <c r="BD16" s="185">
        <v>0</v>
      </c>
      <c r="BE16" s="185">
        <v>2.3062322678044103E-2</v>
      </c>
      <c r="BF16" s="185">
        <v>-3.3706771239166114E-2</v>
      </c>
      <c r="BG16" s="185">
        <v>-4.062731229848205E-2</v>
      </c>
      <c r="BH16" s="185">
        <v>-3.651876776305811E-2</v>
      </c>
      <c r="BI16" s="185">
        <v>-3.6407161745467251E-2</v>
      </c>
      <c r="BJ16" s="185">
        <v>-1.238149045448963E-2</v>
      </c>
      <c r="BK16" s="185">
        <v>-4.5655592315283267E-2</v>
      </c>
      <c r="BL16" s="185">
        <v>1.6566323340578476E-2</v>
      </c>
      <c r="BM16" s="185">
        <v>0</v>
      </c>
      <c r="BN16" s="185">
        <v>0</v>
      </c>
      <c r="BO16" s="185">
        <v>-6.3893499208558829E-2</v>
      </c>
      <c r="BP16" s="185">
        <v>0</v>
      </c>
      <c r="BQ16" s="185">
        <v>-4.0705739526711672E-2</v>
      </c>
      <c r="BR16" s="185">
        <v>-6.0022172363400308E-2</v>
      </c>
      <c r="BS16" s="185">
        <v>5.775658797541292E-3</v>
      </c>
      <c r="BT16" s="185">
        <v>-2.6530992190246908E-2</v>
      </c>
      <c r="BU16" s="185">
        <v>4.2757635307767222E-3</v>
      </c>
      <c r="BV16" s="185">
        <v>-9.4992374924817036E-3</v>
      </c>
      <c r="BW16" s="185">
        <v>0</v>
      </c>
      <c r="BX16" s="185">
        <v>0</v>
      </c>
      <c r="BY16" s="185">
        <v>0</v>
      </c>
      <c r="BZ16" s="185">
        <v>1.7869085211939455E-2</v>
      </c>
      <c r="CA16" s="185">
        <v>-3.4477164061509544E-3</v>
      </c>
      <c r="CB16" s="185">
        <v>-1.1718657810116814E-2</v>
      </c>
      <c r="CC16" s="185">
        <v>-1.766928334914207E-2</v>
      </c>
      <c r="CD16" s="185">
        <v>-7.0211909383999212E-3</v>
      </c>
      <c r="CE16" s="185">
        <v>-1.082183500553024E-3</v>
      </c>
      <c r="CF16" s="185">
        <v>-7.1470590881120271E-3</v>
      </c>
      <c r="CG16" s="185">
        <v>-1.0713712890441344E-2</v>
      </c>
      <c r="CH16" s="185">
        <v>-5.1921386432749331E-3</v>
      </c>
      <c r="CI16" s="185">
        <v>1.3961843455290434E-2</v>
      </c>
      <c r="CJ16" s="185">
        <v>4.008710686348514E-3</v>
      </c>
      <c r="CK16" s="185">
        <v>-4.2095570220415046E-2</v>
      </c>
      <c r="CL16" s="185">
        <v>2.681623084463703E-2</v>
      </c>
      <c r="CM16" s="185">
        <v>-1.1258277262144819E-2</v>
      </c>
      <c r="CN16" s="185">
        <v>0</v>
      </c>
      <c r="CO16" s="185">
        <v>1.3135662511336965E-2</v>
      </c>
      <c r="CP16" s="185">
        <v>0</v>
      </c>
      <c r="CQ16" s="185">
        <v>5.253288869064494E-3</v>
      </c>
      <c r="CR16" s="185">
        <v>3.0051549146701904E-2</v>
      </c>
      <c r="CS16" s="185">
        <v>0</v>
      </c>
      <c r="CT16" s="185">
        <v>2.4914751598580902E-3</v>
      </c>
      <c r="CU16" s="185">
        <v>6.2821893405850772E-3</v>
      </c>
      <c r="CV16" s="185">
        <v>9.1061733106642048E-3</v>
      </c>
      <c r="CW16" s="185">
        <v>0</v>
      </c>
      <c r="CX16" s="185">
        <v>2.3172629096953973E-2</v>
      </c>
      <c r="CY16" s="185">
        <v>2.6530040774303633E-2</v>
      </c>
      <c r="CZ16" s="185">
        <v>9.2674479629068773E-3</v>
      </c>
      <c r="DA16" s="185">
        <v>0</v>
      </c>
      <c r="DB16" s="185">
        <v>-3.7431232804612941E-3</v>
      </c>
      <c r="DC16" s="185">
        <v>0</v>
      </c>
      <c r="DD16" s="185">
        <v>2.4004250891683445E-3</v>
      </c>
      <c r="DE16" s="185">
        <v>-3.9810660535443361E-2</v>
      </c>
      <c r="DF16" s="185">
        <v>0</v>
      </c>
      <c r="DG16" s="185">
        <v>6.5898341914977119E-3</v>
      </c>
      <c r="DH16" s="185">
        <v>-3.0243879302624975E-2</v>
      </c>
      <c r="DI16" s="185">
        <v>0</v>
      </c>
      <c r="DJ16" s="185">
        <v>4.0100672512890295E-3</v>
      </c>
      <c r="DK16" s="185">
        <v>2.1121310382970727E-3</v>
      </c>
      <c r="DL16" s="185">
        <v>0</v>
      </c>
      <c r="DM16" s="185">
        <v>0</v>
      </c>
      <c r="DN16" s="185">
        <v>0</v>
      </c>
      <c r="DO16" s="185">
        <v>0</v>
      </c>
      <c r="DP16" s="185">
        <v>0</v>
      </c>
      <c r="DQ16" s="185">
        <v>-1.2515774257470147E-5</v>
      </c>
      <c r="DR16" s="185">
        <v>0</v>
      </c>
      <c r="DS16" s="185">
        <v>-2.3790916077178721E-2</v>
      </c>
      <c r="DT16" s="185">
        <v>-3.7128821594778393E-2</v>
      </c>
      <c r="DU16" s="185">
        <v>-1.9083980636996824E-2</v>
      </c>
      <c r="DV16" s="185">
        <v>0.11655221763144037</v>
      </c>
      <c r="DW16" s="185">
        <v>-9.9371642550547257E-3</v>
      </c>
      <c r="DX16" s="185">
        <v>-9.3168651680926688E-3</v>
      </c>
      <c r="DY16" s="185">
        <v>-1.9228216867304648E-2</v>
      </c>
      <c r="DZ16" s="185">
        <v>-3.0392225748078962E-2</v>
      </c>
      <c r="EA16" s="185">
        <v>2.2832843740455903E-2</v>
      </c>
      <c r="EB16" s="185">
        <v>4.7063236823849421E-3</v>
      </c>
      <c r="EC16" s="185">
        <v>-4.9895234032775789E-3</v>
      </c>
      <c r="ED16" s="185">
        <v>1.1319247352748895E-2</v>
      </c>
      <c r="EE16" s="185">
        <v>8.4866215616992337E-3</v>
      </c>
      <c r="EF16" s="185">
        <v>0</v>
      </c>
      <c r="EG16" s="185">
        <v>0</v>
      </c>
      <c r="EH16" s="185">
        <v>0</v>
      </c>
      <c r="EI16" s="185">
        <v>5.0225144744246358E-2</v>
      </c>
      <c r="EJ16" s="185">
        <v>2.1885735394968131E-2</v>
      </c>
      <c r="EK16" s="185">
        <v>4.3380802265960711E-3</v>
      </c>
      <c r="EL16" s="185">
        <v>-0.1355179281361843</v>
      </c>
      <c r="EM16" s="185">
        <v>-1.2834130646517112E-2</v>
      </c>
      <c r="EN16" s="185">
        <v>-5.0778108501889196E-3</v>
      </c>
      <c r="EO16" s="185">
        <v>0</v>
      </c>
      <c r="EP16" s="185">
        <v>1.0665596301449028E-2</v>
      </c>
      <c r="EQ16" s="185">
        <v>0</v>
      </c>
      <c r="ER16" s="185">
        <v>0</v>
      </c>
      <c r="ES16" s="185">
        <v>0</v>
      </c>
      <c r="ET16" s="185">
        <v>1.69030648550006E-2</v>
      </c>
      <c r="EU16" s="185">
        <v>2.554870463102786E-2</v>
      </c>
      <c r="EV16" s="185">
        <v>1.1226611405061207E-3</v>
      </c>
      <c r="EW16" s="185">
        <v>-6.8590893670793414E-4</v>
      </c>
      <c r="EX16" s="185">
        <v>-2.414284282145587E-2</v>
      </c>
      <c r="EY16" s="185">
        <v>0</v>
      </c>
      <c r="EZ16" s="185">
        <v>0</v>
      </c>
      <c r="FA16" s="185">
        <v>0</v>
      </c>
      <c r="FB16" s="185">
        <v>0</v>
      </c>
      <c r="FC16" s="185">
        <v>-6.6507550105457738E-3</v>
      </c>
      <c r="FD16" s="185">
        <v>0</v>
      </c>
      <c r="FE16" s="185">
        <v>3.1484147114160177E-3</v>
      </c>
      <c r="FF16" s="185">
        <v>0</v>
      </c>
      <c r="FG16" s="185">
        <v>2.0941023637468848E-2</v>
      </c>
      <c r="FH16" s="185">
        <v>-6.6573426535542338E-2</v>
      </c>
      <c r="FI16" s="185">
        <v>-4.679314742331412E-2</v>
      </c>
      <c r="FJ16" s="185">
        <v>-1.6504027709053536E-2</v>
      </c>
      <c r="FK16" s="185">
        <v>-2.120015750932008E-2</v>
      </c>
      <c r="FL16" s="185">
        <v>0</v>
      </c>
      <c r="FM16" s="185">
        <v>4.2110897888772633E-3</v>
      </c>
      <c r="FN16" s="185">
        <v>-4.7204131603379631E-3</v>
      </c>
      <c r="FO16" s="185">
        <v>1.3220444973281868E-2</v>
      </c>
      <c r="FP16" s="185">
        <v>0</v>
      </c>
      <c r="FQ16" s="185">
        <v>0</v>
      </c>
      <c r="FR16" s="185">
        <v>2.3850928799667187E-2</v>
      </c>
      <c r="FS16" s="185">
        <v>0</v>
      </c>
      <c r="FT16" s="185">
        <v>0</v>
      </c>
      <c r="FU16" s="185">
        <v>0</v>
      </c>
      <c r="FV16" s="185">
        <v>2.575690898617309E-2</v>
      </c>
      <c r="FW16" s="185">
        <v>0</v>
      </c>
      <c r="FX16" s="185">
        <v>0</v>
      </c>
      <c r="FY16" s="185">
        <v>2.5190367967978182E-2</v>
      </c>
      <c r="FZ16" s="185">
        <v>3.8811927271763143E-2</v>
      </c>
      <c r="GA16" s="185">
        <v>-1.2602804746399739E-3</v>
      </c>
      <c r="GB16" s="185">
        <v>2.2954864939867946E-2</v>
      </c>
      <c r="GC16" s="185">
        <v>1.7015300264189296E-2</v>
      </c>
      <c r="GD16" s="185">
        <v>0</v>
      </c>
      <c r="GE16" s="185">
        <v>6.3509265544874098E-3</v>
      </c>
      <c r="GF16" s="185">
        <v>0</v>
      </c>
      <c r="GG16" s="185">
        <v>0</v>
      </c>
      <c r="GH16" s="185">
        <v>3.0385940893440454E-2</v>
      </c>
      <c r="GI16" s="185">
        <v>-5.4735064818419001E-3</v>
      </c>
      <c r="GJ16" s="185">
        <v>4.0149908923314036E-3</v>
      </c>
      <c r="GK16" s="185">
        <v>1.313825399522483E-3</v>
      </c>
      <c r="GL16" s="185">
        <v>4.1755046188321852E-3</v>
      </c>
      <c r="GM16" s="185">
        <v>4.2338717353167746E-3</v>
      </c>
      <c r="GN16" s="185">
        <v>6.9944234799275799E-3</v>
      </c>
      <c r="GO16" s="185">
        <v>1.3411654603477258E-2</v>
      </c>
    </row>
    <row r="17" spans="1:197" x14ac:dyDescent="0.25">
      <c r="A17" s="183">
        <v>41486</v>
      </c>
      <c r="B17" s="185">
        <v>9.5719015985765675E-3</v>
      </c>
      <c r="C17" s="185">
        <v>0</v>
      </c>
      <c r="D17" s="185">
        <v>7.1249525874211416E-3</v>
      </c>
      <c r="E17" s="185">
        <v>8.1786999309018012E-3</v>
      </c>
      <c r="F17" s="185">
        <v>0</v>
      </c>
      <c r="G17" s="185">
        <v>0</v>
      </c>
      <c r="H17" s="185">
        <v>-9.7361013805862123E-3</v>
      </c>
      <c r="I17" s="185">
        <v>2.4576287856523393E-2</v>
      </c>
      <c r="J17" s="185">
        <v>-1.4268539379731311E-2</v>
      </c>
      <c r="K17" s="185">
        <v>0</v>
      </c>
      <c r="L17" s="185">
        <v>0</v>
      </c>
      <c r="M17" s="185">
        <v>0</v>
      </c>
      <c r="N17" s="185">
        <v>0</v>
      </c>
      <c r="O17" s="185">
        <v>0</v>
      </c>
      <c r="P17" s="185">
        <v>1.5329824095526795E-2</v>
      </c>
      <c r="Q17" s="185">
        <v>1.3865170456174608E-2</v>
      </c>
      <c r="R17" s="185">
        <v>3.2191821846576568E-2</v>
      </c>
      <c r="S17" s="185">
        <v>0</v>
      </c>
      <c r="T17" s="185">
        <v>0</v>
      </c>
      <c r="U17" s="185">
        <v>-1.1710164096848812E-2</v>
      </c>
      <c r="V17" s="185">
        <v>0</v>
      </c>
      <c r="W17" s="185">
        <v>-1.1502616413746506E-2</v>
      </c>
      <c r="X17" s="185">
        <v>4.9790002035388005E-2</v>
      </c>
      <c r="Y17" s="185">
        <v>-1.6760580910006361E-3</v>
      </c>
      <c r="Z17" s="185">
        <v>1.1963818004001824E-2</v>
      </c>
      <c r="AA17" s="185">
        <v>0</v>
      </c>
      <c r="AB17" s="185">
        <v>2.0863915956166108E-2</v>
      </c>
      <c r="AC17" s="185">
        <v>3.1928567626682509E-2</v>
      </c>
      <c r="AD17" s="185">
        <v>0</v>
      </c>
      <c r="AE17" s="185">
        <v>0</v>
      </c>
      <c r="AF17" s="185">
        <v>1.5750245030467059E-2</v>
      </c>
      <c r="AG17" s="185">
        <v>-5.2867552723786905E-3</v>
      </c>
      <c r="AH17" s="185">
        <v>-3.5002539810328622E-3</v>
      </c>
      <c r="AI17" s="185">
        <v>1.0676400025121244E-2</v>
      </c>
      <c r="AJ17" s="185">
        <v>4.4190542516919194E-3</v>
      </c>
      <c r="AK17" s="185">
        <v>4.877357566053309E-3</v>
      </c>
      <c r="AL17" s="185">
        <v>8.3871595192816558E-3</v>
      </c>
      <c r="AM17" s="185">
        <v>-1.9499909965680139E-2</v>
      </c>
      <c r="AN17" s="185">
        <v>0</v>
      </c>
      <c r="AO17" s="185">
        <v>0</v>
      </c>
      <c r="AP17" s="185">
        <v>-2.0275261877284245E-2</v>
      </c>
      <c r="AQ17" s="185">
        <v>0</v>
      </c>
      <c r="AR17" s="185">
        <v>0</v>
      </c>
      <c r="AS17" s="185">
        <v>-4.1288113468002756E-3</v>
      </c>
      <c r="AT17" s="185">
        <v>-4.9945401103989968E-3</v>
      </c>
      <c r="AU17" s="185">
        <v>-2.6051891583567501E-2</v>
      </c>
      <c r="AV17" s="185">
        <v>-1.3387344251864681E-2</v>
      </c>
      <c r="AW17" s="185">
        <v>0</v>
      </c>
      <c r="AX17" s="185">
        <v>-5.1044379483054601E-3</v>
      </c>
      <c r="AY17" s="185">
        <v>0</v>
      </c>
      <c r="AZ17" s="185">
        <v>-1.6264898915633326E-2</v>
      </c>
      <c r="BA17" s="185">
        <v>0</v>
      </c>
      <c r="BB17" s="185">
        <v>0</v>
      </c>
      <c r="BC17" s="185">
        <v>-8.1260298801399851E-3</v>
      </c>
      <c r="BD17" s="185">
        <v>0</v>
      </c>
      <c r="BE17" s="185">
        <v>1.8869685105859992E-2</v>
      </c>
      <c r="BF17" s="185">
        <v>9.6941798925533878E-3</v>
      </c>
      <c r="BG17" s="185">
        <v>-1.7384704087746756E-3</v>
      </c>
      <c r="BH17" s="185">
        <v>2.5208343492023133E-3</v>
      </c>
      <c r="BI17" s="185">
        <v>2.6640548348176897E-3</v>
      </c>
      <c r="BJ17" s="185">
        <v>4.4237209418838486E-3</v>
      </c>
      <c r="BK17" s="185">
        <v>-1.6858656529339329E-2</v>
      </c>
      <c r="BL17" s="185">
        <v>7.5901397630854057E-3</v>
      </c>
      <c r="BM17" s="185">
        <v>0</v>
      </c>
      <c r="BN17" s="185">
        <v>0</v>
      </c>
      <c r="BO17" s="185">
        <v>1.2983155938697019E-2</v>
      </c>
      <c r="BP17" s="185">
        <v>0</v>
      </c>
      <c r="BQ17" s="185">
        <v>5.2105323509056504E-3</v>
      </c>
      <c r="BR17" s="185">
        <v>7.8234241005667761E-3</v>
      </c>
      <c r="BS17" s="185">
        <v>-2.3132895717162427E-2</v>
      </c>
      <c r="BT17" s="185">
        <v>-5.4303729081161978E-3</v>
      </c>
      <c r="BU17" s="185">
        <v>-2.0904422948267637E-2</v>
      </c>
      <c r="BV17" s="185">
        <v>-3.8287313428126066E-3</v>
      </c>
      <c r="BW17" s="185">
        <v>0</v>
      </c>
      <c r="BX17" s="185">
        <v>0</v>
      </c>
      <c r="BY17" s="185">
        <v>0</v>
      </c>
      <c r="BZ17" s="185">
        <v>-3.2010944504843139E-2</v>
      </c>
      <c r="CA17" s="185">
        <v>-5.0260014239750326E-5</v>
      </c>
      <c r="CB17" s="185">
        <v>1.0804878251896195E-3</v>
      </c>
      <c r="CC17" s="185">
        <v>2.8736866318746857E-3</v>
      </c>
      <c r="CD17" s="185">
        <v>-4.0640664026170524E-3</v>
      </c>
      <c r="CE17" s="185">
        <v>-4.8201351033920897E-3</v>
      </c>
      <c r="CF17" s="185">
        <v>5.0271281195831954E-3</v>
      </c>
      <c r="CG17" s="185">
        <v>3.8395135607332746E-3</v>
      </c>
      <c r="CH17" s="185">
        <v>-3.1771996797178353E-3</v>
      </c>
      <c r="CI17" s="185">
        <v>3.2258286489097537E-2</v>
      </c>
      <c r="CJ17" s="185">
        <v>-1.6549761332043091E-2</v>
      </c>
      <c r="CK17" s="185">
        <v>-1.1179299234694713E-2</v>
      </c>
      <c r="CL17" s="185">
        <v>-4.4751240472314602E-2</v>
      </c>
      <c r="CM17" s="185">
        <v>1.4146624013673735E-3</v>
      </c>
      <c r="CN17" s="185">
        <v>0</v>
      </c>
      <c r="CO17" s="185">
        <v>2.3883593280253253E-2</v>
      </c>
      <c r="CP17" s="185">
        <v>0</v>
      </c>
      <c r="CQ17" s="185">
        <v>1.111600447222365E-2</v>
      </c>
      <c r="CR17" s="185">
        <v>8.4327885749762563E-2</v>
      </c>
      <c r="CS17" s="185">
        <v>0</v>
      </c>
      <c r="CT17" s="185">
        <v>-1.0809846858850383E-2</v>
      </c>
      <c r="CU17" s="185">
        <v>-1.32259573661383E-2</v>
      </c>
      <c r="CV17" s="185">
        <v>-4.0633719522278483E-3</v>
      </c>
      <c r="CW17" s="185">
        <v>-3.5819766086030809E-3</v>
      </c>
      <c r="CX17" s="185">
        <v>4.4910752015610688E-3</v>
      </c>
      <c r="CY17" s="185">
        <v>8.2281005906884117E-3</v>
      </c>
      <c r="CZ17" s="185">
        <v>2.1156510169798165E-2</v>
      </c>
      <c r="DA17" s="185">
        <v>0</v>
      </c>
      <c r="DB17" s="185">
        <v>-1.8815689629556565E-3</v>
      </c>
      <c r="DC17" s="185">
        <v>0</v>
      </c>
      <c r="DD17" s="185">
        <v>9.7494544112173131E-3</v>
      </c>
      <c r="DE17" s="185">
        <v>3.3874086419514095E-2</v>
      </c>
      <c r="DF17" s="185">
        <v>0</v>
      </c>
      <c r="DG17" s="185">
        <v>-3.3829101695712818E-3</v>
      </c>
      <c r="DH17" s="185">
        <v>-2.1340418411661552E-2</v>
      </c>
      <c r="DI17" s="185">
        <v>0</v>
      </c>
      <c r="DJ17" s="185">
        <v>3.3653172380372458E-3</v>
      </c>
      <c r="DK17" s="185">
        <v>-8.6274514599329576E-3</v>
      </c>
      <c r="DL17" s="185">
        <v>0</v>
      </c>
      <c r="DM17" s="185">
        <v>0</v>
      </c>
      <c r="DN17" s="185">
        <v>0</v>
      </c>
      <c r="DO17" s="185">
        <v>0</v>
      </c>
      <c r="DP17" s="185">
        <v>0</v>
      </c>
      <c r="DQ17" s="185">
        <v>-4.2665130218768124E-3</v>
      </c>
      <c r="DR17" s="185">
        <v>0</v>
      </c>
      <c r="DS17" s="185">
        <v>2.5097123251799497E-3</v>
      </c>
      <c r="DT17" s="185">
        <v>3.380888588441106E-3</v>
      </c>
      <c r="DU17" s="185">
        <v>3.7802259483705183E-3</v>
      </c>
      <c r="DV17" s="185">
        <v>1.3846066866344613E-2</v>
      </c>
      <c r="DW17" s="185">
        <v>5.3081114664685018E-3</v>
      </c>
      <c r="DX17" s="185">
        <v>5.4107790917210319E-3</v>
      </c>
      <c r="DY17" s="185">
        <v>3.7200513445357448E-5</v>
      </c>
      <c r="DZ17" s="185">
        <v>3.9724251523072608E-2</v>
      </c>
      <c r="EA17" s="185">
        <v>0.20673562673741241</v>
      </c>
      <c r="EB17" s="185">
        <v>3.0733854031545913E-2</v>
      </c>
      <c r="EC17" s="185">
        <v>-4.3155073874329621E-3</v>
      </c>
      <c r="ED17" s="185">
        <v>5.1262650511543504E-3</v>
      </c>
      <c r="EE17" s="185">
        <v>-2.6801006460523944E-2</v>
      </c>
      <c r="EF17" s="185">
        <v>0</v>
      </c>
      <c r="EG17" s="185">
        <v>0</v>
      </c>
      <c r="EH17" s="185">
        <v>0</v>
      </c>
      <c r="EI17" s="185">
        <v>-2.6594733515515716E-2</v>
      </c>
      <c r="EJ17" s="185">
        <v>4.2693920602154642E-2</v>
      </c>
      <c r="EK17" s="185">
        <v>-9.817744987646199E-3</v>
      </c>
      <c r="EL17" s="185">
        <v>1.9184464606224701E-2</v>
      </c>
      <c r="EM17" s="185">
        <v>2.4933329584722174E-3</v>
      </c>
      <c r="EN17" s="185">
        <v>1.3673524419754203E-2</v>
      </c>
      <c r="EO17" s="185">
        <v>0</v>
      </c>
      <c r="EP17" s="185">
        <v>-3.8081167621474947E-3</v>
      </c>
      <c r="EQ17" s="185">
        <v>0</v>
      </c>
      <c r="ER17" s="185">
        <v>0</v>
      </c>
      <c r="ES17" s="185">
        <v>0</v>
      </c>
      <c r="ET17" s="185">
        <v>-4.4056091844771484E-3</v>
      </c>
      <c r="EU17" s="185">
        <v>-1.1189586007033601E-3</v>
      </c>
      <c r="EV17" s="185">
        <v>4.9162452306943166E-3</v>
      </c>
      <c r="EW17" s="185">
        <v>2.1668978252440081E-2</v>
      </c>
      <c r="EX17" s="185">
        <v>-2.0415182635211335E-2</v>
      </c>
      <c r="EY17" s="185">
        <v>0</v>
      </c>
      <c r="EZ17" s="185">
        <v>0</v>
      </c>
      <c r="FA17" s="185">
        <v>0</v>
      </c>
      <c r="FB17" s="185">
        <v>0</v>
      </c>
      <c r="FC17" s="185">
        <v>-5.0739664548593248E-3</v>
      </c>
      <c r="FD17" s="185">
        <v>0</v>
      </c>
      <c r="FE17" s="185">
        <v>7.8165827593290986E-3</v>
      </c>
      <c r="FF17" s="185">
        <v>0</v>
      </c>
      <c r="FG17" s="185">
        <v>7.3190956543869364E-3</v>
      </c>
      <c r="FH17" s="185">
        <v>-1.8862056774308779E-2</v>
      </c>
      <c r="FI17" s="185">
        <v>5.7698604448094409E-3</v>
      </c>
      <c r="FJ17" s="185">
        <v>-4.3013207268474971E-3</v>
      </c>
      <c r="FK17" s="185">
        <v>3.8287213795152697E-3</v>
      </c>
      <c r="FL17" s="185">
        <v>0</v>
      </c>
      <c r="FM17" s="185">
        <v>1.5588733341460586E-2</v>
      </c>
      <c r="FN17" s="185">
        <v>-9.7070273410761326E-3</v>
      </c>
      <c r="FO17" s="185">
        <v>1.9244651688979854E-2</v>
      </c>
      <c r="FP17" s="185">
        <v>0</v>
      </c>
      <c r="FQ17" s="185">
        <v>0</v>
      </c>
      <c r="FR17" s="185">
        <v>-4.4191081143276488E-2</v>
      </c>
      <c r="FS17" s="185">
        <v>0</v>
      </c>
      <c r="FT17" s="185">
        <v>0</v>
      </c>
      <c r="FU17" s="185">
        <v>0</v>
      </c>
      <c r="FV17" s="185">
        <v>-2.093643580787951E-2</v>
      </c>
      <c r="FW17" s="185">
        <v>0</v>
      </c>
      <c r="FX17" s="185">
        <v>0</v>
      </c>
      <c r="FY17" s="185">
        <v>-5.9656589803061648E-3</v>
      </c>
      <c r="FZ17" s="185">
        <v>-3.1121923842080158E-2</v>
      </c>
      <c r="GA17" s="185">
        <v>1.3114138107104639E-2</v>
      </c>
      <c r="GB17" s="185">
        <v>-2.2515446290014798E-2</v>
      </c>
      <c r="GC17" s="185">
        <v>2.3066100261573602E-2</v>
      </c>
      <c r="GD17" s="185">
        <v>0</v>
      </c>
      <c r="GE17" s="185">
        <v>3.4199174376708151E-3</v>
      </c>
      <c r="GF17" s="185">
        <v>0</v>
      </c>
      <c r="GG17" s="185">
        <v>2.8561808454238717E-2</v>
      </c>
      <c r="GH17" s="185">
        <v>4.2432435367813617E-2</v>
      </c>
      <c r="GI17" s="185">
        <v>-2.1571649842484181E-2</v>
      </c>
      <c r="GJ17" s="185">
        <v>6.2845552941436338E-3</v>
      </c>
      <c r="GK17" s="185">
        <v>-2.397397349026195E-3</v>
      </c>
      <c r="GL17" s="185">
        <v>-1.7469915968050024E-3</v>
      </c>
      <c r="GM17" s="185">
        <v>-4.2590255697529701E-3</v>
      </c>
      <c r="GN17" s="185">
        <v>6.7480242963765249E-3</v>
      </c>
      <c r="GO17" s="185">
        <v>4.7059243064300808E-2</v>
      </c>
    </row>
    <row r="18" spans="1:197" x14ac:dyDescent="0.25">
      <c r="A18" s="183">
        <v>41517</v>
      </c>
      <c r="B18" s="185">
        <v>4.0299039031590385E-2</v>
      </c>
      <c r="C18" s="185">
        <v>0</v>
      </c>
      <c r="D18" s="185">
        <v>4.4404636215856219E-3</v>
      </c>
      <c r="E18" s="185">
        <v>4.4998981440444504E-3</v>
      </c>
      <c r="F18" s="185">
        <v>0</v>
      </c>
      <c r="G18" s="185">
        <v>0</v>
      </c>
      <c r="H18" s="185">
        <v>5.806251151023325E-3</v>
      </c>
      <c r="I18" s="185">
        <v>-4.3247487264440783E-3</v>
      </c>
      <c r="J18" s="185">
        <v>2.1301786339203675E-3</v>
      </c>
      <c r="K18" s="185">
        <v>0</v>
      </c>
      <c r="L18" s="185">
        <v>0</v>
      </c>
      <c r="M18" s="185">
        <v>0</v>
      </c>
      <c r="N18" s="185">
        <v>0</v>
      </c>
      <c r="O18" s="185">
        <v>0</v>
      </c>
      <c r="P18" s="185">
        <v>1.8270152346444319E-2</v>
      </c>
      <c r="Q18" s="185">
        <v>3.5861541043132744E-3</v>
      </c>
      <c r="R18" s="185">
        <v>-1.1624199677379403E-2</v>
      </c>
      <c r="S18" s="185">
        <v>0</v>
      </c>
      <c r="T18" s="185">
        <v>0</v>
      </c>
      <c r="U18" s="185">
        <v>-3.0320700363141842E-2</v>
      </c>
      <c r="V18" s="185">
        <v>0</v>
      </c>
      <c r="W18" s="185">
        <v>-3.503372516782479E-2</v>
      </c>
      <c r="X18" s="185">
        <v>1.5330984717704548E-3</v>
      </c>
      <c r="Y18" s="185">
        <v>-1.5820506401580763E-2</v>
      </c>
      <c r="Z18" s="185">
        <v>8.9642363750806441E-3</v>
      </c>
      <c r="AA18" s="185">
        <v>0</v>
      </c>
      <c r="AB18" s="185">
        <v>5.3505369874911066E-3</v>
      </c>
      <c r="AC18" s="185">
        <v>7.2222246009958834E-3</v>
      </c>
      <c r="AD18" s="185">
        <v>0</v>
      </c>
      <c r="AE18" s="185">
        <v>0</v>
      </c>
      <c r="AF18" s="185">
        <v>-6.2078999882552678E-3</v>
      </c>
      <c r="AG18" s="185">
        <v>1.1309091111463949E-2</v>
      </c>
      <c r="AH18" s="185">
        <v>1.0697831797226009E-3</v>
      </c>
      <c r="AI18" s="185">
        <v>2.2498158564435385E-3</v>
      </c>
      <c r="AJ18" s="185">
        <v>-2.144265361994542E-2</v>
      </c>
      <c r="AK18" s="185">
        <v>1.6917893808908624E-2</v>
      </c>
      <c r="AL18" s="185">
        <v>-7.3751588986930763E-3</v>
      </c>
      <c r="AM18" s="185">
        <v>-1.3216836582708585E-2</v>
      </c>
      <c r="AN18" s="185">
        <v>0</v>
      </c>
      <c r="AO18" s="185">
        <v>0</v>
      </c>
      <c r="AP18" s="185">
        <v>-1.3857347944028878E-2</v>
      </c>
      <c r="AQ18" s="185">
        <v>0</v>
      </c>
      <c r="AR18" s="185">
        <v>0</v>
      </c>
      <c r="AS18" s="185">
        <v>-3.9568474593117513E-3</v>
      </c>
      <c r="AT18" s="185">
        <v>2.7391773653677558E-3</v>
      </c>
      <c r="AU18" s="185">
        <v>-3.2072810768425976E-2</v>
      </c>
      <c r="AV18" s="185">
        <v>-9.3567268467370183E-3</v>
      </c>
      <c r="AW18" s="185">
        <v>0</v>
      </c>
      <c r="AX18" s="185">
        <v>2.0094340787289071E-4</v>
      </c>
      <c r="AY18" s="185">
        <v>0</v>
      </c>
      <c r="AZ18" s="185">
        <v>6.4354410575211997E-3</v>
      </c>
      <c r="BA18" s="185">
        <v>0</v>
      </c>
      <c r="BB18" s="185">
        <v>0</v>
      </c>
      <c r="BC18" s="185">
        <v>-9.1820705250323731E-4</v>
      </c>
      <c r="BD18" s="185">
        <v>0</v>
      </c>
      <c r="BE18" s="185">
        <v>1.0045663754893498E-2</v>
      </c>
      <c r="BF18" s="185">
        <v>-5.4669032600810977E-3</v>
      </c>
      <c r="BG18" s="185">
        <v>-9.197757436033507E-3</v>
      </c>
      <c r="BH18" s="185">
        <v>-7.041887292806615E-3</v>
      </c>
      <c r="BI18" s="185">
        <v>-6.7260707752922382E-3</v>
      </c>
      <c r="BJ18" s="185">
        <v>-3.9835218681706103E-3</v>
      </c>
      <c r="BK18" s="185">
        <v>3.2544909033982557E-2</v>
      </c>
      <c r="BL18" s="185">
        <v>2.1135211064585036E-2</v>
      </c>
      <c r="BM18" s="185">
        <v>0</v>
      </c>
      <c r="BN18" s="185">
        <v>0</v>
      </c>
      <c r="BO18" s="185">
        <v>1.2828609701763909E-3</v>
      </c>
      <c r="BP18" s="185">
        <v>0</v>
      </c>
      <c r="BQ18" s="185">
        <v>5.426728152673194E-3</v>
      </c>
      <c r="BR18" s="185">
        <v>8.0539122295945152E-3</v>
      </c>
      <c r="BS18" s="185">
        <v>-4.7528598948257577E-3</v>
      </c>
      <c r="BT18" s="185">
        <v>5.4380862523269007E-4</v>
      </c>
      <c r="BU18" s="185">
        <v>-3.1369932040559712E-3</v>
      </c>
      <c r="BV18" s="185">
        <v>1.6597746777192765E-2</v>
      </c>
      <c r="BW18" s="185">
        <v>0</v>
      </c>
      <c r="BX18" s="185">
        <v>0</v>
      </c>
      <c r="BY18" s="185">
        <v>0</v>
      </c>
      <c r="BZ18" s="185">
        <v>-3.6259764738151658E-2</v>
      </c>
      <c r="CA18" s="185">
        <v>4.0866855009988844E-3</v>
      </c>
      <c r="CB18" s="185">
        <v>9.8914301210452325E-3</v>
      </c>
      <c r="CC18" s="185">
        <v>1.3394052708741817E-2</v>
      </c>
      <c r="CD18" s="185">
        <v>-3.5038501869441496E-3</v>
      </c>
      <c r="CE18" s="185">
        <v>-3.7866276036775761E-3</v>
      </c>
      <c r="CF18" s="185">
        <v>-1.2282406657791166E-2</v>
      </c>
      <c r="CG18" s="185">
        <v>-9.8483860966828308E-3</v>
      </c>
      <c r="CH18" s="185">
        <v>-1.5061513597470484E-3</v>
      </c>
      <c r="CI18" s="185">
        <v>-1.5856229830013155E-2</v>
      </c>
      <c r="CJ18" s="185">
        <v>8.7517384727459277E-3</v>
      </c>
      <c r="CK18" s="185">
        <v>2.4313829819156141E-2</v>
      </c>
      <c r="CL18" s="185">
        <v>7.2540513729315173E-3</v>
      </c>
      <c r="CM18" s="185">
        <v>3.3793983741875382E-3</v>
      </c>
      <c r="CN18" s="185">
        <v>0</v>
      </c>
      <c r="CO18" s="185">
        <v>1.475949682114058E-2</v>
      </c>
      <c r="CP18" s="185">
        <v>0</v>
      </c>
      <c r="CQ18" s="185">
        <v>1.2309653742402147E-2</v>
      </c>
      <c r="CR18" s="185">
        <v>2.6358866702744524E-2</v>
      </c>
      <c r="CS18" s="185">
        <v>0</v>
      </c>
      <c r="CT18" s="185">
        <v>1.5139678932328537E-3</v>
      </c>
      <c r="CU18" s="185">
        <v>1.0656531619833071E-3</v>
      </c>
      <c r="CV18" s="185">
        <v>1.0965453319841551E-2</v>
      </c>
      <c r="CW18" s="185">
        <v>-3.1579325059371652E-2</v>
      </c>
      <c r="CX18" s="185">
        <v>-5.6876440593004235E-3</v>
      </c>
      <c r="CY18" s="185">
        <v>-2.9542035018923059E-2</v>
      </c>
      <c r="CZ18" s="185">
        <v>-4.0303295028891002E-3</v>
      </c>
      <c r="DA18" s="185">
        <v>0</v>
      </c>
      <c r="DB18" s="185">
        <v>6.0904449001685981E-3</v>
      </c>
      <c r="DC18" s="185">
        <v>0</v>
      </c>
      <c r="DD18" s="185">
        <v>1.2340047630364473E-3</v>
      </c>
      <c r="DE18" s="185">
        <v>5.8163343189416234E-3</v>
      </c>
      <c r="DF18" s="185">
        <v>0</v>
      </c>
      <c r="DG18" s="185">
        <v>-2.7303232590298286E-4</v>
      </c>
      <c r="DH18" s="185">
        <v>-1.4333524529958274E-2</v>
      </c>
      <c r="DI18" s="185">
        <v>0</v>
      </c>
      <c r="DJ18" s="185">
        <v>2.2788387788867194E-2</v>
      </c>
      <c r="DK18" s="185">
        <v>1.6052432728845215E-2</v>
      </c>
      <c r="DL18" s="185">
        <v>0</v>
      </c>
      <c r="DM18" s="185">
        <v>0</v>
      </c>
      <c r="DN18" s="185">
        <v>0</v>
      </c>
      <c r="DO18" s="185">
        <v>0</v>
      </c>
      <c r="DP18" s="185">
        <v>0</v>
      </c>
      <c r="DQ18" s="185">
        <v>2.8128476783299459E-5</v>
      </c>
      <c r="DR18" s="185">
        <v>0</v>
      </c>
      <c r="DS18" s="185">
        <v>-6.2987541419520223E-3</v>
      </c>
      <c r="DT18" s="185">
        <v>-8.8531514821620326E-3</v>
      </c>
      <c r="DU18" s="185">
        <v>1.3603235787782492E-2</v>
      </c>
      <c r="DV18" s="185">
        <v>-1.4520216088633622E-2</v>
      </c>
      <c r="DW18" s="185">
        <v>7.125365143682969E-3</v>
      </c>
      <c r="DX18" s="185">
        <v>7.3014433951357881E-3</v>
      </c>
      <c r="DY18" s="185">
        <v>-6.7490604300995908E-3</v>
      </c>
      <c r="DZ18" s="185">
        <v>1.3613118563468194E-3</v>
      </c>
      <c r="EA18" s="185">
        <v>-1.4201918306962755E-2</v>
      </c>
      <c r="EB18" s="185">
        <v>-8.4039254035597442E-3</v>
      </c>
      <c r="EC18" s="185">
        <v>-2.0022084634911622E-3</v>
      </c>
      <c r="ED18" s="185">
        <v>2.6133377366382802E-3</v>
      </c>
      <c r="EE18" s="185">
        <v>-3.3955962529058081E-2</v>
      </c>
      <c r="EF18" s="185">
        <v>0</v>
      </c>
      <c r="EG18" s="185">
        <v>0</v>
      </c>
      <c r="EH18" s="185">
        <v>0</v>
      </c>
      <c r="EI18" s="185">
        <v>2.5485183782970417E-3</v>
      </c>
      <c r="EJ18" s="185">
        <v>-7.534131590556277E-4</v>
      </c>
      <c r="EK18" s="185">
        <v>9.1931003285378454E-3</v>
      </c>
      <c r="EL18" s="185">
        <v>1.0812871718360473E-2</v>
      </c>
      <c r="EM18" s="185">
        <v>-9.6356494719922105E-3</v>
      </c>
      <c r="EN18" s="185">
        <v>-2.1970158306892484E-3</v>
      </c>
      <c r="EO18" s="185">
        <v>0</v>
      </c>
      <c r="EP18" s="185">
        <v>-2.5090535817113326E-2</v>
      </c>
      <c r="EQ18" s="185">
        <v>0</v>
      </c>
      <c r="ER18" s="185">
        <v>0</v>
      </c>
      <c r="ES18" s="185">
        <v>0</v>
      </c>
      <c r="ET18" s="185">
        <v>8.5097627429250207E-3</v>
      </c>
      <c r="EU18" s="185">
        <v>-3.4600493223531779E-2</v>
      </c>
      <c r="EV18" s="185">
        <v>5.7956928944121848E-3</v>
      </c>
      <c r="EW18" s="185">
        <v>-6.2713587297296685E-3</v>
      </c>
      <c r="EX18" s="185">
        <v>-1.2731930291114601E-3</v>
      </c>
      <c r="EY18" s="185">
        <v>0</v>
      </c>
      <c r="EZ18" s="185">
        <v>0</v>
      </c>
      <c r="FA18" s="185">
        <v>0</v>
      </c>
      <c r="FB18" s="185">
        <v>0</v>
      </c>
      <c r="FC18" s="185">
        <v>5.7071752118816087E-4</v>
      </c>
      <c r="FD18" s="185">
        <v>0</v>
      </c>
      <c r="FE18" s="185">
        <v>1.6009395079147035E-2</v>
      </c>
      <c r="FF18" s="185">
        <v>0</v>
      </c>
      <c r="FG18" s="185">
        <v>-2.896253043511891E-2</v>
      </c>
      <c r="FH18" s="185">
        <v>1.9325280908356973E-2</v>
      </c>
      <c r="FI18" s="185">
        <v>-6.5806645923709595E-3</v>
      </c>
      <c r="FJ18" s="185">
        <v>3.7068291714028815E-3</v>
      </c>
      <c r="FK18" s="185">
        <v>-2.5299458708287131E-2</v>
      </c>
      <c r="FL18" s="185">
        <v>0</v>
      </c>
      <c r="FM18" s="185">
        <v>-6.8333833435975282E-3</v>
      </c>
      <c r="FN18" s="185">
        <v>-1.5040114096148119E-2</v>
      </c>
      <c r="FO18" s="185">
        <v>-2.5442998863702826E-3</v>
      </c>
      <c r="FP18" s="185">
        <v>0</v>
      </c>
      <c r="FQ18" s="185">
        <v>0</v>
      </c>
      <c r="FR18" s="185">
        <v>2.3577190075657971E-2</v>
      </c>
      <c r="FS18" s="185">
        <v>0</v>
      </c>
      <c r="FT18" s="185">
        <v>0</v>
      </c>
      <c r="FU18" s="185">
        <v>0</v>
      </c>
      <c r="FV18" s="185">
        <v>-1.3658758381776478E-3</v>
      </c>
      <c r="FW18" s="185">
        <v>0</v>
      </c>
      <c r="FX18" s="185">
        <v>0</v>
      </c>
      <c r="FY18" s="185">
        <v>2.7004248415008793E-4</v>
      </c>
      <c r="FZ18" s="185">
        <v>-2.2263223958628973E-3</v>
      </c>
      <c r="GA18" s="185">
        <v>1.7062345973229281E-3</v>
      </c>
      <c r="GB18" s="185">
        <v>2.0217063314579155E-2</v>
      </c>
      <c r="GC18" s="185">
        <v>6.0229055376800015E-3</v>
      </c>
      <c r="GD18" s="185">
        <v>0</v>
      </c>
      <c r="GE18" s="185">
        <v>8.7500420453323E-2</v>
      </c>
      <c r="GF18" s="185">
        <v>0</v>
      </c>
      <c r="GG18" s="185">
        <v>4.9487607001567971E-2</v>
      </c>
      <c r="GH18" s="185">
        <v>5.9544219176732173E-2</v>
      </c>
      <c r="GI18" s="185">
        <v>-1.3960417457929017E-2</v>
      </c>
      <c r="GJ18" s="185">
        <v>7.0647532315979093E-3</v>
      </c>
      <c r="GK18" s="185">
        <v>3.557287686549429E-3</v>
      </c>
      <c r="GL18" s="185">
        <v>4.0426911470864534E-3</v>
      </c>
      <c r="GM18" s="185">
        <v>-1.7310474723543343E-3</v>
      </c>
      <c r="GN18" s="185">
        <v>1.4378528836771237E-2</v>
      </c>
      <c r="GO18" s="185">
        <v>-1.9468731253713756E-3</v>
      </c>
    </row>
    <row r="19" spans="1:197" x14ac:dyDescent="0.25">
      <c r="A19" s="183">
        <v>41547</v>
      </c>
      <c r="B19" s="185">
        <v>-5.5703804652305608E-2</v>
      </c>
      <c r="C19" s="185">
        <v>0</v>
      </c>
      <c r="D19" s="185">
        <v>-3.1324755708977241E-2</v>
      </c>
      <c r="E19" s="185">
        <v>-3.2480554454308815E-2</v>
      </c>
      <c r="F19" s="185">
        <v>0</v>
      </c>
      <c r="G19" s="185">
        <v>0</v>
      </c>
      <c r="H19" s="185">
        <v>-6.7333426237675131E-3</v>
      </c>
      <c r="I19" s="185">
        <v>-2.9440238991353139E-2</v>
      </c>
      <c r="J19" s="185">
        <v>-7.5833887608573441E-3</v>
      </c>
      <c r="K19" s="185">
        <v>0</v>
      </c>
      <c r="L19" s="185">
        <v>0</v>
      </c>
      <c r="M19" s="185">
        <v>0</v>
      </c>
      <c r="N19" s="185">
        <v>0</v>
      </c>
      <c r="O19" s="185">
        <v>0</v>
      </c>
      <c r="P19" s="185">
        <v>1.2911934644590039E-2</v>
      </c>
      <c r="Q19" s="185">
        <v>1.8001464631331211E-2</v>
      </c>
      <c r="R19" s="185">
        <v>4.4709519417646441E-2</v>
      </c>
      <c r="S19" s="185">
        <v>0</v>
      </c>
      <c r="T19" s="185">
        <v>0</v>
      </c>
      <c r="U19" s="185">
        <v>4.7955458778807823E-2</v>
      </c>
      <c r="V19" s="185">
        <v>0</v>
      </c>
      <c r="W19" s="185">
        <v>4.1623598367636939E-2</v>
      </c>
      <c r="X19" s="185">
        <v>2.1862728467041265E-2</v>
      </c>
      <c r="Y19" s="185">
        <v>-3.4137096530641063E-3</v>
      </c>
      <c r="Z19" s="185">
        <v>1.7488420367972619E-2</v>
      </c>
      <c r="AA19" s="185">
        <v>0</v>
      </c>
      <c r="AB19" s="185">
        <v>1.0980425963613023E-2</v>
      </c>
      <c r="AC19" s="185">
        <v>1.5839088449134574E-2</v>
      </c>
      <c r="AD19" s="185">
        <v>0</v>
      </c>
      <c r="AE19" s="185">
        <v>0</v>
      </c>
      <c r="AF19" s="185">
        <v>-1.3088116094578855E-2</v>
      </c>
      <c r="AG19" s="185">
        <v>-5.1603122289174741E-2</v>
      </c>
      <c r="AH19" s="185">
        <v>-2.6930592554770838E-3</v>
      </c>
      <c r="AI19" s="185">
        <v>8.7426910233427274E-3</v>
      </c>
      <c r="AJ19" s="185">
        <v>1.2604955836120681E-2</v>
      </c>
      <c r="AK19" s="185">
        <v>1.8920338368924431E-2</v>
      </c>
      <c r="AL19" s="185">
        <v>3.1661459157482498E-3</v>
      </c>
      <c r="AM19" s="185">
        <v>-3.5976038935154453E-5</v>
      </c>
      <c r="AN19" s="185">
        <v>0</v>
      </c>
      <c r="AO19" s="185">
        <v>0</v>
      </c>
      <c r="AP19" s="185">
        <v>-7.8665453108364702E-4</v>
      </c>
      <c r="AQ19" s="185">
        <v>0</v>
      </c>
      <c r="AR19" s="185">
        <v>0</v>
      </c>
      <c r="AS19" s="185">
        <v>1.7233670407167539E-2</v>
      </c>
      <c r="AT19" s="185">
        <v>8.2831458170507279E-3</v>
      </c>
      <c r="AU19" s="185">
        <v>1.2952782496804307E-2</v>
      </c>
      <c r="AV19" s="185">
        <v>-9.977752515361869E-3</v>
      </c>
      <c r="AW19" s="185">
        <v>0</v>
      </c>
      <c r="AX19" s="185">
        <v>-2.8128440695231832E-2</v>
      </c>
      <c r="AY19" s="185">
        <v>0</v>
      </c>
      <c r="AZ19" s="185">
        <v>-1.593797595568552E-2</v>
      </c>
      <c r="BA19" s="185">
        <v>0</v>
      </c>
      <c r="BB19" s="185">
        <v>0</v>
      </c>
      <c r="BC19" s="185">
        <v>-4.7702944411825779E-3</v>
      </c>
      <c r="BD19" s="185">
        <v>0</v>
      </c>
      <c r="BE19" s="185">
        <v>1.740246260000243E-2</v>
      </c>
      <c r="BF19" s="185">
        <v>-1.8250732967928977E-3</v>
      </c>
      <c r="BG19" s="185">
        <v>-8.2172607140916665E-3</v>
      </c>
      <c r="BH19" s="185">
        <v>-1.7477131056860773E-2</v>
      </c>
      <c r="BI19" s="185">
        <v>-1.7391243229544363E-2</v>
      </c>
      <c r="BJ19" s="185">
        <v>-2.2471115028341128E-2</v>
      </c>
      <c r="BK19" s="185">
        <v>-1.6223583726868593E-2</v>
      </c>
      <c r="BL19" s="185">
        <v>3.1370161583703461E-2</v>
      </c>
      <c r="BM19" s="185">
        <v>0</v>
      </c>
      <c r="BN19" s="185">
        <v>-4.5238760645232412E-2</v>
      </c>
      <c r="BO19" s="185">
        <v>3.5751157622252984E-2</v>
      </c>
      <c r="BP19" s="185">
        <v>0</v>
      </c>
      <c r="BQ19" s="185">
        <v>-1.3398262215463457E-2</v>
      </c>
      <c r="BR19" s="185">
        <v>-1.9999085070825474E-2</v>
      </c>
      <c r="BS19" s="185">
        <v>-4.6084986229500198E-2</v>
      </c>
      <c r="BT19" s="185">
        <v>-2.5486288874938045E-2</v>
      </c>
      <c r="BU19" s="185">
        <v>9.3972025059599514E-3</v>
      </c>
      <c r="BV19" s="185">
        <v>5.0492352109927675E-3</v>
      </c>
      <c r="BW19" s="185">
        <v>0</v>
      </c>
      <c r="BX19" s="185">
        <v>0</v>
      </c>
      <c r="BY19" s="185">
        <v>0</v>
      </c>
      <c r="BZ19" s="185">
        <v>-1.0035415193287473E-2</v>
      </c>
      <c r="CA19" s="185">
        <v>-1.3482199313879237E-3</v>
      </c>
      <c r="CB19" s="185">
        <v>3.5903819712479711E-3</v>
      </c>
      <c r="CC19" s="185">
        <v>5.6480955327619141E-3</v>
      </c>
      <c r="CD19" s="185">
        <v>-4.4001315542941963E-3</v>
      </c>
      <c r="CE19" s="185">
        <v>-1.5427723815758161E-2</v>
      </c>
      <c r="CF19" s="185">
        <v>-3.8302786257422752E-3</v>
      </c>
      <c r="CG19" s="185">
        <v>-5.9586936068765327E-3</v>
      </c>
      <c r="CH19" s="185">
        <v>7.1678960087319613E-3</v>
      </c>
      <c r="CI19" s="185">
        <v>2.0779922429362045E-2</v>
      </c>
      <c r="CJ19" s="185">
        <v>1.1488907424575808E-2</v>
      </c>
      <c r="CK19" s="185">
        <v>7.6527272436520462E-3</v>
      </c>
      <c r="CL19" s="185">
        <v>-2.4817995269016922E-2</v>
      </c>
      <c r="CM19" s="185">
        <v>5.6850932660911825E-3</v>
      </c>
      <c r="CN19" s="185">
        <v>0</v>
      </c>
      <c r="CO19" s="185">
        <v>-2.7259986333775105E-3</v>
      </c>
      <c r="CP19" s="185">
        <v>0</v>
      </c>
      <c r="CQ19" s="185">
        <v>-1.2611388252499625E-2</v>
      </c>
      <c r="CR19" s="185">
        <v>6.207871485319192E-2</v>
      </c>
      <c r="CS19" s="185">
        <v>0</v>
      </c>
      <c r="CT19" s="185">
        <v>-5.9104694130752596E-3</v>
      </c>
      <c r="CU19" s="185">
        <v>-2.3766298268204228E-3</v>
      </c>
      <c r="CV19" s="185">
        <v>6.5520018811196139E-3</v>
      </c>
      <c r="CW19" s="185">
        <v>1.2849663042096138E-2</v>
      </c>
      <c r="CX19" s="185">
        <v>-1.6512659142319062E-4</v>
      </c>
      <c r="CY19" s="185">
        <v>-1.2098376891833351E-2</v>
      </c>
      <c r="CZ19" s="185">
        <v>-1.3337133697814849E-2</v>
      </c>
      <c r="DA19" s="185">
        <v>0</v>
      </c>
      <c r="DB19" s="185">
        <v>-7.494778969624001E-4</v>
      </c>
      <c r="DC19" s="185">
        <v>0</v>
      </c>
      <c r="DD19" s="185">
        <v>3.9392539666358237E-3</v>
      </c>
      <c r="DE19" s="185">
        <v>-1.5606746585002558E-2</v>
      </c>
      <c r="DF19" s="185">
        <v>0</v>
      </c>
      <c r="DG19" s="185">
        <v>6.7767692926429621E-3</v>
      </c>
      <c r="DH19" s="185">
        <v>1.5869528411938904E-2</v>
      </c>
      <c r="DI19" s="185">
        <v>0</v>
      </c>
      <c r="DJ19" s="185">
        <v>-2.2947324287703273E-3</v>
      </c>
      <c r="DK19" s="185">
        <v>-7.1046983278760236E-3</v>
      </c>
      <c r="DL19" s="185">
        <v>0</v>
      </c>
      <c r="DM19" s="185">
        <v>0</v>
      </c>
      <c r="DN19" s="185">
        <v>0</v>
      </c>
      <c r="DO19" s="185">
        <v>0</v>
      </c>
      <c r="DP19" s="185">
        <v>0</v>
      </c>
      <c r="DQ19" s="185">
        <v>1.3543240932247338E-2</v>
      </c>
      <c r="DR19" s="185">
        <v>3.2828970207879921E-2</v>
      </c>
      <c r="DS19" s="185">
        <v>-5.8030144118260399E-3</v>
      </c>
      <c r="DT19" s="185">
        <v>-8.5493391445080474E-3</v>
      </c>
      <c r="DU19" s="185">
        <v>-2.5454875463426438E-3</v>
      </c>
      <c r="DV19" s="185">
        <v>6.4926963566043869E-2</v>
      </c>
      <c r="DW19" s="185">
        <v>2.5438817001282076E-3</v>
      </c>
      <c r="DX19" s="185">
        <v>2.8674280464600702E-3</v>
      </c>
      <c r="DY19" s="185">
        <v>2.0551564640632045E-2</v>
      </c>
      <c r="DZ19" s="185">
        <v>2.4378618120948006E-2</v>
      </c>
      <c r="EA19" s="185">
        <v>2.5085321435298624E-2</v>
      </c>
      <c r="EB19" s="185">
        <v>-7.3962734489492104E-3</v>
      </c>
      <c r="EC19" s="185">
        <v>-3.2231842351538986E-3</v>
      </c>
      <c r="ED19" s="185">
        <v>-2.6361457342684302E-3</v>
      </c>
      <c r="EE19" s="185">
        <v>-2.1366663335197232E-2</v>
      </c>
      <c r="EF19" s="185">
        <v>0</v>
      </c>
      <c r="EG19" s="185">
        <v>0</v>
      </c>
      <c r="EH19" s="185">
        <v>0</v>
      </c>
      <c r="EI19" s="185">
        <v>1.672399249583615E-2</v>
      </c>
      <c r="EJ19" s="185">
        <v>1.403752355507298E-2</v>
      </c>
      <c r="EK19" s="185">
        <v>2.2078946454728604E-2</v>
      </c>
      <c r="EL19" s="185">
        <v>-3.029941343213953E-2</v>
      </c>
      <c r="EM19" s="185">
        <v>-1.980484156020898E-2</v>
      </c>
      <c r="EN19" s="185">
        <v>-3.6975420718795921E-2</v>
      </c>
      <c r="EO19" s="185">
        <v>0</v>
      </c>
      <c r="EP19" s="185">
        <v>-1.6766002570819991E-2</v>
      </c>
      <c r="EQ19" s="185">
        <v>0</v>
      </c>
      <c r="ER19" s="185">
        <v>0</v>
      </c>
      <c r="ES19" s="185">
        <v>0</v>
      </c>
      <c r="ET19" s="185">
        <v>4.3405476086353428E-3</v>
      </c>
      <c r="EU19" s="185">
        <v>-1.0591809987022818E-2</v>
      </c>
      <c r="EV19" s="185">
        <v>1.2582863903533147E-2</v>
      </c>
      <c r="EW19" s="185">
        <v>3.0162195056774796E-4</v>
      </c>
      <c r="EX19" s="185">
        <v>6.2263953284393764E-3</v>
      </c>
      <c r="EY19" s="185">
        <v>0</v>
      </c>
      <c r="EZ19" s="185">
        <v>0</v>
      </c>
      <c r="FA19" s="185">
        <v>0</v>
      </c>
      <c r="FB19" s="185">
        <v>0</v>
      </c>
      <c r="FC19" s="185">
        <v>-2.526676019348344E-2</v>
      </c>
      <c r="FD19" s="185">
        <v>0</v>
      </c>
      <c r="FE19" s="185">
        <v>-5.9113744503046274E-2</v>
      </c>
      <c r="FF19" s="185">
        <v>0</v>
      </c>
      <c r="FG19" s="185">
        <v>3.7811126029066002E-3</v>
      </c>
      <c r="FH19" s="185">
        <v>-6.3341101436735991E-2</v>
      </c>
      <c r="FI19" s="185">
        <v>1.1138548185099382E-2</v>
      </c>
      <c r="FJ19" s="185">
        <v>-4.1765706793583865E-2</v>
      </c>
      <c r="FK19" s="185">
        <v>-8.3733801091356117E-3</v>
      </c>
      <c r="FL19" s="185">
        <v>0</v>
      </c>
      <c r="FM19" s="185">
        <v>3.8947183348337161E-2</v>
      </c>
      <c r="FN19" s="185">
        <v>2.0650912209839833E-2</v>
      </c>
      <c r="FO19" s="185">
        <v>3.6509656034206084E-2</v>
      </c>
      <c r="FP19" s="185">
        <v>0</v>
      </c>
      <c r="FQ19" s="185">
        <v>0</v>
      </c>
      <c r="FR19" s="185">
        <v>-2.6150748531491991E-2</v>
      </c>
      <c r="FS19" s="185">
        <v>0</v>
      </c>
      <c r="FT19" s="185">
        <v>0</v>
      </c>
      <c r="FU19" s="185">
        <v>0</v>
      </c>
      <c r="FV19" s="185">
        <v>2.0176023858344168E-4</v>
      </c>
      <c r="FW19" s="185">
        <v>0</v>
      </c>
      <c r="FX19" s="185">
        <v>0</v>
      </c>
      <c r="FY19" s="185">
        <v>4.3626505793946026E-3</v>
      </c>
      <c r="FZ19" s="185">
        <v>4.7388050176482878E-4</v>
      </c>
      <c r="GA19" s="185">
        <v>3.2795145149426344E-3</v>
      </c>
      <c r="GB19" s="185">
        <v>-1.2829727255866522E-3</v>
      </c>
      <c r="GC19" s="185">
        <v>2.6099888950726572E-4</v>
      </c>
      <c r="GD19" s="185">
        <v>0</v>
      </c>
      <c r="GE19" s="185">
        <v>-4.7972564493938136E-3</v>
      </c>
      <c r="GF19" s="185">
        <v>0</v>
      </c>
      <c r="GG19" s="185">
        <v>-2.156932262257754E-3</v>
      </c>
      <c r="GH19" s="185">
        <v>2.9278459541137059E-2</v>
      </c>
      <c r="GI19" s="185">
        <v>-2.0403432740813019E-4</v>
      </c>
      <c r="GJ19" s="185">
        <v>5.449615658309731E-3</v>
      </c>
      <c r="GK19" s="185">
        <v>-1.2576373161119273E-3</v>
      </c>
      <c r="GL19" s="185">
        <v>8.8320401262308185E-3</v>
      </c>
      <c r="GM19" s="185">
        <v>7.4847062442213162E-4</v>
      </c>
      <c r="GN19" s="185">
        <v>1.8504639559267407E-3</v>
      </c>
      <c r="GO19" s="185">
        <v>1.3358572702765571E-2</v>
      </c>
    </row>
    <row r="20" spans="1:197" x14ac:dyDescent="0.25">
      <c r="A20" s="183">
        <v>41578</v>
      </c>
      <c r="B20" s="185">
        <v>-2.2554376699819481E-2</v>
      </c>
      <c r="C20" s="185">
        <v>1.4893971093779344E-2</v>
      </c>
      <c r="D20" s="185">
        <v>-1.743914492365974E-3</v>
      </c>
      <c r="E20" s="185">
        <v>-1.7040059660935298E-3</v>
      </c>
      <c r="F20" s="185">
        <v>0</v>
      </c>
      <c r="G20" s="185">
        <v>0</v>
      </c>
      <c r="H20" s="185">
        <v>-3.1384506625482689E-3</v>
      </c>
      <c r="I20" s="185">
        <v>-7.3043093061597782E-3</v>
      </c>
      <c r="J20" s="185">
        <v>2.2979305411608016E-3</v>
      </c>
      <c r="K20" s="185">
        <v>0</v>
      </c>
      <c r="L20" s="185">
        <v>0</v>
      </c>
      <c r="M20" s="185">
        <v>0</v>
      </c>
      <c r="N20" s="185">
        <v>0</v>
      </c>
      <c r="O20" s="185">
        <v>0</v>
      </c>
      <c r="P20" s="185">
        <v>-1.356407449974518E-2</v>
      </c>
      <c r="Q20" s="185">
        <v>1.9239664568397808E-2</v>
      </c>
      <c r="R20" s="185">
        <v>1.04302015589959E-2</v>
      </c>
      <c r="S20" s="185">
        <v>0</v>
      </c>
      <c r="T20" s="185">
        <v>0</v>
      </c>
      <c r="U20" s="185">
        <v>-7.0094224168214397E-3</v>
      </c>
      <c r="V20" s="185">
        <v>0</v>
      </c>
      <c r="W20" s="185">
        <v>2.2180662845582835E-3</v>
      </c>
      <c r="X20" s="185">
        <v>1.2230454047114767E-2</v>
      </c>
      <c r="Y20" s="185">
        <v>-7.388132629482771E-3</v>
      </c>
      <c r="Z20" s="185">
        <v>-2.2199180882806858E-2</v>
      </c>
      <c r="AA20" s="185">
        <v>0</v>
      </c>
      <c r="AB20" s="185">
        <v>5.1098957347678817E-3</v>
      </c>
      <c r="AC20" s="185">
        <v>8.323301679430916E-3</v>
      </c>
      <c r="AD20" s="185">
        <v>0</v>
      </c>
      <c r="AE20" s="185">
        <v>0</v>
      </c>
      <c r="AF20" s="185">
        <v>-7.0133929277064716E-2</v>
      </c>
      <c r="AG20" s="185">
        <v>3.8081787378983576E-3</v>
      </c>
      <c r="AH20" s="185">
        <v>1.2735977852484821E-3</v>
      </c>
      <c r="AI20" s="185">
        <v>-2.3234160636506737E-3</v>
      </c>
      <c r="AJ20" s="185">
        <v>5.1851539369945588E-3</v>
      </c>
      <c r="AK20" s="185">
        <v>-1.2597352938414387E-2</v>
      </c>
      <c r="AL20" s="185">
        <v>2.4711667398187504E-3</v>
      </c>
      <c r="AM20" s="185">
        <v>6.6208580714876676E-3</v>
      </c>
      <c r="AN20" s="185">
        <v>0</v>
      </c>
      <c r="AO20" s="185">
        <v>0</v>
      </c>
      <c r="AP20" s="185">
        <v>5.9426769522030135E-3</v>
      </c>
      <c r="AQ20" s="185">
        <v>0</v>
      </c>
      <c r="AR20" s="185">
        <v>0</v>
      </c>
      <c r="AS20" s="185">
        <v>5.2601301020161924E-3</v>
      </c>
      <c r="AT20" s="185">
        <v>2.6681318149415784E-3</v>
      </c>
      <c r="AU20" s="185">
        <v>1.6276502892034382E-2</v>
      </c>
      <c r="AV20" s="185">
        <v>-9.3552563290489471E-3</v>
      </c>
      <c r="AW20" s="185">
        <v>0</v>
      </c>
      <c r="AX20" s="185">
        <v>-1.6153926539462397E-2</v>
      </c>
      <c r="AY20" s="185">
        <v>0</v>
      </c>
      <c r="AZ20" s="185">
        <v>2.0195549057924221E-2</v>
      </c>
      <c r="BA20" s="185">
        <v>0</v>
      </c>
      <c r="BB20" s="185">
        <v>0</v>
      </c>
      <c r="BC20" s="185">
        <v>2.0974626523619783E-3</v>
      </c>
      <c r="BD20" s="185">
        <v>0</v>
      </c>
      <c r="BE20" s="185">
        <v>3.6717811334414136E-3</v>
      </c>
      <c r="BF20" s="185">
        <v>4.1538982322372915E-4</v>
      </c>
      <c r="BG20" s="185">
        <v>7.9852977741196214E-3</v>
      </c>
      <c r="BH20" s="185">
        <v>2.6228270684546485E-3</v>
      </c>
      <c r="BI20" s="185">
        <v>2.7658026990084522E-3</v>
      </c>
      <c r="BJ20" s="185">
        <v>3.2049782580385552E-3</v>
      </c>
      <c r="BK20" s="185">
        <v>-1.3289557947770749E-2</v>
      </c>
      <c r="BL20" s="185">
        <v>7.4883574875437226E-3</v>
      </c>
      <c r="BM20" s="185">
        <v>0</v>
      </c>
      <c r="BN20" s="185">
        <v>-7.6259848653111662E-3</v>
      </c>
      <c r="BO20" s="185">
        <v>1.9997612670288767E-2</v>
      </c>
      <c r="BP20" s="185">
        <v>0</v>
      </c>
      <c r="BQ20" s="185">
        <v>-2.5788419603986149E-3</v>
      </c>
      <c r="BR20" s="185">
        <v>-2.8531329149822635E-3</v>
      </c>
      <c r="BS20" s="185">
        <v>-1.1537316321888376E-2</v>
      </c>
      <c r="BT20" s="185">
        <v>-4.4841551824878305E-4</v>
      </c>
      <c r="BU20" s="185">
        <v>-4.1684005832667813E-3</v>
      </c>
      <c r="BV20" s="185">
        <v>-1.5964676838470984E-2</v>
      </c>
      <c r="BW20" s="185">
        <v>0</v>
      </c>
      <c r="BX20" s="185">
        <v>0</v>
      </c>
      <c r="BY20" s="185">
        <v>0</v>
      </c>
      <c r="BZ20" s="185">
        <v>-2.164867121827135E-2</v>
      </c>
      <c r="CA20" s="185">
        <v>6.0291567643009983E-3</v>
      </c>
      <c r="CB20" s="185">
        <v>3.2021167617826071E-2</v>
      </c>
      <c r="CC20" s="185">
        <v>1.6734311342215258E-2</v>
      </c>
      <c r="CD20" s="185">
        <v>-5.446699265362748E-4</v>
      </c>
      <c r="CE20" s="185">
        <v>-1.5633940917383093E-3</v>
      </c>
      <c r="CF20" s="185">
        <v>9.4063176362436628E-3</v>
      </c>
      <c r="CG20" s="185">
        <v>1.9896011689379488E-3</v>
      </c>
      <c r="CH20" s="185">
        <v>1.6602352060551958E-3</v>
      </c>
      <c r="CI20" s="185">
        <v>2.7318472359024355E-2</v>
      </c>
      <c r="CJ20" s="185">
        <v>-7.5152042840072233E-4</v>
      </c>
      <c r="CK20" s="185">
        <v>1.3667670058878565E-2</v>
      </c>
      <c r="CL20" s="185">
        <v>1.5729492468895614E-2</v>
      </c>
      <c r="CM20" s="185">
        <v>5.0664829444121698E-3</v>
      </c>
      <c r="CN20" s="185">
        <v>0</v>
      </c>
      <c r="CO20" s="185">
        <v>-4.4349996907303707E-4</v>
      </c>
      <c r="CP20" s="185">
        <v>0</v>
      </c>
      <c r="CQ20" s="185">
        <v>-2.3124197352850442E-4</v>
      </c>
      <c r="CR20" s="185">
        <v>-2.9557290256551315E-3</v>
      </c>
      <c r="CS20" s="185">
        <v>0</v>
      </c>
      <c r="CT20" s="185">
        <v>-2.5412255293372179E-2</v>
      </c>
      <c r="CU20" s="185">
        <v>9.4201873471361774E-3</v>
      </c>
      <c r="CV20" s="185">
        <v>2.2266786410215213E-2</v>
      </c>
      <c r="CW20" s="185">
        <v>2.7146797665074014E-2</v>
      </c>
      <c r="CX20" s="185">
        <v>8.8505636928195713E-3</v>
      </c>
      <c r="CY20" s="185">
        <v>1.0620610854799453E-2</v>
      </c>
      <c r="CZ20" s="185">
        <v>1.9483373153206394E-2</v>
      </c>
      <c r="DA20" s="185">
        <v>0</v>
      </c>
      <c r="DB20" s="185">
        <v>1.5183660975487752E-3</v>
      </c>
      <c r="DC20" s="185">
        <v>0</v>
      </c>
      <c r="DD20" s="185">
        <v>3.8049581234663246E-2</v>
      </c>
      <c r="DE20" s="185">
        <v>4.5772768080648923E-2</v>
      </c>
      <c r="DF20" s="185">
        <v>0</v>
      </c>
      <c r="DG20" s="185">
        <v>2.1995994478056797E-3</v>
      </c>
      <c r="DH20" s="185">
        <v>-1.7868314506404009E-2</v>
      </c>
      <c r="DI20" s="185">
        <v>0</v>
      </c>
      <c r="DJ20" s="185">
        <v>-6.1166240530065256E-3</v>
      </c>
      <c r="DK20" s="185">
        <v>-6.4609446117324162E-3</v>
      </c>
      <c r="DL20" s="185">
        <v>0</v>
      </c>
      <c r="DM20" s="185">
        <v>0</v>
      </c>
      <c r="DN20" s="185">
        <v>0</v>
      </c>
      <c r="DO20" s="185">
        <v>0</v>
      </c>
      <c r="DP20" s="185">
        <v>0</v>
      </c>
      <c r="DQ20" s="185">
        <v>-2.6634575571025457E-3</v>
      </c>
      <c r="DR20" s="185">
        <v>1.6956733062288488E-2</v>
      </c>
      <c r="DS20" s="185">
        <v>-4.9500830357113185E-3</v>
      </c>
      <c r="DT20" s="185">
        <v>-5.465400027244072E-3</v>
      </c>
      <c r="DU20" s="185">
        <v>1.3457408023759061E-2</v>
      </c>
      <c r="DV20" s="185">
        <v>5.4579489416740163E-4</v>
      </c>
      <c r="DW20" s="185">
        <v>3.6391100690131703E-3</v>
      </c>
      <c r="DX20" s="185">
        <v>3.737511596020396E-3</v>
      </c>
      <c r="DY20" s="185">
        <v>1.3072489085818173E-2</v>
      </c>
      <c r="DZ20" s="185">
        <v>2.9720435855806263E-2</v>
      </c>
      <c r="EA20" s="185">
        <v>-1.6038968566704621E-2</v>
      </c>
      <c r="EB20" s="185">
        <v>2.4196050400453917E-2</v>
      </c>
      <c r="EC20" s="185">
        <v>4.4607427869171531E-3</v>
      </c>
      <c r="ED20" s="185">
        <v>4.5418749419871259E-3</v>
      </c>
      <c r="EE20" s="185">
        <v>6.8773087211385003E-2</v>
      </c>
      <c r="EF20" s="185">
        <v>0</v>
      </c>
      <c r="EG20" s="185">
        <v>0</v>
      </c>
      <c r="EH20" s="185">
        <v>0</v>
      </c>
      <c r="EI20" s="185">
        <v>-1.399298683224892E-4</v>
      </c>
      <c r="EJ20" s="185">
        <v>3.0945827556574854E-2</v>
      </c>
      <c r="EK20" s="185">
        <v>-9.9800954182341969E-3</v>
      </c>
      <c r="EL20" s="185">
        <v>-1.0284319998827778E-2</v>
      </c>
      <c r="EM20" s="185">
        <v>4.6385287337968838E-3</v>
      </c>
      <c r="EN20" s="185">
        <v>5.7104813794366188E-2</v>
      </c>
      <c r="EO20" s="185">
        <v>0</v>
      </c>
      <c r="EP20" s="185">
        <v>5.8095195498021564E-2</v>
      </c>
      <c r="EQ20" s="185">
        <v>-2.4223898565316385E-2</v>
      </c>
      <c r="ER20" s="185">
        <v>1.1213727751961161E-2</v>
      </c>
      <c r="ES20" s="185">
        <v>0</v>
      </c>
      <c r="ET20" s="185">
        <v>-3.4420404339119488E-3</v>
      </c>
      <c r="EU20" s="185">
        <v>-4.4702350301568158E-4</v>
      </c>
      <c r="EV20" s="185">
        <v>4.0036911182235874E-3</v>
      </c>
      <c r="EW20" s="185">
        <v>-2.1925756083575314E-2</v>
      </c>
      <c r="EX20" s="185">
        <v>1.7757504429915998E-3</v>
      </c>
      <c r="EY20" s="185">
        <v>0</v>
      </c>
      <c r="EZ20" s="185">
        <v>0</v>
      </c>
      <c r="FA20" s="185">
        <v>0</v>
      </c>
      <c r="FB20" s="185">
        <v>0</v>
      </c>
      <c r="FC20" s="185">
        <v>-1.5555124283036495E-2</v>
      </c>
      <c r="FD20" s="185">
        <v>0</v>
      </c>
      <c r="FE20" s="185">
        <v>2.1476173741413456E-2</v>
      </c>
      <c r="FF20" s="185">
        <v>0</v>
      </c>
      <c r="FG20" s="185">
        <v>4.1506218117051567E-2</v>
      </c>
      <c r="FH20" s="185">
        <v>2.3108287480526173E-4</v>
      </c>
      <c r="FI20" s="185">
        <v>4.4136449652771043E-3</v>
      </c>
      <c r="FJ20" s="185">
        <v>3.1260762329707089E-3</v>
      </c>
      <c r="FK20" s="185">
        <v>2.0490126982632872E-2</v>
      </c>
      <c r="FL20" s="185">
        <v>0</v>
      </c>
      <c r="FM20" s="185">
        <v>9.3902473858251123E-3</v>
      </c>
      <c r="FN20" s="185">
        <v>7.7284367757547174E-3</v>
      </c>
      <c r="FO20" s="185">
        <v>-5.8099356310521016E-4</v>
      </c>
      <c r="FP20" s="185">
        <v>0</v>
      </c>
      <c r="FQ20" s="185">
        <v>0</v>
      </c>
      <c r="FR20" s="185">
        <v>-1.7535220205080609E-2</v>
      </c>
      <c r="FS20" s="185">
        <v>0</v>
      </c>
      <c r="FT20" s="185">
        <v>0</v>
      </c>
      <c r="FU20" s="185">
        <v>0</v>
      </c>
      <c r="FV20" s="185">
        <v>1.0358855694745303E-2</v>
      </c>
      <c r="FW20" s="185">
        <v>0</v>
      </c>
      <c r="FX20" s="185">
        <v>0</v>
      </c>
      <c r="FY20" s="185">
        <v>1.0233903445662258E-2</v>
      </c>
      <c r="FZ20" s="185">
        <v>1.5827012118686236E-2</v>
      </c>
      <c r="GA20" s="185">
        <v>1.3343811045155238E-2</v>
      </c>
      <c r="GB20" s="185">
        <v>-5.1374296141664917E-4</v>
      </c>
      <c r="GC20" s="185">
        <v>1.0927311335874604E-2</v>
      </c>
      <c r="GD20" s="185">
        <v>0</v>
      </c>
      <c r="GE20" s="185">
        <v>-6.9962788399295761E-2</v>
      </c>
      <c r="GF20" s="185">
        <v>0</v>
      </c>
      <c r="GG20" s="185">
        <v>0.12688180851190664</v>
      </c>
      <c r="GH20" s="185">
        <v>-1.2024339051342196E-2</v>
      </c>
      <c r="GI20" s="185">
        <v>5.120245632730309E-3</v>
      </c>
      <c r="GJ20" s="185">
        <v>3.9138962530884712E-3</v>
      </c>
      <c r="GK20" s="185">
        <v>1.0396974762643008E-3</v>
      </c>
      <c r="GL20" s="185">
        <v>7.5933677074935934E-3</v>
      </c>
      <c r="GM20" s="185">
        <v>2.398564334533304E-3</v>
      </c>
      <c r="GN20" s="185">
        <v>4.2148968839827473E-4</v>
      </c>
      <c r="GO20" s="185">
        <v>4.9661526167702752E-3</v>
      </c>
    </row>
    <row r="21" spans="1:197" x14ac:dyDescent="0.25">
      <c r="A21" s="183">
        <v>41608</v>
      </c>
      <c r="B21" s="185">
        <v>-3.6467369109192188E-3</v>
      </c>
      <c r="C21" s="185">
        <v>6.2439930169362222E-3</v>
      </c>
      <c r="D21" s="185">
        <v>3.1342331470408602E-2</v>
      </c>
      <c r="E21" s="185">
        <v>3.0467372764345302E-2</v>
      </c>
      <c r="F21" s="185">
        <v>2.6802003443097851E-2</v>
      </c>
      <c r="G21" s="185">
        <v>2.678529127581154E-2</v>
      </c>
      <c r="H21" s="185">
        <v>-3.3636999444140152E-3</v>
      </c>
      <c r="I21" s="185">
        <v>2.1422294020511594E-2</v>
      </c>
      <c r="J21" s="185">
        <v>-4.1977964070028413E-3</v>
      </c>
      <c r="K21" s="185">
        <v>0</v>
      </c>
      <c r="L21" s="185">
        <v>0</v>
      </c>
      <c r="M21" s="185">
        <v>0</v>
      </c>
      <c r="N21" s="185">
        <v>0</v>
      </c>
      <c r="O21" s="185">
        <v>0</v>
      </c>
      <c r="P21" s="185">
        <v>-1.3228221311247391E-4</v>
      </c>
      <c r="Q21" s="185">
        <v>1.8586775224273634E-2</v>
      </c>
      <c r="R21" s="185">
        <v>3.0497663478672977E-2</v>
      </c>
      <c r="S21" s="185">
        <v>0</v>
      </c>
      <c r="T21" s="185">
        <v>0</v>
      </c>
      <c r="U21" s="185">
        <v>7.1624372041398029E-2</v>
      </c>
      <c r="V21" s="185">
        <v>0</v>
      </c>
      <c r="W21" s="185">
        <v>6.1253205720456947E-4</v>
      </c>
      <c r="X21" s="185">
        <v>-2.2413061960023687E-2</v>
      </c>
      <c r="Y21" s="185">
        <v>7.5455903771256714E-4</v>
      </c>
      <c r="Z21" s="185">
        <v>2.9250982630273465E-3</v>
      </c>
      <c r="AA21" s="185">
        <v>0</v>
      </c>
      <c r="AB21" s="185">
        <v>-4.4629013762568096E-3</v>
      </c>
      <c r="AC21" s="185">
        <v>-7.3508723599306353E-3</v>
      </c>
      <c r="AD21" s="185">
        <v>0</v>
      </c>
      <c r="AE21" s="185">
        <v>0</v>
      </c>
      <c r="AF21" s="185">
        <v>1.4643711591937038E-2</v>
      </c>
      <c r="AG21" s="185">
        <v>1.5232120786353989E-2</v>
      </c>
      <c r="AH21" s="185">
        <v>-3.8559326973725372E-3</v>
      </c>
      <c r="AI21" s="185">
        <v>-8.3464699248500009E-3</v>
      </c>
      <c r="AJ21" s="185">
        <v>4.9541204719542153E-2</v>
      </c>
      <c r="AK21" s="185">
        <v>3.4190676741643663E-3</v>
      </c>
      <c r="AL21" s="185">
        <v>-2.7723881827502127E-3</v>
      </c>
      <c r="AM21" s="185">
        <v>1.8087631396618776E-2</v>
      </c>
      <c r="AN21" s="185">
        <v>0</v>
      </c>
      <c r="AO21" s="185">
        <v>0</v>
      </c>
      <c r="AP21" s="185">
        <v>1.7511166814269025E-2</v>
      </c>
      <c r="AQ21" s="185">
        <v>0</v>
      </c>
      <c r="AR21" s="185">
        <v>0</v>
      </c>
      <c r="AS21" s="185">
        <v>1.072053530824517E-2</v>
      </c>
      <c r="AT21" s="185">
        <v>7.6548276768315235E-3</v>
      </c>
      <c r="AU21" s="185">
        <v>2.6720982239156416E-3</v>
      </c>
      <c r="AV21" s="185">
        <v>2.343542060106521E-4</v>
      </c>
      <c r="AW21" s="185">
        <v>0</v>
      </c>
      <c r="AX21" s="185">
        <v>2.7308244102199938E-2</v>
      </c>
      <c r="AY21" s="185">
        <v>0</v>
      </c>
      <c r="AZ21" s="185">
        <v>1.3683697509328369E-2</v>
      </c>
      <c r="BA21" s="185">
        <v>0</v>
      </c>
      <c r="BB21" s="185">
        <v>0</v>
      </c>
      <c r="BC21" s="185">
        <v>-5.0873790503414094E-3</v>
      </c>
      <c r="BD21" s="185">
        <v>0</v>
      </c>
      <c r="BE21" s="185">
        <v>7.3257430399038164E-3</v>
      </c>
      <c r="BF21" s="185">
        <v>1.1312992509711253E-2</v>
      </c>
      <c r="BG21" s="185">
        <v>1.6291341021571475E-2</v>
      </c>
      <c r="BH21" s="185">
        <v>2.0409399985776913E-2</v>
      </c>
      <c r="BI21" s="185">
        <v>2.0554441548226464E-2</v>
      </c>
      <c r="BJ21" s="185">
        <v>1.4253072700710927E-2</v>
      </c>
      <c r="BK21" s="185">
        <v>-1.8943885501944088E-2</v>
      </c>
      <c r="BL21" s="185">
        <v>1.4728567644193807E-2</v>
      </c>
      <c r="BM21" s="185">
        <v>0</v>
      </c>
      <c r="BN21" s="185">
        <v>5.4196742835050903E-2</v>
      </c>
      <c r="BO21" s="185">
        <v>-9.9162603952989738E-3</v>
      </c>
      <c r="BP21" s="185">
        <v>0</v>
      </c>
      <c r="BQ21" s="185">
        <v>3.9337186107500907E-2</v>
      </c>
      <c r="BR21" s="185">
        <v>5.9349911607446217E-2</v>
      </c>
      <c r="BS21" s="185">
        <v>1.3751030590534924E-2</v>
      </c>
      <c r="BT21" s="185">
        <v>3.4944578360574435E-2</v>
      </c>
      <c r="BU21" s="185">
        <v>3.126251153550634E-3</v>
      </c>
      <c r="BV21" s="185">
        <v>2.9640714598136275E-2</v>
      </c>
      <c r="BW21" s="185">
        <v>0</v>
      </c>
      <c r="BX21" s="185">
        <v>0</v>
      </c>
      <c r="BY21" s="185">
        <v>0</v>
      </c>
      <c r="BZ21" s="185">
        <v>5.8439047149409964E-2</v>
      </c>
      <c r="CA21" s="185">
        <v>-8.0927233703233454E-4</v>
      </c>
      <c r="CB21" s="185">
        <v>-4.7835964959272691E-3</v>
      </c>
      <c r="CC21" s="185">
        <v>-6.4515039102853149E-3</v>
      </c>
      <c r="CD21" s="185">
        <v>-1.2129111543375355E-3</v>
      </c>
      <c r="CE21" s="185">
        <v>1.4341109416452554E-3</v>
      </c>
      <c r="CF21" s="185">
        <v>1.8289746711078908E-4</v>
      </c>
      <c r="CG21" s="185">
        <v>-2.214444802364829E-3</v>
      </c>
      <c r="CH21" s="185">
        <v>-2.1953494396389824E-3</v>
      </c>
      <c r="CI21" s="185">
        <v>2.076491635686914E-2</v>
      </c>
      <c r="CJ21" s="185">
        <v>-5.2359828440062244E-3</v>
      </c>
      <c r="CK21" s="185">
        <v>1.1320200015188065E-2</v>
      </c>
      <c r="CL21" s="185">
        <v>-1.1183012678218817E-2</v>
      </c>
      <c r="CM21" s="185">
        <v>6.3674546072935677E-3</v>
      </c>
      <c r="CN21" s="185">
        <v>0</v>
      </c>
      <c r="CO21" s="185">
        <v>-2.1131671608794322E-3</v>
      </c>
      <c r="CP21" s="185">
        <v>0</v>
      </c>
      <c r="CQ21" s="185">
        <v>-8.4243065086542987E-3</v>
      </c>
      <c r="CR21" s="185">
        <v>1.1026695368960827E-2</v>
      </c>
      <c r="CS21" s="185">
        <v>0</v>
      </c>
      <c r="CT21" s="185">
        <v>1.0191166882580271E-2</v>
      </c>
      <c r="CU21" s="185">
        <v>6.3788566969412083E-3</v>
      </c>
      <c r="CV21" s="185">
        <v>-2.9464577407045615E-3</v>
      </c>
      <c r="CW21" s="185">
        <v>1.829804016792955E-2</v>
      </c>
      <c r="CX21" s="185">
        <v>6.4370645763796247E-3</v>
      </c>
      <c r="CY21" s="185">
        <v>9.7186136246521938E-4</v>
      </c>
      <c r="CZ21" s="185">
        <v>5.1680542632589685E-3</v>
      </c>
      <c r="DA21" s="185">
        <v>0</v>
      </c>
      <c r="DB21" s="185">
        <v>-3.6408872522571247E-3</v>
      </c>
      <c r="DC21" s="185">
        <v>0</v>
      </c>
      <c r="DD21" s="185">
        <v>2.720856537871285E-2</v>
      </c>
      <c r="DE21" s="185">
        <v>7.0356060729239887E-3</v>
      </c>
      <c r="DF21" s="185">
        <v>0</v>
      </c>
      <c r="DG21" s="185">
        <v>5.9566509713521714E-3</v>
      </c>
      <c r="DH21" s="185">
        <v>-5.8420646622933062E-3</v>
      </c>
      <c r="DI21" s="185">
        <v>0</v>
      </c>
      <c r="DJ21" s="185">
        <v>-1.2771701277258804E-2</v>
      </c>
      <c r="DK21" s="185">
        <v>1.6090398892584564E-2</v>
      </c>
      <c r="DL21" s="185">
        <v>0</v>
      </c>
      <c r="DM21" s="185">
        <v>0</v>
      </c>
      <c r="DN21" s="185">
        <v>0</v>
      </c>
      <c r="DO21" s="185">
        <v>0</v>
      </c>
      <c r="DP21" s="185">
        <v>0</v>
      </c>
      <c r="DQ21" s="185">
        <v>3.2895294432391093E-3</v>
      </c>
      <c r="DR21" s="185">
        <v>1.8659131484621332E-2</v>
      </c>
      <c r="DS21" s="185">
        <v>-6.3884187169530498E-3</v>
      </c>
      <c r="DT21" s="185">
        <v>-7.0131171237958687E-3</v>
      </c>
      <c r="DU21" s="185">
        <v>-4.855838371869807E-5</v>
      </c>
      <c r="DV21" s="185">
        <v>2.8455445309998093E-2</v>
      </c>
      <c r="DW21" s="185">
        <v>1.2315028600080928E-2</v>
      </c>
      <c r="DX21" s="185">
        <v>1.2781815255495549E-2</v>
      </c>
      <c r="DY21" s="185">
        <v>1.0881663670095302E-2</v>
      </c>
      <c r="DZ21" s="185">
        <v>-2.4012640175412124E-2</v>
      </c>
      <c r="EA21" s="185">
        <v>6.9046657809231027E-2</v>
      </c>
      <c r="EB21" s="185">
        <v>-3.2206475154995633E-4</v>
      </c>
      <c r="EC21" s="185">
        <v>-4.9438217138291496E-3</v>
      </c>
      <c r="ED21" s="185">
        <v>-8.6072758493784297E-3</v>
      </c>
      <c r="EE21" s="185">
        <v>1.2229676985732249E-2</v>
      </c>
      <c r="EF21" s="185">
        <v>0</v>
      </c>
      <c r="EG21" s="185">
        <v>0</v>
      </c>
      <c r="EH21" s="185">
        <v>0</v>
      </c>
      <c r="EI21" s="185">
        <v>8.4572343892751183E-3</v>
      </c>
      <c r="EJ21" s="185">
        <v>9.7959167181132963E-3</v>
      </c>
      <c r="EK21" s="185">
        <v>8.9266008891779342E-3</v>
      </c>
      <c r="EL21" s="185">
        <v>1.7396929420114518E-2</v>
      </c>
      <c r="EM21" s="185">
        <v>2.566344422356253E-2</v>
      </c>
      <c r="EN21" s="185">
        <v>9.7320400770408381E-3</v>
      </c>
      <c r="EO21" s="185">
        <v>0</v>
      </c>
      <c r="EP21" s="185">
        <v>2.3958708132451687E-4</v>
      </c>
      <c r="EQ21" s="185">
        <v>-5.2422088867182266E-3</v>
      </c>
      <c r="ER21" s="185">
        <v>2.7910526668053867E-2</v>
      </c>
      <c r="ES21" s="185">
        <v>0</v>
      </c>
      <c r="ET21" s="185">
        <v>1.5666349874094179E-2</v>
      </c>
      <c r="EU21" s="185">
        <v>-1.7678415846028389E-2</v>
      </c>
      <c r="EV21" s="185">
        <v>-4.2631446338108753E-4</v>
      </c>
      <c r="EW21" s="185">
        <v>3.7815719510734249E-3</v>
      </c>
      <c r="EX21" s="185">
        <v>-7.7822484832742863E-3</v>
      </c>
      <c r="EY21" s="185">
        <v>0</v>
      </c>
      <c r="EZ21" s="185">
        <v>0</v>
      </c>
      <c r="FA21" s="185">
        <v>0</v>
      </c>
      <c r="FB21" s="185">
        <v>0</v>
      </c>
      <c r="FC21" s="185">
        <v>2.6545287248474884E-2</v>
      </c>
      <c r="FD21" s="185">
        <v>0</v>
      </c>
      <c r="FE21" s="185">
        <v>3.5745659023607521E-4</v>
      </c>
      <c r="FF21" s="185">
        <v>0</v>
      </c>
      <c r="FG21" s="185">
        <v>-7.2351655487984563E-3</v>
      </c>
      <c r="FH21" s="185">
        <v>2.4845325286376452E-3</v>
      </c>
      <c r="FI21" s="185">
        <v>2.1717218284625518E-3</v>
      </c>
      <c r="FJ21" s="185">
        <v>2.0963484265997707E-2</v>
      </c>
      <c r="FK21" s="185">
        <v>1.4236704503342298E-2</v>
      </c>
      <c r="FL21" s="185">
        <v>0</v>
      </c>
      <c r="FM21" s="185">
        <v>-2.2312428138410298E-3</v>
      </c>
      <c r="FN21" s="185">
        <v>-1.0572063650922899E-2</v>
      </c>
      <c r="FO21" s="185">
        <v>6.4576719886296624E-2</v>
      </c>
      <c r="FP21" s="185">
        <v>0</v>
      </c>
      <c r="FQ21" s="185">
        <v>0</v>
      </c>
      <c r="FR21" s="185">
        <v>2.5840367418277221E-2</v>
      </c>
      <c r="FS21" s="185">
        <v>0</v>
      </c>
      <c r="FT21" s="185">
        <v>0</v>
      </c>
      <c r="FU21" s="185">
        <v>0</v>
      </c>
      <c r="FV21" s="185">
        <v>2.1901601305591812E-2</v>
      </c>
      <c r="FW21" s="185">
        <v>0</v>
      </c>
      <c r="FX21" s="185">
        <v>0</v>
      </c>
      <c r="FY21" s="185">
        <v>1.3489974944979735E-2</v>
      </c>
      <c r="FZ21" s="185">
        <v>3.3067120037504359E-2</v>
      </c>
      <c r="GA21" s="185">
        <v>-6.0834064597436455E-3</v>
      </c>
      <c r="GB21" s="185">
        <v>2.3281231059154663E-2</v>
      </c>
      <c r="GC21" s="185">
        <v>1.7832033959609715E-2</v>
      </c>
      <c r="GD21" s="185">
        <v>0</v>
      </c>
      <c r="GE21" s="185">
        <v>3.4892077587902928E-2</v>
      </c>
      <c r="GF21" s="185">
        <v>0</v>
      </c>
      <c r="GG21" s="185">
        <v>8.8918931216768318E-2</v>
      </c>
      <c r="GH21" s="185">
        <v>4.1107898240082527E-2</v>
      </c>
      <c r="GI21" s="185">
        <v>2.1580267176944758E-2</v>
      </c>
      <c r="GJ21" s="185">
        <v>5.8225082860034029E-3</v>
      </c>
      <c r="GK21" s="185">
        <v>6.263395108533759E-3</v>
      </c>
      <c r="GL21" s="185">
        <v>4.2657001885751085E-3</v>
      </c>
      <c r="GM21" s="185">
        <v>5.1293032953747247E-3</v>
      </c>
      <c r="GN21" s="185">
        <v>6.6611830002667304E-3</v>
      </c>
      <c r="GO21" s="185">
        <v>2.3804790975492783E-2</v>
      </c>
    </row>
    <row r="22" spans="1:197" x14ac:dyDescent="0.25">
      <c r="A22" s="183">
        <v>41639</v>
      </c>
      <c r="B22" s="185">
        <v>-1.4001265959949353E-2</v>
      </c>
      <c r="C22" s="185">
        <v>-1.8834929223257413E-2</v>
      </c>
      <c r="D22" s="185">
        <v>3.3480517583065805E-2</v>
      </c>
      <c r="E22" s="185">
        <v>3.3624863324897565E-2</v>
      </c>
      <c r="F22" s="185">
        <v>-2.1239877804113917E-3</v>
      </c>
      <c r="G22" s="185">
        <v>-2.2711903915302784E-3</v>
      </c>
      <c r="H22" s="185">
        <v>-4.5676636400250586E-3</v>
      </c>
      <c r="I22" s="185">
        <v>6.1502282677297467E-2</v>
      </c>
      <c r="J22" s="185">
        <v>1.5454159044856466E-2</v>
      </c>
      <c r="K22" s="185">
        <v>0</v>
      </c>
      <c r="L22" s="185">
        <v>0</v>
      </c>
      <c r="M22" s="185">
        <v>0</v>
      </c>
      <c r="N22" s="185">
        <v>0</v>
      </c>
      <c r="O22" s="185">
        <v>0</v>
      </c>
      <c r="P22" s="185">
        <v>1.6300801896082566E-2</v>
      </c>
      <c r="Q22" s="185">
        <v>-1.1573056048601741E-3</v>
      </c>
      <c r="R22" s="185">
        <v>2.2597225176348917E-2</v>
      </c>
      <c r="S22" s="185">
        <v>0</v>
      </c>
      <c r="T22" s="185">
        <v>0</v>
      </c>
      <c r="U22" s="185">
        <v>2.3279505990804777E-2</v>
      </c>
      <c r="V22" s="185">
        <v>0</v>
      </c>
      <c r="W22" s="185">
        <v>4.4477273573328467E-3</v>
      </c>
      <c r="X22" s="185">
        <v>-2.4973941286527513E-2</v>
      </c>
      <c r="Y22" s="185">
        <v>5.7536501816213255E-3</v>
      </c>
      <c r="Z22" s="185">
        <v>-3.1328335570499368E-3</v>
      </c>
      <c r="AA22" s="185">
        <v>0</v>
      </c>
      <c r="AB22" s="185">
        <v>-7.9031821073468275E-3</v>
      </c>
      <c r="AC22" s="185">
        <v>-1.1296445648731964E-2</v>
      </c>
      <c r="AD22" s="185">
        <v>0</v>
      </c>
      <c r="AE22" s="185">
        <v>0</v>
      </c>
      <c r="AF22" s="185">
        <v>-1.1199198247492728E-3</v>
      </c>
      <c r="AG22" s="185">
        <v>1.835479012401836E-3</v>
      </c>
      <c r="AH22" s="185">
        <v>-1.8435162060014389E-4</v>
      </c>
      <c r="AI22" s="185">
        <v>-4.0245302172413414E-3</v>
      </c>
      <c r="AJ22" s="185">
        <v>6.3022569087458138E-4</v>
      </c>
      <c r="AK22" s="185">
        <v>1.558635851721764E-2</v>
      </c>
      <c r="AL22" s="185">
        <v>1.8559306200816137E-3</v>
      </c>
      <c r="AM22" s="185">
        <v>9.8632881775343462E-3</v>
      </c>
      <c r="AN22" s="185">
        <v>0</v>
      </c>
      <c r="AO22" s="185">
        <v>0</v>
      </c>
      <c r="AP22" s="185">
        <v>9.192800716473111E-3</v>
      </c>
      <c r="AQ22" s="185">
        <v>0</v>
      </c>
      <c r="AR22" s="185">
        <v>0</v>
      </c>
      <c r="AS22" s="185">
        <v>2.1651347644446716E-3</v>
      </c>
      <c r="AT22" s="185">
        <v>4.9689260629695716E-3</v>
      </c>
      <c r="AU22" s="185">
        <v>-1.7196518049728E-2</v>
      </c>
      <c r="AV22" s="185">
        <v>-5.9846708885467441E-3</v>
      </c>
      <c r="AW22" s="185">
        <v>0</v>
      </c>
      <c r="AX22" s="185">
        <v>3.604790859803312E-2</v>
      </c>
      <c r="AY22" s="185">
        <v>0</v>
      </c>
      <c r="AZ22" s="185">
        <v>2.538836353338908E-2</v>
      </c>
      <c r="BA22" s="185">
        <v>0</v>
      </c>
      <c r="BB22" s="185">
        <v>0</v>
      </c>
      <c r="BC22" s="185">
        <v>5.1696904379599823E-4</v>
      </c>
      <c r="BD22" s="185">
        <v>0</v>
      </c>
      <c r="BE22" s="185">
        <v>-1.1585439256343196E-2</v>
      </c>
      <c r="BF22" s="185">
        <v>-2.1929904703176226E-2</v>
      </c>
      <c r="BG22" s="185">
        <v>-3.0779525833982614E-2</v>
      </c>
      <c r="BH22" s="185">
        <v>-2.5593311901177619E-2</v>
      </c>
      <c r="BI22" s="185">
        <v>-2.5410689204609042E-2</v>
      </c>
      <c r="BJ22" s="185">
        <v>-1.1929155538768761E-2</v>
      </c>
      <c r="BK22" s="185">
        <v>-8.0767929251078716E-3</v>
      </c>
      <c r="BL22" s="185">
        <v>3.3857057780044837E-2</v>
      </c>
      <c r="BM22" s="185">
        <v>0</v>
      </c>
      <c r="BN22" s="185">
        <v>1.1188524064506964E-2</v>
      </c>
      <c r="BO22" s="185">
        <v>8.1138868978570707E-3</v>
      </c>
      <c r="BP22" s="185">
        <v>0</v>
      </c>
      <c r="BQ22" s="185">
        <v>-4.1500498632655609E-4</v>
      </c>
      <c r="BR22" s="185">
        <v>-4.0935808769524806E-4</v>
      </c>
      <c r="BS22" s="185">
        <v>-4.4741053780677949E-3</v>
      </c>
      <c r="BT22" s="185">
        <v>-6.513721296312067E-3</v>
      </c>
      <c r="BU22" s="185">
        <v>1.8867713576657251E-2</v>
      </c>
      <c r="BV22" s="185">
        <v>-8.8582365851862261E-3</v>
      </c>
      <c r="BW22" s="185">
        <v>0</v>
      </c>
      <c r="BX22" s="185">
        <v>0</v>
      </c>
      <c r="BY22" s="185">
        <v>0</v>
      </c>
      <c r="BZ22" s="185">
        <v>-1.0333142736861335E-3</v>
      </c>
      <c r="CA22" s="185">
        <v>2.2079350747984646E-3</v>
      </c>
      <c r="CB22" s="185">
        <v>-1.2077252790917634E-5</v>
      </c>
      <c r="CC22" s="185">
        <v>-1.5481020478144598E-3</v>
      </c>
      <c r="CD22" s="185">
        <v>-3.4543236126844583E-5</v>
      </c>
      <c r="CE22" s="185">
        <v>3.4516978262831271E-3</v>
      </c>
      <c r="CF22" s="185">
        <v>2.3923691267267854E-3</v>
      </c>
      <c r="CG22" s="185">
        <v>2.0216325377642188E-3</v>
      </c>
      <c r="CH22" s="185">
        <v>-3.7099772129053116E-3</v>
      </c>
      <c r="CI22" s="185">
        <v>1.5194701760590361E-2</v>
      </c>
      <c r="CJ22" s="185">
        <v>8.1554658891604872E-3</v>
      </c>
      <c r="CK22" s="185">
        <v>-3.2952879750554175E-3</v>
      </c>
      <c r="CL22" s="185">
        <v>1.4065922485665105E-2</v>
      </c>
      <c r="CM22" s="185">
        <v>7.5235635273076425E-3</v>
      </c>
      <c r="CN22" s="185">
        <v>0</v>
      </c>
      <c r="CO22" s="185">
        <v>5.7382029773799297E-2</v>
      </c>
      <c r="CP22" s="185">
        <v>0</v>
      </c>
      <c r="CQ22" s="185">
        <v>4.8024776606619673E-3</v>
      </c>
      <c r="CR22" s="185">
        <v>6.0219534257306119E-2</v>
      </c>
      <c r="CS22" s="185">
        <v>0</v>
      </c>
      <c r="CT22" s="185">
        <v>-9.8605544493324242E-3</v>
      </c>
      <c r="CU22" s="185">
        <v>9.1970158075655069E-3</v>
      </c>
      <c r="CV22" s="185">
        <v>2.3272620950844851E-3</v>
      </c>
      <c r="CW22" s="185">
        <v>5.2575193051100739E-3</v>
      </c>
      <c r="CX22" s="185">
        <v>2.5738207262669302E-2</v>
      </c>
      <c r="CY22" s="185">
        <v>2.6406699518560822E-2</v>
      </c>
      <c r="CZ22" s="185">
        <v>1.8153980801791262E-2</v>
      </c>
      <c r="DA22" s="185">
        <v>0</v>
      </c>
      <c r="DB22" s="185">
        <v>-4.9760380221385596E-3</v>
      </c>
      <c r="DC22" s="185">
        <v>0</v>
      </c>
      <c r="DD22" s="185">
        <v>-8.6399387935548726E-3</v>
      </c>
      <c r="DE22" s="185">
        <v>-1.4277036918505192E-2</v>
      </c>
      <c r="DF22" s="185">
        <v>0</v>
      </c>
      <c r="DG22" s="185">
        <v>2.0001789188482562E-2</v>
      </c>
      <c r="DH22" s="185">
        <v>1.4710022910108585E-2</v>
      </c>
      <c r="DI22" s="185">
        <v>0</v>
      </c>
      <c r="DJ22" s="185">
        <v>1.6944060562987674E-2</v>
      </c>
      <c r="DK22" s="185">
        <v>2.2025266918619422E-2</v>
      </c>
      <c r="DL22" s="185">
        <v>0</v>
      </c>
      <c r="DM22" s="185">
        <v>0</v>
      </c>
      <c r="DN22" s="185">
        <v>0</v>
      </c>
      <c r="DO22" s="185">
        <v>0</v>
      </c>
      <c r="DP22" s="185">
        <v>0</v>
      </c>
      <c r="DQ22" s="185">
        <v>5.5762809411332359E-3</v>
      </c>
      <c r="DR22" s="185">
        <v>1.4282217140113587E-2</v>
      </c>
      <c r="DS22" s="185">
        <v>-4.7088997200062628E-3</v>
      </c>
      <c r="DT22" s="185">
        <v>-6.3211658779586035E-3</v>
      </c>
      <c r="DU22" s="185">
        <v>-1.5437715254990325E-3</v>
      </c>
      <c r="DV22" s="185">
        <v>-8.3071983210831937E-2</v>
      </c>
      <c r="DW22" s="185">
        <v>2.1379118228223325E-2</v>
      </c>
      <c r="DX22" s="185">
        <v>2.2608434116040854E-2</v>
      </c>
      <c r="DY22" s="185">
        <v>1.8807716693407139E-2</v>
      </c>
      <c r="DZ22" s="185">
        <v>1.3317071791485776E-2</v>
      </c>
      <c r="EA22" s="185">
        <v>8.2020510620366596E-2</v>
      </c>
      <c r="EB22" s="185">
        <v>3.670401812973248E-3</v>
      </c>
      <c r="EC22" s="185">
        <v>1.1342482542748738E-2</v>
      </c>
      <c r="ED22" s="185">
        <v>3.0616762109320475E-2</v>
      </c>
      <c r="EE22" s="185">
        <v>-1.8962863143991402E-2</v>
      </c>
      <c r="EF22" s="185">
        <v>0</v>
      </c>
      <c r="EG22" s="185">
        <v>0</v>
      </c>
      <c r="EH22" s="185">
        <v>0</v>
      </c>
      <c r="EI22" s="185">
        <v>-2.9457873753446082E-2</v>
      </c>
      <c r="EJ22" s="185">
        <v>-1.1696065667833218E-3</v>
      </c>
      <c r="EK22" s="185">
        <v>-8.2584505236290239E-4</v>
      </c>
      <c r="EL22" s="185">
        <v>-2.7323604454842689E-2</v>
      </c>
      <c r="EM22" s="185">
        <v>6.1501916734926457E-2</v>
      </c>
      <c r="EN22" s="185">
        <v>6.8178214211166762E-3</v>
      </c>
      <c r="EO22" s="185">
        <v>0</v>
      </c>
      <c r="EP22" s="185">
        <v>4.9913615447974014E-3</v>
      </c>
      <c r="EQ22" s="185">
        <v>-2.0348187006645035E-2</v>
      </c>
      <c r="ER22" s="185">
        <v>2.9382567706939915E-3</v>
      </c>
      <c r="ES22" s="185">
        <v>0</v>
      </c>
      <c r="ET22" s="185">
        <v>8.6174528503782655E-3</v>
      </c>
      <c r="EU22" s="185">
        <v>6.4939659802930663E-3</v>
      </c>
      <c r="EV22" s="185">
        <v>7.9275906747783183E-3</v>
      </c>
      <c r="EW22" s="185">
        <v>9.3903690303859932E-3</v>
      </c>
      <c r="EX22" s="185">
        <v>2.1335705244840894E-3</v>
      </c>
      <c r="EY22" s="185">
        <v>0</v>
      </c>
      <c r="EZ22" s="185">
        <v>0</v>
      </c>
      <c r="FA22" s="185">
        <v>5.1167646112137276E-2</v>
      </c>
      <c r="FB22" s="185">
        <v>0</v>
      </c>
      <c r="FC22" s="185">
        <v>3.7449187967942214E-2</v>
      </c>
      <c r="FD22" s="185">
        <v>0</v>
      </c>
      <c r="FE22" s="185">
        <v>3.2268226939199035E-2</v>
      </c>
      <c r="FF22" s="185">
        <v>0</v>
      </c>
      <c r="FG22" s="185">
        <v>1.1661951387626653E-2</v>
      </c>
      <c r="FH22" s="185">
        <v>-2.1061979813258157E-2</v>
      </c>
      <c r="FI22" s="185">
        <v>-1.3451706957910132E-2</v>
      </c>
      <c r="FJ22" s="185">
        <v>1.1171146317765208E-2</v>
      </c>
      <c r="FK22" s="185">
        <v>-1.0454228982352373E-3</v>
      </c>
      <c r="FL22" s="185">
        <v>0</v>
      </c>
      <c r="FM22" s="185">
        <v>1.2633989016907328E-2</v>
      </c>
      <c r="FN22" s="185">
        <v>-6.2536843623355268E-3</v>
      </c>
      <c r="FO22" s="185">
        <v>2.5048036500574172E-2</v>
      </c>
      <c r="FP22" s="185">
        <v>0</v>
      </c>
      <c r="FQ22" s="185">
        <v>0</v>
      </c>
      <c r="FR22" s="185">
        <v>-7.7228536479719868E-3</v>
      </c>
      <c r="FS22" s="185">
        <v>0</v>
      </c>
      <c r="FT22" s="185">
        <v>0</v>
      </c>
      <c r="FU22" s="185">
        <v>0</v>
      </c>
      <c r="FV22" s="185">
        <v>2.21685329072689E-2</v>
      </c>
      <c r="FW22" s="185">
        <v>0</v>
      </c>
      <c r="FX22" s="185">
        <v>0</v>
      </c>
      <c r="FY22" s="185">
        <v>1.401387762241214E-2</v>
      </c>
      <c r="FZ22" s="185">
        <v>3.3704046869578612E-2</v>
      </c>
      <c r="GA22" s="185">
        <v>3.9520971158542896E-3</v>
      </c>
      <c r="GB22" s="185">
        <v>1.4983363846265097E-3</v>
      </c>
      <c r="GC22" s="185">
        <v>1.3352076061430232E-2</v>
      </c>
      <c r="GD22" s="185">
        <v>0</v>
      </c>
      <c r="GE22" s="185">
        <v>4.852312667848949E-3</v>
      </c>
      <c r="GF22" s="185">
        <v>0</v>
      </c>
      <c r="GG22" s="185">
        <v>2.8920867510226912E-2</v>
      </c>
      <c r="GH22" s="185">
        <v>2.4570581712691338E-2</v>
      </c>
      <c r="GI22" s="185">
        <v>1.0167476085581571E-2</v>
      </c>
      <c r="GJ22" s="185">
        <v>9.0551143074836422E-3</v>
      </c>
      <c r="GK22" s="185">
        <v>7.0944945554142777E-3</v>
      </c>
      <c r="GL22" s="185">
        <v>3.4925317623951957E-3</v>
      </c>
      <c r="GM22" s="185">
        <v>4.3783900288468375E-3</v>
      </c>
      <c r="GN22" s="185">
        <v>1.2044661558498844E-2</v>
      </c>
      <c r="GO22" s="185">
        <v>2.2012908409252289E-2</v>
      </c>
    </row>
    <row r="23" spans="1:197" x14ac:dyDescent="0.25">
      <c r="A23" s="183">
        <v>41670</v>
      </c>
      <c r="B23" s="185">
        <v>-2.5635503344668086E-2</v>
      </c>
      <c r="C23" s="185">
        <v>1.7259516644278498E-2</v>
      </c>
      <c r="D23" s="185">
        <v>-3.6698388670113366E-2</v>
      </c>
      <c r="E23" s="185">
        <v>-3.6785519640241467E-2</v>
      </c>
      <c r="F23" s="185">
        <v>-8.2087049313155826E-3</v>
      </c>
      <c r="G23" s="185">
        <v>-8.0925485699779778E-3</v>
      </c>
      <c r="H23" s="185">
        <v>1.0687921972652224E-2</v>
      </c>
      <c r="I23" s="185">
        <v>2.9046434011125825E-2</v>
      </c>
      <c r="J23" s="185">
        <v>1.5542107302689177E-2</v>
      </c>
      <c r="K23" s="185">
        <v>0</v>
      </c>
      <c r="L23" s="185">
        <v>0</v>
      </c>
      <c r="M23" s="185">
        <v>0</v>
      </c>
      <c r="N23" s="185">
        <v>0</v>
      </c>
      <c r="O23" s="185">
        <v>0</v>
      </c>
      <c r="P23" s="185">
        <v>7.0040206334654378E-3</v>
      </c>
      <c r="Q23" s="185">
        <v>1.9533928959225084E-2</v>
      </c>
      <c r="R23" s="185">
        <v>-1.5977840531364154E-2</v>
      </c>
      <c r="S23" s="185">
        <v>0</v>
      </c>
      <c r="T23" s="185">
        <v>0</v>
      </c>
      <c r="U23" s="185">
        <v>6.0037528357640403E-2</v>
      </c>
      <c r="V23" s="185">
        <v>0</v>
      </c>
      <c r="W23" s="185">
        <v>-2.0250192402094698E-2</v>
      </c>
      <c r="X23" s="185">
        <v>6.6025652919578411E-3</v>
      </c>
      <c r="Y23" s="185">
        <v>3.641655528472805E-2</v>
      </c>
      <c r="Z23" s="185">
        <v>1.9708524097564652E-2</v>
      </c>
      <c r="AA23" s="185">
        <v>1.7854117360414298E-2</v>
      </c>
      <c r="AB23" s="185">
        <v>-4.7968602189669071E-3</v>
      </c>
      <c r="AC23" s="185">
        <v>-6.8688552161685424E-3</v>
      </c>
      <c r="AD23" s="185">
        <v>0</v>
      </c>
      <c r="AE23" s="185">
        <v>0</v>
      </c>
      <c r="AF23" s="185">
        <v>2.6199846039560663E-2</v>
      </c>
      <c r="AG23" s="185">
        <v>-3.581278652529845E-2</v>
      </c>
      <c r="AH23" s="185">
        <v>1.6929498600363947E-2</v>
      </c>
      <c r="AI23" s="185">
        <v>-4.6089189327857723E-3</v>
      </c>
      <c r="AJ23" s="185">
        <v>1.7618000273737632E-2</v>
      </c>
      <c r="AK23" s="185">
        <v>-1.0731301598596248E-2</v>
      </c>
      <c r="AL23" s="185">
        <v>-2.949558112582002E-3</v>
      </c>
      <c r="AM23" s="185">
        <v>-2.1182489785591108E-2</v>
      </c>
      <c r="AN23" s="185">
        <v>0</v>
      </c>
      <c r="AO23" s="185">
        <v>0</v>
      </c>
      <c r="AP23" s="185">
        <v>-2.1814407879540133E-2</v>
      </c>
      <c r="AQ23" s="185">
        <v>0</v>
      </c>
      <c r="AR23" s="185">
        <v>0</v>
      </c>
      <c r="AS23" s="185">
        <v>6.7506691271406417E-3</v>
      </c>
      <c r="AT23" s="185">
        <v>7.7544654038513442E-3</v>
      </c>
      <c r="AU23" s="185">
        <v>-3.3405609390496672E-2</v>
      </c>
      <c r="AV23" s="185">
        <v>-1.91835792431727E-2</v>
      </c>
      <c r="AW23" s="185">
        <v>0</v>
      </c>
      <c r="AX23" s="185">
        <v>-6.982311306761313E-2</v>
      </c>
      <c r="AY23" s="185">
        <v>0</v>
      </c>
      <c r="AZ23" s="185">
        <v>2.1911997783464871E-3</v>
      </c>
      <c r="BA23" s="185">
        <v>0</v>
      </c>
      <c r="BB23" s="185">
        <v>0</v>
      </c>
      <c r="BC23" s="185">
        <v>-9.5027849539027626E-3</v>
      </c>
      <c r="BD23" s="185">
        <v>0</v>
      </c>
      <c r="BE23" s="185">
        <v>1.7649988445177678E-2</v>
      </c>
      <c r="BF23" s="185">
        <v>-1.4240063293881595E-2</v>
      </c>
      <c r="BG23" s="185">
        <v>-1.7927698218567864E-3</v>
      </c>
      <c r="BH23" s="185">
        <v>-1.8783343692100579E-2</v>
      </c>
      <c r="BI23" s="185">
        <v>-1.8188199462193959E-2</v>
      </c>
      <c r="BJ23" s="185">
        <v>-1.5818968296791538E-2</v>
      </c>
      <c r="BK23" s="185">
        <v>-2.0727841542153872E-3</v>
      </c>
      <c r="BL23" s="185">
        <v>-2.4947642823643746E-2</v>
      </c>
      <c r="BM23" s="185">
        <v>0</v>
      </c>
      <c r="BN23" s="185">
        <v>-5.8724426853318856E-2</v>
      </c>
      <c r="BO23" s="185">
        <v>-1.6360565134187141E-3</v>
      </c>
      <c r="BP23" s="185">
        <v>0</v>
      </c>
      <c r="BQ23" s="185">
        <v>-5.1817071792723157E-2</v>
      </c>
      <c r="BR23" s="185">
        <v>-7.5794936058466503E-2</v>
      </c>
      <c r="BS23" s="185">
        <v>-3.1120745062647157E-2</v>
      </c>
      <c r="BT23" s="185">
        <v>-4.2463339284230642E-2</v>
      </c>
      <c r="BU23" s="185">
        <v>-1.6515076201551224E-2</v>
      </c>
      <c r="BV23" s="185">
        <v>-1.0700054369403196E-3</v>
      </c>
      <c r="BW23" s="185">
        <v>0</v>
      </c>
      <c r="BX23" s="185">
        <v>0</v>
      </c>
      <c r="BY23" s="185">
        <v>0</v>
      </c>
      <c r="BZ23" s="185">
        <v>-6.29734318331855E-3</v>
      </c>
      <c r="CA23" s="185">
        <v>1.4312696641913059E-2</v>
      </c>
      <c r="CB23" s="185">
        <v>5.1194002694077798E-2</v>
      </c>
      <c r="CC23" s="185">
        <v>3.5255718530552552E-2</v>
      </c>
      <c r="CD23" s="185">
        <v>5.6096759057403323E-3</v>
      </c>
      <c r="CE23" s="185">
        <v>-4.3938374433782944E-3</v>
      </c>
      <c r="CF23" s="185">
        <v>1.1580780860048694E-2</v>
      </c>
      <c r="CG23" s="185">
        <v>7.8412987491994404E-3</v>
      </c>
      <c r="CH23" s="185">
        <v>1.2562356977382885E-2</v>
      </c>
      <c r="CI23" s="185">
        <v>2.8071846980646353E-2</v>
      </c>
      <c r="CJ23" s="185">
        <v>-2.1627064395827729E-3</v>
      </c>
      <c r="CK23" s="185">
        <v>-9.6164852161216927E-3</v>
      </c>
      <c r="CL23" s="185">
        <v>7.3299761949816864E-3</v>
      </c>
      <c r="CM23" s="185">
        <v>7.3946963606732561E-3</v>
      </c>
      <c r="CN23" s="185">
        <v>0</v>
      </c>
      <c r="CO23" s="185">
        <v>4.4323355952088896E-2</v>
      </c>
      <c r="CP23" s="185">
        <v>0</v>
      </c>
      <c r="CQ23" s="185">
        <v>6.8116182777595569E-3</v>
      </c>
      <c r="CR23" s="185">
        <v>1.5247689552949813E-2</v>
      </c>
      <c r="CS23" s="185">
        <v>0</v>
      </c>
      <c r="CT23" s="185">
        <v>-1.042277559787908E-2</v>
      </c>
      <c r="CU23" s="185">
        <v>1.6494127519147674E-2</v>
      </c>
      <c r="CV23" s="185">
        <v>1.5525848924678501E-2</v>
      </c>
      <c r="CW23" s="185">
        <v>1.2643265795654349E-2</v>
      </c>
      <c r="CX23" s="185">
        <v>4.717115843888166E-3</v>
      </c>
      <c r="CY23" s="185">
        <v>-1.4205091941356527E-2</v>
      </c>
      <c r="CZ23" s="185">
        <v>5.6165161403699797E-3</v>
      </c>
      <c r="DA23" s="185">
        <v>0</v>
      </c>
      <c r="DB23" s="185">
        <v>6.0445778450819443E-3</v>
      </c>
      <c r="DC23" s="185">
        <v>0</v>
      </c>
      <c r="DD23" s="185">
        <v>1.7667395166106367E-2</v>
      </c>
      <c r="DE23" s="185">
        <v>-2.3314620043420843E-3</v>
      </c>
      <c r="DF23" s="185">
        <v>0</v>
      </c>
      <c r="DG23" s="185">
        <v>-1.1772102473705385E-2</v>
      </c>
      <c r="DH23" s="185">
        <v>-3.0241774998408064E-2</v>
      </c>
      <c r="DI23" s="185">
        <v>0</v>
      </c>
      <c r="DJ23" s="185">
        <v>-2.8054145638282797E-2</v>
      </c>
      <c r="DK23" s="185">
        <v>8.1765950566533435E-2</v>
      </c>
      <c r="DL23" s="185">
        <v>0</v>
      </c>
      <c r="DM23" s="185">
        <v>0</v>
      </c>
      <c r="DN23" s="185">
        <v>0</v>
      </c>
      <c r="DO23" s="185">
        <v>0</v>
      </c>
      <c r="DP23" s="185">
        <v>0</v>
      </c>
      <c r="DQ23" s="185">
        <v>1.9956053900094223E-2</v>
      </c>
      <c r="DR23" s="185">
        <v>-7.421970864715759E-3</v>
      </c>
      <c r="DS23" s="185">
        <v>5.1526026143493137E-3</v>
      </c>
      <c r="DT23" s="185">
        <v>6.0153254657730974E-3</v>
      </c>
      <c r="DU23" s="185">
        <v>1.1468157256408405E-2</v>
      </c>
      <c r="DV23" s="185">
        <v>-0.11762938158654963</v>
      </c>
      <c r="DW23" s="185">
        <v>5.2693470780262631E-3</v>
      </c>
      <c r="DX23" s="185">
        <v>5.44493813561207E-3</v>
      </c>
      <c r="DY23" s="185">
        <v>-6.3528121285095678E-3</v>
      </c>
      <c r="DZ23" s="185">
        <v>1.9704862027414685E-2</v>
      </c>
      <c r="EA23" s="185">
        <v>1.175877924534942E-2</v>
      </c>
      <c r="EB23" s="185">
        <v>6.3047608306467176E-3</v>
      </c>
      <c r="EC23" s="185">
        <v>1.4819976724342271E-2</v>
      </c>
      <c r="ED23" s="185">
        <v>1.9057491380469027E-2</v>
      </c>
      <c r="EE23" s="185">
        <v>3.000637726567084E-2</v>
      </c>
      <c r="EF23" s="185">
        <v>0</v>
      </c>
      <c r="EG23" s="185">
        <v>0</v>
      </c>
      <c r="EH23" s="185">
        <v>0</v>
      </c>
      <c r="EI23" s="185">
        <v>-4.5147555062761642E-2</v>
      </c>
      <c r="EJ23" s="185">
        <v>7.8032215869116683E-2</v>
      </c>
      <c r="EK23" s="185">
        <v>2.3266727719228573E-2</v>
      </c>
      <c r="EL23" s="185">
        <v>-1.3407125824755849E-2</v>
      </c>
      <c r="EM23" s="185">
        <v>-1.2661832899506202E-2</v>
      </c>
      <c r="EN23" s="185">
        <v>-2.882677308682334E-2</v>
      </c>
      <c r="EO23" s="185">
        <v>0</v>
      </c>
      <c r="EP23" s="185">
        <v>-2.4724399157221133E-2</v>
      </c>
      <c r="EQ23" s="185">
        <v>-5.1786183474462604E-3</v>
      </c>
      <c r="ER23" s="185">
        <v>5.3554031495163849E-2</v>
      </c>
      <c r="ES23" s="185">
        <v>0</v>
      </c>
      <c r="ET23" s="185">
        <v>1.7315744356343109E-2</v>
      </c>
      <c r="EU23" s="185">
        <v>6.907218746742624E-3</v>
      </c>
      <c r="EV23" s="185">
        <v>7.9836397636383616E-3</v>
      </c>
      <c r="EW23" s="185">
        <v>9.0289112997771169E-3</v>
      </c>
      <c r="EX23" s="185">
        <v>-2.210525657579275E-2</v>
      </c>
      <c r="EY23" s="185">
        <v>0</v>
      </c>
      <c r="EZ23" s="185">
        <v>0</v>
      </c>
      <c r="FA23" s="185">
        <v>-2.1380774716902726E-2</v>
      </c>
      <c r="FB23" s="185">
        <v>0</v>
      </c>
      <c r="FC23" s="185">
        <v>-6.6230060384720846E-2</v>
      </c>
      <c r="FD23" s="185">
        <v>0</v>
      </c>
      <c r="FE23" s="185">
        <v>-6.6243891417160942E-3</v>
      </c>
      <c r="FF23" s="185">
        <v>0</v>
      </c>
      <c r="FG23" s="185">
        <v>4.6217517224738935E-3</v>
      </c>
      <c r="FH23" s="185">
        <v>-5.8444486276538095E-2</v>
      </c>
      <c r="FI23" s="185">
        <v>3.3695390749487832E-2</v>
      </c>
      <c r="FJ23" s="185">
        <v>-4.8964516565194995E-2</v>
      </c>
      <c r="FK23" s="185">
        <v>5.5550384881215033E-3</v>
      </c>
      <c r="FL23" s="185">
        <v>5.7842716894296476E-3</v>
      </c>
      <c r="FM23" s="185">
        <v>2.6116646257678663E-2</v>
      </c>
      <c r="FN23" s="185">
        <v>-1.7138945571324826E-3</v>
      </c>
      <c r="FO23" s="185">
        <v>6.6726461948105498E-2</v>
      </c>
      <c r="FP23" s="185">
        <v>0</v>
      </c>
      <c r="FQ23" s="185">
        <v>-4.6642490263951369E-2</v>
      </c>
      <c r="FR23" s="185">
        <v>-1.8316223172646522E-2</v>
      </c>
      <c r="FS23" s="185">
        <v>0</v>
      </c>
      <c r="FT23" s="185">
        <v>0</v>
      </c>
      <c r="FU23" s="185">
        <v>0</v>
      </c>
      <c r="FV23" s="185">
        <v>1.7065517941161394E-2</v>
      </c>
      <c r="FW23" s="185">
        <v>0</v>
      </c>
      <c r="FX23" s="185">
        <v>0</v>
      </c>
      <c r="FY23" s="185">
        <v>1.430971528273552E-2</v>
      </c>
      <c r="FZ23" s="185">
        <v>2.5868670595348774E-2</v>
      </c>
      <c r="GA23" s="185">
        <v>-5.7709120826099445E-3</v>
      </c>
      <c r="GB23" s="185">
        <v>4.5669128566549463E-2</v>
      </c>
      <c r="GC23" s="185">
        <v>1.2660831734809697E-2</v>
      </c>
      <c r="GD23" s="185">
        <v>0</v>
      </c>
      <c r="GE23" s="185">
        <v>1.5943955107437097E-3</v>
      </c>
      <c r="GF23" s="185">
        <v>0</v>
      </c>
      <c r="GG23" s="185">
        <v>0.17107590720129853</v>
      </c>
      <c r="GH23" s="185">
        <v>7.3548396950088362E-3</v>
      </c>
      <c r="GI23" s="185">
        <v>-2.0692288258029965E-2</v>
      </c>
      <c r="GJ23" s="185">
        <v>5.5306915546596679E-3</v>
      </c>
      <c r="GK23" s="185">
        <v>4.0760229376973984E-3</v>
      </c>
      <c r="GL23" s="185">
        <v>1.7418534612538273E-2</v>
      </c>
      <c r="GM23" s="185">
        <v>7.2331596669889323E-4</v>
      </c>
      <c r="GN23" s="185">
        <v>-1.9152961034332901E-3</v>
      </c>
      <c r="GO23" s="185">
        <v>1.8071182313292349E-2</v>
      </c>
    </row>
    <row r="24" spans="1:197" x14ac:dyDescent="0.25">
      <c r="A24" s="183">
        <v>41698</v>
      </c>
      <c r="B24" s="185">
        <v>-2.0173996938398435E-2</v>
      </c>
      <c r="C24" s="185">
        <v>8.6716045314498297E-4</v>
      </c>
      <c r="D24" s="185">
        <v>-2.326944988930358E-2</v>
      </c>
      <c r="E24" s="185">
        <v>-2.3340567473320528E-2</v>
      </c>
      <c r="F24" s="185">
        <v>-8.8423948878676197E-3</v>
      </c>
      <c r="G24" s="185">
        <v>-8.9695612739629765E-3</v>
      </c>
      <c r="H24" s="185">
        <v>-8.5447011885922079E-3</v>
      </c>
      <c r="I24" s="185">
        <v>-1.4170516228762805E-2</v>
      </c>
      <c r="J24" s="185">
        <v>-9.8615746771150131E-3</v>
      </c>
      <c r="K24" s="185">
        <v>0</v>
      </c>
      <c r="L24" s="185">
        <v>0</v>
      </c>
      <c r="M24" s="185">
        <v>0</v>
      </c>
      <c r="N24" s="185">
        <v>0</v>
      </c>
      <c r="O24" s="185">
        <v>0</v>
      </c>
      <c r="P24" s="185">
        <v>2.7688449534265594E-2</v>
      </c>
      <c r="Q24" s="185">
        <v>1.6698566340705531E-2</v>
      </c>
      <c r="R24" s="185">
        <v>2.7501081078240674E-2</v>
      </c>
      <c r="S24" s="185">
        <v>-2.1351676098330712E-2</v>
      </c>
      <c r="T24" s="185">
        <v>0</v>
      </c>
      <c r="U24" s="185">
        <v>6.1238290539294644E-2</v>
      </c>
      <c r="V24" s="185">
        <v>0</v>
      </c>
      <c r="W24" s="185">
        <v>2.1593417869324491E-2</v>
      </c>
      <c r="X24" s="185">
        <v>2.8854144821104079E-2</v>
      </c>
      <c r="Y24" s="185">
        <v>-9.2756142564469762E-3</v>
      </c>
      <c r="Z24" s="185">
        <v>3.6416835726562791E-2</v>
      </c>
      <c r="AA24" s="185">
        <v>1.0046903509955405E-2</v>
      </c>
      <c r="AB24" s="185">
        <v>1.9194315077441616E-2</v>
      </c>
      <c r="AC24" s="185">
        <v>2.9589516028092316E-2</v>
      </c>
      <c r="AD24" s="185">
        <v>0</v>
      </c>
      <c r="AE24" s="185">
        <v>0</v>
      </c>
      <c r="AF24" s="185">
        <v>3.8942190365278712E-2</v>
      </c>
      <c r="AG24" s="185">
        <v>-6.2453471114299386E-2</v>
      </c>
      <c r="AH24" s="185">
        <v>7.2024773429100672E-3</v>
      </c>
      <c r="AI24" s="185">
        <v>7.1854944953221415E-3</v>
      </c>
      <c r="AJ24" s="185">
        <v>-2.1697875383762624E-2</v>
      </c>
      <c r="AK24" s="185">
        <v>2.0016269937552702E-3</v>
      </c>
      <c r="AL24" s="185">
        <v>8.2759510196361609E-3</v>
      </c>
      <c r="AM24" s="185">
        <v>2.9293892301279862E-3</v>
      </c>
      <c r="AN24" s="185">
        <v>0</v>
      </c>
      <c r="AO24" s="185">
        <v>0</v>
      </c>
      <c r="AP24" s="185">
        <v>2.229578794753195E-3</v>
      </c>
      <c r="AQ24" s="185">
        <v>0</v>
      </c>
      <c r="AR24" s="185">
        <v>0</v>
      </c>
      <c r="AS24" s="185">
        <v>2.6978489203517381E-2</v>
      </c>
      <c r="AT24" s="185">
        <v>1.2243410814297631E-2</v>
      </c>
      <c r="AU24" s="185">
        <v>1.0608258432545715E-2</v>
      </c>
      <c r="AV24" s="185">
        <v>-4.8783481186936992E-3</v>
      </c>
      <c r="AW24" s="185">
        <v>0</v>
      </c>
      <c r="AX24" s="185">
        <v>-2.4394100754671407E-2</v>
      </c>
      <c r="AY24" s="185">
        <v>0</v>
      </c>
      <c r="AZ24" s="185">
        <v>2.6888667809328068E-2</v>
      </c>
      <c r="BA24" s="185">
        <v>0</v>
      </c>
      <c r="BB24" s="185">
        <v>0</v>
      </c>
      <c r="BC24" s="185">
        <v>2.224045378397268E-3</v>
      </c>
      <c r="BD24" s="185">
        <v>0</v>
      </c>
      <c r="BE24" s="185">
        <v>1.8088357434569227E-4</v>
      </c>
      <c r="BF24" s="185">
        <v>-9.523565182098466E-3</v>
      </c>
      <c r="BG24" s="185">
        <v>-1.0131232593066879E-2</v>
      </c>
      <c r="BH24" s="185">
        <v>-1.4051942164174207E-2</v>
      </c>
      <c r="BI24" s="185">
        <v>-1.4020596853326118E-2</v>
      </c>
      <c r="BJ24" s="185">
        <v>-2.2319173912480205E-3</v>
      </c>
      <c r="BK24" s="185">
        <v>5.7616493157381314E-2</v>
      </c>
      <c r="BL24" s="185">
        <v>2.6807318972218927E-2</v>
      </c>
      <c r="BM24" s="185">
        <v>0</v>
      </c>
      <c r="BN24" s="185">
        <v>4.4910072588169774E-3</v>
      </c>
      <c r="BO24" s="185">
        <v>3.9167261558235696E-2</v>
      </c>
      <c r="BP24" s="185">
        <v>0</v>
      </c>
      <c r="BQ24" s="185">
        <v>-2.2805161495374884E-2</v>
      </c>
      <c r="BR24" s="185">
        <v>-3.4317720315085037E-2</v>
      </c>
      <c r="BS24" s="185">
        <v>-1.3710131173347233E-2</v>
      </c>
      <c r="BT24" s="185">
        <v>-8.345772424228912E-3</v>
      </c>
      <c r="BU24" s="185">
        <v>-2.6910667165124039E-3</v>
      </c>
      <c r="BV24" s="185">
        <v>-1.8208886398785415E-2</v>
      </c>
      <c r="BW24" s="185">
        <v>0</v>
      </c>
      <c r="BX24" s="185">
        <v>0</v>
      </c>
      <c r="BY24" s="185">
        <v>0</v>
      </c>
      <c r="BZ24" s="185">
        <v>4.8441603762502228E-2</v>
      </c>
      <c r="CA24" s="185">
        <v>8.2857885083611818E-3</v>
      </c>
      <c r="CB24" s="185">
        <v>3.3396929749723386E-2</v>
      </c>
      <c r="CC24" s="185">
        <v>1.7756043727359352E-2</v>
      </c>
      <c r="CD24" s="185">
        <v>3.9652356388973197E-4</v>
      </c>
      <c r="CE24" s="185">
        <v>-1.6401181386120678E-2</v>
      </c>
      <c r="CF24" s="185">
        <v>5.1831611387767587E-3</v>
      </c>
      <c r="CG24" s="185">
        <v>5.4912394202937913E-3</v>
      </c>
      <c r="CH24" s="185">
        <v>4.9881802135468122E-3</v>
      </c>
      <c r="CI24" s="185">
        <v>5.1699371441324433E-3</v>
      </c>
      <c r="CJ24" s="185">
        <v>-3.8952512076587823E-3</v>
      </c>
      <c r="CK24" s="185">
        <v>2.1703233020714391E-2</v>
      </c>
      <c r="CL24" s="185">
        <v>-1.5875660070454007E-2</v>
      </c>
      <c r="CM24" s="185">
        <v>9.902319190428643E-3</v>
      </c>
      <c r="CN24" s="185">
        <v>0</v>
      </c>
      <c r="CO24" s="185">
        <v>2.5043964849173542E-2</v>
      </c>
      <c r="CP24" s="185">
        <v>0</v>
      </c>
      <c r="CQ24" s="185">
        <v>-5.8018946086262103E-3</v>
      </c>
      <c r="CR24" s="185">
        <v>-2.4122852744131416E-3</v>
      </c>
      <c r="CS24" s="185">
        <v>0</v>
      </c>
      <c r="CT24" s="185">
        <v>2.2230571413801004E-3</v>
      </c>
      <c r="CU24" s="185">
        <v>2.1283779375254316E-2</v>
      </c>
      <c r="CV24" s="185">
        <v>-7.100238239522369E-3</v>
      </c>
      <c r="CW24" s="185">
        <v>2.3178227198962752E-2</v>
      </c>
      <c r="CX24" s="185">
        <v>-2.0907725392422761E-3</v>
      </c>
      <c r="CY24" s="185">
        <v>-6.653844281679323E-4</v>
      </c>
      <c r="CZ24" s="185">
        <v>7.6569717162531838E-3</v>
      </c>
      <c r="DA24" s="185">
        <v>0</v>
      </c>
      <c r="DB24" s="185">
        <v>-1.3655615271931725E-2</v>
      </c>
      <c r="DC24" s="185">
        <v>0</v>
      </c>
      <c r="DD24" s="185">
        <v>4.9086068832978691E-4</v>
      </c>
      <c r="DE24" s="185">
        <v>1.9413928606361569E-2</v>
      </c>
      <c r="DF24" s="185">
        <v>0</v>
      </c>
      <c r="DG24" s="185">
        <v>-8.5525645440909584E-4</v>
      </c>
      <c r="DH24" s="185">
        <v>6.7546560576103778E-3</v>
      </c>
      <c r="DI24" s="185">
        <v>0</v>
      </c>
      <c r="DJ24" s="185">
        <v>1.0973942742463246E-2</v>
      </c>
      <c r="DK24" s="185">
        <v>-1.1538566585012672E-2</v>
      </c>
      <c r="DL24" s="185">
        <v>0</v>
      </c>
      <c r="DM24" s="185">
        <v>0</v>
      </c>
      <c r="DN24" s="185">
        <v>0</v>
      </c>
      <c r="DO24" s="185">
        <v>0</v>
      </c>
      <c r="DP24" s="185">
        <v>0</v>
      </c>
      <c r="DQ24" s="185">
        <v>6.5680186664740896E-3</v>
      </c>
      <c r="DR24" s="185">
        <v>1.3406685222068433E-2</v>
      </c>
      <c r="DS24" s="185">
        <v>-2.7515434673460034E-3</v>
      </c>
      <c r="DT24" s="185">
        <v>-3.5138303495776831E-3</v>
      </c>
      <c r="DU24" s="185">
        <v>2.2739790116676224E-3</v>
      </c>
      <c r="DV24" s="185">
        <v>0.11090159988838247</v>
      </c>
      <c r="DW24" s="185">
        <v>1.6520235283237802E-2</v>
      </c>
      <c r="DX24" s="185">
        <v>1.7101055116977619E-2</v>
      </c>
      <c r="DY24" s="185">
        <v>1.9421640640234735E-3</v>
      </c>
      <c r="DZ24" s="185">
        <v>2.4848682501954034E-2</v>
      </c>
      <c r="EA24" s="185">
        <v>8.684391197344779E-2</v>
      </c>
      <c r="EB24" s="185">
        <v>3.3105272573045803E-2</v>
      </c>
      <c r="EC24" s="185">
        <v>1.6146391141618907E-2</v>
      </c>
      <c r="ED24" s="185">
        <v>2.8012631595573552E-2</v>
      </c>
      <c r="EE24" s="185">
        <v>5.917473581585965E-2</v>
      </c>
      <c r="EF24" s="185">
        <v>0</v>
      </c>
      <c r="EG24" s="185">
        <v>0</v>
      </c>
      <c r="EH24" s="185">
        <v>0</v>
      </c>
      <c r="EI24" s="185">
        <v>2.2378862315277956E-2</v>
      </c>
      <c r="EJ24" s="185">
        <v>-1.1576900331607881E-2</v>
      </c>
      <c r="EK24" s="185">
        <v>1.8691153093435449E-3</v>
      </c>
      <c r="EL24" s="185">
        <v>1.4240335131746835E-2</v>
      </c>
      <c r="EM24" s="185">
        <v>1.4577038152368302E-2</v>
      </c>
      <c r="EN24" s="185">
        <v>8.3763976459943178E-3</v>
      </c>
      <c r="EO24" s="185">
        <v>0</v>
      </c>
      <c r="EP24" s="185">
        <v>-9.2620921474911421E-3</v>
      </c>
      <c r="EQ24" s="185">
        <v>-1.7265559069604405E-2</v>
      </c>
      <c r="ER24" s="185">
        <v>4.4215114043787244E-2</v>
      </c>
      <c r="ES24" s="185">
        <v>0</v>
      </c>
      <c r="ET24" s="185">
        <v>-5.3218848584160386E-3</v>
      </c>
      <c r="EU24" s="185">
        <v>-8.0227539441257399E-3</v>
      </c>
      <c r="EV24" s="185">
        <v>1.418603105190595E-2</v>
      </c>
      <c r="EW24" s="185">
        <v>5.5848492358331232E-3</v>
      </c>
      <c r="EX24" s="185">
        <v>2.1825115933751981E-2</v>
      </c>
      <c r="EY24" s="185">
        <v>0</v>
      </c>
      <c r="EZ24" s="185">
        <v>0</v>
      </c>
      <c r="FA24" s="185">
        <v>-1.5264711458974239E-2</v>
      </c>
      <c r="FB24" s="185">
        <v>0</v>
      </c>
      <c r="FC24" s="185">
        <v>-2.4175775470531787E-2</v>
      </c>
      <c r="FD24" s="185">
        <v>0</v>
      </c>
      <c r="FE24" s="185">
        <v>1.1993697919284903E-2</v>
      </c>
      <c r="FF24" s="185">
        <v>0</v>
      </c>
      <c r="FG24" s="185">
        <v>1.5098868257636811E-2</v>
      </c>
      <c r="FH24" s="185">
        <v>-5.1921559203049247E-3</v>
      </c>
      <c r="FI24" s="185">
        <v>3.9358296977328568E-3</v>
      </c>
      <c r="FJ24" s="185">
        <v>-6.8784402811786251E-3</v>
      </c>
      <c r="FK24" s="185">
        <v>8.3919217415712125E-3</v>
      </c>
      <c r="FL24" s="185">
        <v>4.794336266227002E-3</v>
      </c>
      <c r="FM24" s="185">
        <v>-1.6783802591747738E-2</v>
      </c>
      <c r="FN24" s="185">
        <v>-7.3702646829509194E-3</v>
      </c>
      <c r="FO24" s="185">
        <v>2.4524118037989463E-2</v>
      </c>
      <c r="FP24" s="185">
        <v>0</v>
      </c>
      <c r="FQ24" s="185">
        <v>2.5020437567750383E-3</v>
      </c>
      <c r="FR24" s="185">
        <v>2.6245912526095067E-2</v>
      </c>
      <c r="FS24" s="185">
        <v>0</v>
      </c>
      <c r="FT24" s="185">
        <v>0</v>
      </c>
      <c r="FU24" s="185">
        <v>0</v>
      </c>
      <c r="FV24" s="185">
        <v>4.721254456037393E-3</v>
      </c>
      <c r="FW24" s="185">
        <v>0</v>
      </c>
      <c r="FX24" s="185">
        <v>0</v>
      </c>
      <c r="FY24" s="185">
        <v>8.8437291832425945E-3</v>
      </c>
      <c r="FZ24" s="185">
        <v>7.3910341404062243E-3</v>
      </c>
      <c r="GA24" s="185">
        <v>-5.376421090338087E-3</v>
      </c>
      <c r="GB24" s="185">
        <v>-1.4546408950714316E-3</v>
      </c>
      <c r="GC24" s="185">
        <v>2.3535870158604217E-2</v>
      </c>
      <c r="GD24" s="185">
        <v>0</v>
      </c>
      <c r="GE24" s="185">
        <v>2.1253368842838332E-2</v>
      </c>
      <c r="GF24" s="185">
        <v>0</v>
      </c>
      <c r="GG24" s="185">
        <v>6.778466245150809E-2</v>
      </c>
      <c r="GH24" s="185">
        <v>-1.026609903334013E-3</v>
      </c>
      <c r="GI24" s="185">
        <v>2.8717487182609719E-3</v>
      </c>
      <c r="GJ24" s="185">
        <v>5.321281417942047E-3</v>
      </c>
      <c r="GK24" s="185">
        <v>5.1399544286162757E-3</v>
      </c>
      <c r="GL24" s="185">
        <v>-5.1275301233739672E-3</v>
      </c>
      <c r="GM24" s="185">
        <v>1.6326435460857504E-3</v>
      </c>
      <c r="GN24" s="185">
        <v>7.5847403145133906E-3</v>
      </c>
      <c r="GO24" s="185">
        <v>2.5031246218747402E-2</v>
      </c>
    </row>
    <row r="25" spans="1:197" x14ac:dyDescent="0.25">
      <c r="A25" s="183">
        <v>41729</v>
      </c>
      <c r="B25" s="185">
        <v>2.339593001610428E-3</v>
      </c>
      <c r="C25" s="185">
        <v>2.8760227977817174E-2</v>
      </c>
      <c r="D25" s="185">
        <v>-1.0449706602667481E-2</v>
      </c>
      <c r="E25" s="185">
        <v>-1.0765616347654019E-2</v>
      </c>
      <c r="F25" s="185">
        <v>1.9485665356495627E-2</v>
      </c>
      <c r="G25" s="185">
        <v>1.9643667354304898E-2</v>
      </c>
      <c r="H25" s="185">
        <v>-5.1758770639555897E-3</v>
      </c>
      <c r="I25" s="185">
        <v>-3.5029222063889122E-2</v>
      </c>
      <c r="J25" s="185">
        <v>-1.2987449460548198E-2</v>
      </c>
      <c r="K25" s="185">
        <v>0</v>
      </c>
      <c r="L25" s="185">
        <v>0</v>
      </c>
      <c r="M25" s="185">
        <v>0</v>
      </c>
      <c r="N25" s="185">
        <v>0</v>
      </c>
      <c r="O25" s="185">
        <v>0</v>
      </c>
      <c r="P25" s="185">
        <v>-1.7001819394457884E-2</v>
      </c>
      <c r="Q25" s="185">
        <v>1.6855844360328109E-2</v>
      </c>
      <c r="R25" s="185">
        <v>-1.8027976204257577E-3</v>
      </c>
      <c r="S25" s="185">
        <v>-4.721287664936593E-2</v>
      </c>
      <c r="T25" s="185">
        <v>0</v>
      </c>
      <c r="U25" s="185">
        <v>2.4988061749454123E-2</v>
      </c>
      <c r="V25" s="185">
        <v>0</v>
      </c>
      <c r="W25" s="185">
        <v>6.9793976331593288E-3</v>
      </c>
      <c r="X25" s="185">
        <v>-1.0179749909026998E-2</v>
      </c>
      <c r="Y25" s="185">
        <v>-2.0151436738964417E-3</v>
      </c>
      <c r="Z25" s="185">
        <v>-6.2713923078843879E-3</v>
      </c>
      <c r="AA25" s="185">
        <v>1.673219891186024E-2</v>
      </c>
      <c r="AB25" s="185">
        <v>-5.3115404718689623E-3</v>
      </c>
      <c r="AC25" s="185">
        <v>-8.5230653293612638E-3</v>
      </c>
      <c r="AD25" s="185">
        <v>0</v>
      </c>
      <c r="AE25" s="185">
        <v>0</v>
      </c>
      <c r="AF25" s="185">
        <v>1.9346390260667375E-2</v>
      </c>
      <c r="AG25" s="185">
        <v>-2.3203942933874948E-2</v>
      </c>
      <c r="AH25" s="185">
        <v>-8.2096764977078081E-3</v>
      </c>
      <c r="AI25" s="185">
        <v>-5.2817553214877114E-3</v>
      </c>
      <c r="AJ25" s="185">
        <v>-2.9538541158156073E-2</v>
      </c>
      <c r="AK25" s="185">
        <v>-5.4396675242669446E-2</v>
      </c>
      <c r="AL25" s="185">
        <v>-8.1056140150983207E-3</v>
      </c>
      <c r="AM25" s="185">
        <v>1.5811750127824279E-3</v>
      </c>
      <c r="AN25" s="185">
        <v>0</v>
      </c>
      <c r="AO25" s="185">
        <v>0</v>
      </c>
      <c r="AP25" s="185">
        <v>8.9549431787673203E-4</v>
      </c>
      <c r="AQ25" s="185">
        <v>0</v>
      </c>
      <c r="AR25" s="185">
        <v>0</v>
      </c>
      <c r="AS25" s="185">
        <v>5.4923679258558067E-3</v>
      </c>
      <c r="AT25" s="185">
        <v>7.2429590823730504E-3</v>
      </c>
      <c r="AU25" s="185">
        <v>1.5494234024298541E-3</v>
      </c>
      <c r="AV25" s="185">
        <v>1.2221427665953738E-3</v>
      </c>
      <c r="AW25" s="185">
        <v>0</v>
      </c>
      <c r="AX25" s="185">
        <v>-1.8736342902724672E-2</v>
      </c>
      <c r="AY25" s="185">
        <v>0</v>
      </c>
      <c r="AZ25" s="185">
        <v>-8.3989081241122546E-2</v>
      </c>
      <c r="BA25" s="185">
        <v>0</v>
      </c>
      <c r="BB25" s="185">
        <v>0</v>
      </c>
      <c r="BC25" s="185">
        <v>2.4907023415243791E-3</v>
      </c>
      <c r="BD25" s="185">
        <v>0</v>
      </c>
      <c r="BE25" s="185">
        <v>1.0574043454166125E-2</v>
      </c>
      <c r="BF25" s="185">
        <v>3.0622395271277074E-3</v>
      </c>
      <c r="BG25" s="185">
        <v>-1.0236263510557078E-2</v>
      </c>
      <c r="BH25" s="185">
        <v>-2.7706696818103E-3</v>
      </c>
      <c r="BI25" s="185">
        <v>-2.624550609758569E-3</v>
      </c>
      <c r="BJ25" s="185">
        <v>-8.1519189775748884E-3</v>
      </c>
      <c r="BK25" s="185">
        <v>1.8713960159927469E-2</v>
      </c>
      <c r="BL25" s="185">
        <v>-9.2576359622801915E-3</v>
      </c>
      <c r="BM25" s="185">
        <v>0</v>
      </c>
      <c r="BN25" s="185">
        <v>1.4243219741711737E-2</v>
      </c>
      <c r="BO25" s="185">
        <v>3.6167299784422933E-3</v>
      </c>
      <c r="BP25" s="185">
        <v>0</v>
      </c>
      <c r="BQ25" s="185">
        <v>-8.9811435860997178E-3</v>
      </c>
      <c r="BR25" s="185">
        <v>-1.2312323590164742E-2</v>
      </c>
      <c r="BS25" s="185">
        <v>2.3177192949099942E-3</v>
      </c>
      <c r="BT25" s="185">
        <v>1.0715624438380061E-3</v>
      </c>
      <c r="BU25" s="185">
        <v>-1.6349538073863225E-2</v>
      </c>
      <c r="BV25" s="185">
        <v>-1.9304389013668384E-2</v>
      </c>
      <c r="BW25" s="185">
        <v>0</v>
      </c>
      <c r="BX25" s="185">
        <v>0</v>
      </c>
      <c r="BY25" s="185">
        <v>0</v>
      </c>
      <c r="BZ25" s="185">
        <v>2.9017500586154365E-3</v>
      </c>
      <c r="CA25" s="185">
        <v>4.3328394453259061E-3</v>
      </c>
      <c r="CB25" s="185">
        <v>7.3964875659234923E-3</v>
      </c>
      <c r="CC25" s="185">
        <v>1.6931652063096082E-3</v>
      </c>
      <c r="CD25" s="185">
        <v>-9.7556268606389354E-4</v>
      </c>
      <c r="CE25" s="185">
        <v>4.7088508491434323E-3</v>
      </c>
      <c r="CF25" s="185">
        <v>4.4573725274954946E-3</v>
      </c>
      <c r="CG25" s="185">
        <v>-3.9715235777148293E-3</v>
      </c>
      <c r="CH25" s="185">
        <v>-1.7155495453248641E-3</v>
      </c>
      <c r="CI25" s="185">
        <v>5.858924716427411E-4</v>
      </c>
      <c r="CJ25" s="185">
        <v>1.8403577225656543E-2</v>
      </c>
      <c r="CK25" s="185">
        <v>1.7563449680788719E-2</v>
      </c>
      <c r="CL25" s="185">
        <v>8.7759039467218466E-3</v>
      </c>
      <c r="CM25" s="185">
        <v>4.1867384301189896E-3</v>
      </c>
      <c r="CN25" s="185">
        <v>0</v>
      </c>
      <c r="CO25" s="185">
        <v>-1.4386013794470656E-2</v>
      </c>
      <c r="CP25" s="185">
        <v>0</v>
      </c>
      <c r="CQ25" s="185">
        <v>-7.4443649974822671E-3</v>
      </c>
      <c r="CR25" s="185">
        <v>-2.0079012627307012E-2</v>
      </c>
      <c r="CS25" s="185">
        <v>0</v>
      </c>
      <c r="CT25" s="185">
        <v>-2.3098484338269932E-2</v>
      </c>
      <c r="CU25" s="185">
        <v>2.3588483852031033E-2</v>
      </c>
      <c r="CV25" s="185">
        <v>3.3711047858010539E-2</v>
      </c>
      <c r="CW25" s="185">
        <v>1.8700283769433809E-3</v>
      </c>
      <c r="CX25" s="185">
        <v>-7.1505311386180518E-3</v>
      </c>
      <c r="CY25" s="185">
        <v>-3.0563758100256083E-3</v>
      </c>
      <c r="CZ25" s="185">
        <v>-1.0354398952005676E-2</v>
      </c>
      <c r="DA25" s="185">
        <v>0</v>
      </c>
      <c r="DB25" s="185">
        <v>-1.7392366491051497E-2</v>
      </c>
      <c r="DC25" s="185">
        <v>0</v>
      </c>
      <c r="DD25" s="185">
        <v>6.7012088903372988E-3</v>
      </c>
      <c r="DE25" s="185">
        <v>1.2126199670787294E-2</v>
      </c>
      <c r="DF25" s="185">
        <v>0</v>
      </c>
      <c r="DG25" s="185">
        <v>5.2577704903442775E-3</v>
      </c>
      <c r="DH25" s="185">
        <v>-6.5394500455908094E-3</v>
      </c>
      <c r="DI25" s="185">
        <v>0</v>
      </c>
      <c r="DJ25" s="185">
        <v>-1.2225529497671011E-2</v>
      </c>
      <c r="DK25" s="185">
        <v>-1.093450661527727E-2</v>
      </c>
      <c r="DL25" s="185">
        <v>0</v>
      </c>
      <c r="DM25" s="185">
        <v>0</v>
      </c>
      <c r="DN25" s="185">
        <v>0</v>
      </c>
      <c r="DO25" s="185">
        <v>0</v>
      </c>
      <c r="DP25" s="185">
        <v>0</v>
      </c>
      <c r="DQ25" s="185">
        <v>5.4490751102559529E-4</v>
      </c>
      <c r="DR25" s="185">
        <v>7.6660011966926747E-3</v>
      </c>
      <c r="DS25" s="185">
        <v>-3.6617741426258387E-3</v>
      </c>
      <c r="DT25" s="185">
        <v>-5.717963289138735E-3</v>
      </c>
      <c r="DU25" s="185">
        <v>6.2954204997240758E-3</v>
      </c>
      <c r="DV25" s="185">
        <v>-0.21912039484623191</v>
      </c>
      <c r="DW25" s="185">
        <v>-1.0063306967595864E-2</v>
      </c>
      <c r="DX25" s="185">
        <v>-9.6484324686464239E-3</v>
      </c>
      <c r="DY25" s="185">
        <v>7.2193133077629121E-3</v>
      </c>
      <c r="DZ25" s="185">
        <v>-4.7636576840092209E-3</v>
      </c>
      <c r="EA25" s="185">
        <v>6.1410643613802633E-3</v>
      </c>
      <c r="EB25" s="185">
        <v>-9.6403710629658496E-3</v>
      </c>
      <c r="EC25" s="185">
        <v>-1.6944027899967955E-2</v>
      </c>
      <c r="ED25" s="185">
        <v>-1.3673059893007135E-2</v>
      </c>
      <c r="EE25" s="185">
        <v>1.4091334722850006E-2</v>
      </c>
      <c r="EF25" s="185">
        <v>0</v>
      </c>
      <c r="EG25" s="185">
        <v>0</v>
      </c>
      <c r="EH25" s="185">
        <v>0</v>
      </c>
      <c r="EI25" s="185">
        <v>-9.4300980627956207E-2</v>
      </c>
      <c r="EJ25" s="185">
        <v>1.302245576487605E-2</v>
      </c>
      <c r="EK25" s="185">
        <v>4.488332093050891E-3</v>
      </c>
      <c r="EL25" s="185">
        <v>2.1677594173878031E-2</v>
      </c>
      <c r="EM25" s="185">
        <v>-2.5294031433516821E-2</v>
      </c>
      <c r="EN25" s="185">
        <v>2.3053475348825889E-2</v>
      </c>
      <c r="EO25" s="185">
        <v>0</v>
      </c>
      <c r="EP25" s="185">
        <v>2.9844102320373163E-2</v>
      </c>
      <c r="EQ25" s="185">
        <v>-2.2419016951613701E-2</v>
      </c>
      <c r="ER25" s="185">
        <v>-9.9213678758083273E-3</v>
      </c>
      <c r="ES25" s="185">
        <v>0</v>
      </c>
      <c r="ET25" s="185">
        <v>-1.0262314049478537E-2</v>
      </c>
      <c r="EU25" s="185">
        <v>-9.8051585670415106E-3</v>
      </c>
      <c r="EV25" s="185">
        <v>2.0864273060269066E-3</v>
      </c>
      <c r="EW25" s="185">
        <v>9.750822867181673E-3</v>
      </c>
      <c r="EX25" s="185">
        <v>6.8180813111328627E-3</v>
      </c>
      <c r="EY25" s="185">
        <v>0</v>
      </c>
      <c r="EZ25" s="185">
        <v>0</v>
      </c>
      <c r="FA25" s="185">
        <v>-3.8761216555478328E-3</v>
      </c>
      <c r="FB25" s="185">
        <v>0</v>
      </c>
      <c r="FC25" s="185">
        <v>-2.0066624416044079E-2</v>
      </c>
      <c r="FD25" s="185">
        <v>0</v>
      </c>
      <c r="FE25" s="185">
        <v>-1.3232487349529823E-2</v>
      </c>
      <c r="FF25" s="185">
        <v>0</v>
      </c>
      <c r="FG25" s="185">
        <v>1.2399557269125509E-2</v>
      </c>
      <c r="FH25" s="185">
        <v>-1.4574340636971677E-2</v>
      </c>
      <c r="FI25" s="185">
        <v>-6.592519334679187E-3</v>
      </c>
      <c r="FJ25" s="185">
        <v>5.4977428806475253E-3</v>
      </c>
      <c r="FK25" s="185">
        <v>-2.0413405541771742E-3</v>
      </c>
      <c r="FL25" s="185">
        <v>-1.128242160449649E-2</v>
      </c>
      <c r="FM25" s="185">
        <v>9.1458189329100947E-3</v>
      </c>
      <c r="FN25" s="185">
        <v>-4.0900864667284074E-3</v>
      </c>
      <c r="FO25" s="185">
        <v>-1.2957469160783504E-2</v>
      </c>
      <c r="FP25" s="185">
        <v>0</v>
      </c>
      <c r="FQ25" s="185">
        <v>-2.0481609542824193E-2</v>
      </c>
      <c r="FR25" s="185">
        <v>-3.0812712290552609E-4</v>
      </c>
      <c r="FS25" s="185">
        <v>0</v>
      </c>
      <c r="FT25" s="185">
        <v>0</v>
      </c>
      <c r="FU25" s="185">
        <v>0</v>
      </c>
      <c r="FV25" s="185">
        <v>9.6261594145059803E-3</v>
      </c>
      <c r="FW25" s="185">
        <v>0</v>
      </c>
      <c r="FX25" s="185">
        <v>0</v>
      </c>
      <c r="FY25" s="185">
        <v>1.2520846112562128E-2</v>
      </c>
      <c r="FZ25" s="185">
        <v>1.4592707337496298E-2</v>
      </c>
      <c r="GA25" s="185">
        <v>8.9131829320101465E-3</v>
      </c>
      <c r="GB25" s="185">
        <v>-4.3729485600475706E-3</v>
      </c>
      <c r="GC25" s="185">
        <v>-2.6481718976817777E-2</v>
      </c>
      <c r="GD25" s="185">
        <v>0</v>
      </c>
      <c r="GE25" s="185">
        <v>2.4684835117756102E-3</v>
      </c>
      <c r="GF25" s="185">
        <v>0</v>
      </c>
      <c r="GG25" s="185">
        <v>4.2914934849820202E-2</v>
      </c>
      <c r="GH25" s="185">
        <v>-5.3941795811691673E-2</v>
      </c>
      <c r="GI25" s="185">
        <v>1.6131098371028217E-3</v>
      </c>
      <c r="GJ25" s="185">
        <v>-4.6414612085619086E-3</v>
      </c>
      <c r="GK25" s="185">
        <v>-3.0037138414453369E-4</v>
      </c>
      <c r="GL25" s="185">
        <v>-5.6234397503052711E-4</v>
      </c>
      <c r="GM25" s="185">
        <v>2.475984183207131E-3</v>
      </c>
      <c r="GN25" s="185">
        <v>-7.7281406867253152E-3</v>
      </c>
      <c r="GO25" s="185">
        <v>-7.7531742453275775E-3</v>
      </c>
    </row>
    <row r="26" spans="1:197" x14ac:dyDescent="0.25">
      <c r="A26" s="183">
        <v>41759</v>
      </c>
      <c r="B26" s="185">
        <v>-2.8137116741717177E-2</v>
      </c>
      <c r="C26" s="185">
        <v>-2.9256953081762205E-3</v>
      </c>
      <c r="D26" s="185">
        <v>-1.3664347579098886E-3</v>
      </c>
      <c r="E26" s="185">
        <v>-1.5299668701982321E-3</v>
      </c>
      <c r="F26" s="185">
        <v>1.5213560885661765E-2</v>
      </c>
      <c r="G26" s="185">
        <v>1.4357351145225055E-2</v>
      </c>
      <c r="H26" s="185">
        <v>-1.7146731124600438E-3</v>
      </c>
      <c r="I26" s="185">
        <v>-4.7549722867037687E-2</v>
      </c>
      <c r="J26" s="185">
        <v>-2.2274962441181019E-3</v>
      </c>
      <c r="K26" s="185">
        <v>0</v>
      </c>
      <c r="L26" s="185">
        <v>0</v>
      </c>
      <c r="M26" s="185">
        <v>0</v>
      </c>
      <c r="N26" s="185">
        <v>0</v>
      </c>
      <c r="O26" s="185">
        <v>0</v>
      </c>
      <c r="P26" s="185">
        <v>1.5768298696955875E-2</v>
      </c>
      <c r="Q26" s="185">
        <v>3.8604827306961695E-3</v>
      </c>
      <c r="R26" s="185">
        <v>5.4547232667647317E-4</v>
      </c>
      <c r="S26" s="185">
        <v>-9.2029567811593663E-3</v>
      </c>
      <c r="T26" s="185">
        <v>0</v>
      </c>
      <c r="U26" s="185">
        <v>-1.8212986461345566E-2</v>
      </c>
      <c r="V26" s="185">
        <v>0</v>
      </c>
      <c r="W26" s="185">
        <v>-1.4708398165983729E-2</v>
      </c>
      <c r="X26" s="185">
        <v>1.6781499155199671E-2</v>
      </c>
      <c r="Y26" s="185">
        <v>-1.7839289715348958E-2</v>
      </c>
      <c r="Z26" s="185">
        <v>-4.0625793635189658E-2</v>
      </c>
      <c r="AA26" s="185">
        <v>2.7211462223550434E-2</v>
      </c>
      <c r="AB26" s="185">
        <v>5.7867616113275594E-3</v>
      </c>
      <c r="AC26" s="185">
        <v>9.4050341169132218E-3</v>
      </c>
      <c r="AD26" s="185">
        <v>0</v>
      </c>
      <c r="AE26" s="185">
        <v>0</v>
      </c>
      <c r="AF26" s="185">
        <v>-5.2022502574062435E-2</v>
      </c>
      <c r="AG26" s="185">
        <v>-6.5990074646664126E-3</v>
      </c>
      <c r="AH26" s="185">
        <v>7.2951494027862739E-3</v>
      </c>
      <c r="AI26" s="185">
        <v>6.6184064959368778E-3</v>
      </c>
      <c r="AJ26" s="185">
        <v>1.7997331076390233E-2</v>
      </c>
      <c r="AK26" s="185">
        <v>-2.5695647390974324E-2</v>
      </c>
      <c r="AL26" s="185">
        <v>1.2037276695674513E-3</v>
      </c>
      <c r="AM26" s="185">
        <v>1.0972071760350071E-2</v>
      </c>
      <c r="AN26" s="185">
        <v>0</v>
      </c>
      <c r="AO26" s="185">
        <v>0</v>
      </c>
      <c r="AP26" s="185">
        <v>1.0275035469948944E-2</v>
      </c>
      <c r="AQ26" s="185">
        <v>0</v>
      </c>
      <c r="AR26" s="185">
        <v>0</v>
      </c>
      <c r="AS26" s="185">
        <v>1.8450093300827378E-2</v>
      </c>
      <c r="AT26" s="185">
        <v>1.2067459840938141E-2</v>
      </c>
      <c r="AU26" s="185">
        <v>1.8668180713036912E-3</v>
      </c>
      <c r="AV26" s="185">
        <v>-7.2644309888361749E-3</v>
      </c>
      <c r="AW26" s="185">
        <v>0</v>
      </c>
      <c r="AX26" s="185">
        <v>-1.5275476187286805E-2</v>
      </c>
      <c r="AY26" s="185">
        <v>0</v>
      </c>
      <c r="AZ26" s="185">
        <v>-3.620987597577531E-2</v>
      </c>
      <c r="BA26" s="185">
        <v>0</v>
      </c>
      <c r="BB26" s="185">
        <v>0</v>
      </c>
      <c r="BC26" s="185">
        <v>-1.0703736993622551E-3</v>
      </c>
      <c r="BD26" s="185">
        <v>0</v>
      </c>
      <c r="BE26" s="185">
        <v>-7.8940147486590839E-3</v>
      </c>
      <c r="BF26" s="185">
        <v>-1.0794121792086064E-2</v>
      </c>
      <c r="BG26" s="185">
        <v>-1.1865118454487372E-2</v>
      </c>
      <c r="BH26" s="185">
        <v>-1.5168177103115375E-2</v>
      </c>
      <c r="BI26" s="185">
        <v>-1.4962199206942622E-2</v>
      </c>
      <c r="BJ26" s="185">
        <v>-1.6708283831802381E-2</v>
      </c>
      <c r="BK26" s="185">
        <v>2.6107203104460932E-2</v>
      </c>
      <c r="BL26" s="185">
        <v>-2.7001429366431115E-2</v>
      </c>
      <c r="BM26" s="185">
        <v>0</v>
      </c>
      <c r="BN26" s="185">
        <v>4.5632836917611282E-2</v>
      </c>
      <c r="BO26" s="185">
        <v>8.8747800478474193E-3</v>
      </c>
      <c r="BP26" s="185">
        <v>0</v>
      </c>
      <c r="BQ26" s="185">
        <v>1.0838654314996508E-2</v>
      </c>
      <c r="BR26" s="185">
        <v>1.6800723033107146E-2</v>
      </c>
      <c r="BS26" s="185">
        <v>1.1834073288531338E-2</v>
      </c>
      <c r="BT26" s="185">
        <v>1.6470288953484073E-2</v>
      </c>
      <c r="BU26" s="185">
        <v>-1.5392715199499961E-2</v>
      </c>
      <c r="BV26" s="185">
        <v>2.6480877032825541E-2</v>
      </c>
      <c r="BW26" s="185">
        <v>0</v>
      </c>
      <c r="BX26" s="185">
        <v>0</v>
      </c>
      <c r="BY26" s="185">
        <v>0</v>
      </c>
      <c r="BZ26" s="185">
        <v>-8.7551271630985118E-3</v>
      </c>
      <c r="CA26" s="185">
        <v>2.538269348290904E-3</v>
      </c>
      <c r="CB26" s="185">
        <v>9.8273602806896159E-3</v>
      </c>
      <c r="CC26" s="185">
        <v>3.3902404366500886E-3</v>
      </c>
      <c r="CD26" s="185">
        <v>-8.6246931748899837E-3</v>
      </c>
      <c r="CE26" s="185">
        <v>-5.053998020086924E-3</v>
      </c>
      <c r="CF26" s="185">
        <v>7.7888151728657956E-3</v>
      </c>
      <c r="CG26" s="185">
        <v>-1.48374944703565E-2</v>
      </c>
      <c r="CH26" s="185">
        <v>-9.8661633994691616E-3</v>
      </c>
      <c r="CI26" s="185">
        <v>-2.9884128448770537E-2</v>
      </c>
      <c r="CJ26" s="185">
        <v>-1.3473812865797833E-3</v>
      </c>
      <c r="CK26" s="185">
        <v>-1.3372213546279236E-2</v>
      </c>
      <c r="CL26" s="185">
        <v>-1.3643863560025952E-2</v>
      </c>
      <c r="CM26" s="185">
        <v>8.5704702608867291E-3</v>
      </c>
      <c r="CN26" s="185">
        <v>0</v>
      </c>
      <c r="CO26" s="185">
        <v>-4.7946134157455314E-2</v>
      </c>
      <c r="CP26" s="185">
        <v>0</v>
      </c>
      <c r="CQ26" s="185">
        <v>1.1207110017079925E-2</v>
      </c>
      <c r="CR26" s="185">
        <v>-2.621147660109633E-2</v>
      </c>
      <c r="CS26" s="185">
        <v>0</v>
      </c>
      <c r="CT26" s="185">
        <v>-2.2565634725683487E-2</v>
      </c>
      <c r="CU26" s="185">
        <v>3.8032579645520787E-2</v>
      </c>
      <c r="CV26" s="185">
        <v>1.6523960742307067E-2</v>
      </c>
      <c r="CW26" s="185">
        <v>2.2178007333525967E-2</v>
      </c>
      <c r="CX26" s="185">
        <v>-1.0488879956282404E-2</v>
      </c>
      <c r="CY26" s="185">
        <v>-4.6161055801352919E-3</v>
      </c>
      <c r="CZ26" s="185">
        <v>-1.6247958866171253E-2</v>
      </c>
      <c r="DA26" s="185">
        <v>0</v>
      </c>
      <c r="DB26" s="185">
        <v>-7.6046000686060371E-3</v>
      </c>
      <c r="DC26" s="185">
        <v>0</v>
      </c>
      <c r="DD26" s="185">
        <v>-1.606875539147282E-2</v>
      </c>
      <c r="DE26" s="185">
        <v>2.2633727042478662E-2</v>
      </c>
      <c r="DF26" s="185">
        <v>0</v>
      </c>
      <c r="DG26" s="185">
        <v>-5.0912260508305385E-3</v>
      </c>
      <c r="DH26" s="185">
        <v>-4.7667085037134361E-3</v>
      </c>
      <c r="DI26" s="185">
        <v>0</v>
      </c>
      <c r="DJ26" s="185">
        <v>-1.8073595342875427E-2</v>
      </c>
      <c r="DK26" s="185">
        <v>-2.6383589819050597E-2</v>
      </c>
      <c r="DL26" s="185">
        <v>0</v>
      </c>
      <c r="DM26" s="185">
        <v>0</v>
      </c>
      <c r="DN26" s="185">
        <v>0</v>
      </c>
      <c r="DO26" s="185">
        <v>0</v>
      </c>
      <c r="DP26" s="185">
        <v>0</v>
      </c>
      <c r="DQ26" s="185">
        <v>-9.7409067377146243E-3</v>
      </c>
      <c r="DR26" s="185">
        <v>3.454584877839147E-3</v>
      </c>
      <c r="DS26" s="185">
        <v>-5.3579019422469176E-3</v>
      </c>
      <c r="DT26" s="185">
        <v>-6.6913002197937811E-3</v>
      </c>
      <c r="DU26" s="185">
        <v>1.1223421630554639E-2</v>
      </c>
      <c r="DV26" s="185">
        <v>-2.6827187544894277E-3</v>
      </c>
      <c r="DW26" s="185">
        <v>8.9180831583681505E-4</v>
      </c>
      <c r="DX26" s="185">
        <v>1.168799901147142E-3</v>
      </c>
      <c r="DY26" s="185">
        <v>7.9915421292018878E-3</v>
      </c>
      <c r="DZ26" s="185">
        <v>4.4558604260797104E-3</v>
      </c>
      <c r="EA26" s="185">
        <v>-6.0103504656820156E-2</v>
      </c>
      <c r="EB26" s="185">
        <v>-1.5563454250354901E-2</v>
      </c>
      <c r="EC26" s="185">
        <v>2.2834598733696906E-2</v>
      </c>
      <c r="ED26" s="185">
        <v>2.3379959133077999E-2</v>
      </c>
      <c r="EE26" s="185">
        <v>7.2622728570447714E-2</v>
      </c>
      <c r="EF26" s="185">
        <v>0</v>
      </c>
      <c r="EG26" s="185">
        <v>0</v>
      </c>
      <c r="EH26" s="185">
        <v>0</v>
      </c>
      <c r="EI26" s="185">
        <v>-7.7359428015081827E-3</v>
      </c>
      <c r="EJ26" s="185">
        <v>-1.6215620070652473E-2</v>
      </c>
      <c r="EK26" s="185">
        <v>-4.9636284660780133E-3</v>
      </c>
      <c r="EL26" s="185">
        <v>-1.3403067330814639E-2</v>
      </c>
      <c r="EM26" s="185">
        <v>-2.4233929004516937E-2</v>
      </c>
      <c r="EN26" s="185">
        <v>-1.319178883712631E-2</v>
      </c>
      <c r="EO26" s="185">
        <v>0</v>
      </c>
      <c r="EP26" s="185">
        <v>-1.5749964105802247E-2</v>
      </c>
      <c r="EQ26" s="185">
        <v>-1.9654367043412092E-2</v>
      </c>
      <c r="ER26" s="185">
        <v>-1.7245554642463891E-2</v>
      </c>
      <c r="ES26" s="185">
        <v>0</v>
      </c>
      <c r="ET26" s="185">
        <v>-8.2820720166000041E-3</v>
      </c>
      <c r="EU26" s="185">
        <v>-2.6048927610070236E-3</v>
      </c>
      <c r="EV26" s="185">
        <v>2.7627911417228137E-3</v>
      </c>
      <c r="EW26" s="185">
        <v>-1.2925149533617779E-2</v>
      </c>
      <c r="EX26" s="185">
        <v>-8.1231262930975996E-3</v>
      </c>
      <c r="EY26" s="185">
        <v>0</v>
      </c>
      <c r="EZ26" s="185">
        <v>0</v>
      </c>
      <c r="FA26" s="185">
        <v>-4.1789689990445484E-3</v>
      </c>
      <c r="FB26" s="185">
        <v>0</v>
      </c>
      <c r="FC26" s="185">
        <v>-1.4161846621902422E-2</v>
      </c>
      <c r="FD26" s="185">
        <v>0</v>
      </c>
      <c r="FE26" s="185">
        <v>1.8581480817028099E-3</v>
      </c>
      <c r="FF26" s="185">
        <v>0</v>
      </c>
      <c r="FG26" s="185">
        <v>-1.6268177993103525E-3</v>
      </c>
      <c r="FH26" s="185">
        <v>-1.1164055191386926E-2</v>
      </c>
      <c r="FI26" s="185">
        <v>6.9993911571371251E-3</v>
      </c>
      <c r="FJ26" s="185">
        <v>1.6155422514052872E-2</v>
      </c>
      <c r="FK26" s="185">
        <v>4.2241180545788655E-3</v>
      </c>
      <c r="FL26" s="185">
        <v>-1.9499318850602718E-2</v>
      </c>
      <c r="FM26" s="185">
        <v>7.0394806270726489E-3</v>
      </c>
      <c r="FN26" s="185">
        <v>-1.9570336434368861E-2</v>
      </c>
      <c r="FO26" s="185">
        <v>-1.4313103071456612E-2</v>
      </c>
      <c r="FP26" s="185">
        <v>0</v>
      </c>
      <c r="FQ26" s="185">
        <v>-8.809441640837145E-3</v>
      </c>
      <c r="FR26" s="185">
        <v>4.2418903754918719E-3</v>
      </c>
      <c r="FS26" s="185">
        <v>0</v>
      </c>
      <c r="FT26" s="185">
        <v>0</v>
      </c>
      <c r="FU26" s="185">
        <v>0</v>
      </c>
      <c r="FV26" s="185">
        <v>1.2499501778788533E-2</v>
      </c>
      <c r="FW26" s="185">
        <v>0</v>
      </c>
      <c r="FX26" s="185">
        <v>0</v>
      </c>
      <c r="FY26" s="185">
        <v>1.0011583760380629E-2</v>
      </c>
      <c r="FZ26" s="185">
        <v>1.9121680969800409E-2</v>
      </c>
      <c r="GA26" s="185">
        <v>-6.7190946361939577E-2</v>
      </c>
      <c r="GB26" s="185">
        <v>-1.9512991665449744E-2</v>
      </c>
      <c r="GC26" s="185">
        <v>9.6108233683172943E-3</v>
      </c>
      <c r="GD26" s="185">
        <v>0</v>
      </c>
      <c r="GE26" s="185">
        <v>8.4892577968362914E-3</v>
      </c>
      <c r="GF26" s="185">
        <v>0</v>
      </c>
      <c r="GG26" s="185">
        <v>0.1409088792526858</v>
      </c>
      <c r="GH26" s="185">
        <v>-3.567835730759629E-2</v>
      </c>
      <c r="GI26" s="185">
        <v>8.9038517247985866E-3</v>
      </c>
      <c r="GJ26" s="185">
        <v>-8.6249944552377437E-3</v>
      </c>
      <c r="GK26" s="185">
        <v>-7.064909207754517E-3</v>
      </c>
      <c r="GL26" s="185">
        <v>-2.3452101518419278E-3</v>
      </c>
      <c r="GM26" s="185">
        <v>3.1129683705905338E-3</v>
      </c>
      <c r="GN26" s="185">
        <v>-1.645898794734578E-2</v>
      </c>
      <c r="GO26" s="185">
        <v>-1.4351583097046589E-2</v>
      </c>
    </row>
    <row r="27" spans="1:197" x14ac:dyDescent="0.25">
      <c r="A27" s="183">
        <v>41790</v>
      </c>
      <c r="B27" s="185">
        <v>1.4409970639027643E-2</v>
      </c>
      <c r="C27" s="185">
        <v>1.2937813670613276E-2</v>
      </c>
      <c r="D27" s="185">
        <v>-1.570323804006889E-2</v>
      </c>
      <c r="E27" s="185">
        <v>-1.6679957896901361E-2</v>
      </c>
      <c r="F27" s="185">
        <v>9.7168195589424303E-3</v>
      </c>
      <c r="G27" s="185">
        <v>9.6290735391247693E-3</v>
      </c>
      <c r="H27" s="185">
        <v>-1.0698831286944715E-3</v>
      </c>
      <c r="I27" s="185">
        <v>7.6274088534709628E-3</v>
      </c>
      <c r="J27" s="185">
        <v>4.3232976969723958E-3</v>
      </c>
      <c r="K27" s="185">
        <v>0</v>
      </c>
      <c r="L27" s="185">
        <v>0</v>
      </c>
      <c r="M27" s="185">
        <v>0</v>
      </c>
      <c r="N27" s="185">
        <v>0</v>
      </c>
      <c r="O27" s="185">
        <v>0</v>
      </c>
      <c r="P27" s="185">
        <v>-2.1554965852983868E-3</v>
      </c>
      <c r="Q27" s="185">
        <v>1.4944117950742838E-2</v>
      </c>
      <c r="R27" s="185">
        <v>5.3644893280714694E-3</v>
      </c>
      <c r="S27" s="185">
        <v>-1.095634769955767E-2</v>
      </c>
      <c r="T27" s="185">
        <v>0</v>
      </c>
      <c r="U27" s="185">
        <v>-1.0945663422313665E-2</v>
      </c>
      <c r="V27" s="185">
        <v>0</v>
      </c>
      <c r="W27" s="185">
        <v>3.4070018733770024E-2</v>
      </c>
      <c r="X27" s="185">
        <v>5.3756374295492459E-3</v>
      </c>
      <c r="Y27" s="185">
        <v>9.1608198639102495E-3</v>
      </c>
      <c r="Z27" s="185">
        <v>-1.3879847632149049E-2</v>
      </c>
      <c r="AA27" s="185">
        <v>2.6116171276768997E-2</v>
      </c>
      <c r="AB27" s="185">
        <v>6.5166815524683062E-3</v>
      </c>
      <c r="AC27" s="185">
        <v>9.839894134652586E-3</v>
      </c>
      <c r="AD27" s="185">
        <v>0</v>
      </c>
      <c r="AE27" s="185">
        <v>0</v>
      </c>
      <c r="AF27" s="185">
        <v>-2.4762101582029858E-3</v>
      </c>
      <c r="AG27" s="185">
        <v>-1.2433296651737027E-2</v>
      </c>
      <c r="AH27" s="185">
        <v>8.1332132131995572E-3</v>
      </c>
      <c r="AI27" s="185">
        <v>-1.5196912345123163E-3</v>
      </c>
      <c r="AJ27" s="185">
        <v>-1.6854332195980783E-2</v>
      </c>
      <c r="AK27" s="185">
        <v>2.3767535270164349E-2</v>
      </c>
      <c r="AL27" s="185">
        <v>-2.6842954612369008E-3</v>
      </c>
      <c r="AM27" s="185">
        <v>-9.9052196809836963E-3</v>
      </c>
      <c r="AN27" s="185">
        <v>0</v>
      </c>
      <c r="AO27" s="185">
        <v>0</v>
      </c>
      <c r="AP27" s="185">
        <v>-1.050975503974794E-2</v>
      </c>
      <c r="AQ27" s="185">
        <v>0</v>
      </c>
      <c r="AR27" s="185">
        <v>0</v>
      </c>
      <c r="AS27" s="185">
        <v>2.2384046381019714E-2</v>
      </c>
      <c r="AT27" s="185">
        <v>1.1154476812765166E-2</v>
      </c>
      <c r="AU27" s="185">
        <v>1.4524482612789862E-2</v>
      </c>
      <c r="AV27" s="185">
        <v>-3.0878116711022408E-3</v>
      </c>
      <c r="AW27" s="185">
        <v>0</v>
      </c>
      <c r="AX27" s="185">
        <v>3.0011651239660766E-3</v>
      </c>
      <c r="AY27" s="185">
        <v>0</v>
      </c>
      <c r="AZ27" s="185">
        <v>2.3998127406913736E-3</v>
      </c>
      <c r="BA27" s="185">
        <v>0</v>
      </c>
      <c r="BB27" s="185">
        <v>0</v>
      </c>
      <c r="BC27" s="185">
        <v>1.1958886606186842E-2</v>
      </c>
      <c r="BD27" s="185">
        <v>0</v>
      </c>
      <c r="BE27" s="185">
        <v>1.7014480790708546E-2</v>
      </c>
      <c r="BF27" s="185">
        <v>-5.8570117141929189E-3</v>
      </c>
      <c r="BG27" s="185">
        <v>7.1145086967686838E-3</v>
      </c>
      <c r="BH27" s="185">
        <v>-6.6467919011899282E-3</v>
      </c>
      <c r="BI27" s="185">
        <v>-6.6155834210154816E-3</v>
      </c>
      <c r="BJ27" s="185">
        <v>-1.0470624187708255E-2</v>
      </c>
      <c r="BK27" s="185">
        <v>-7.3918400223725242E-4</v>
      </c>
      <c r="BL27" s="185">
        <v>3.4683775188694664E-2</v>
      </c>
      <c r="BM27" s="185">
        <v>0</v>
      </c>
      <c r="BN27" s="185">
        <v>-1.8134202247464502E-2</v>
      </c>
      <c r="BO27" s="185">
        <v>1.6972848889954317E-2</v>
      </c>
      <c r="BP27" s="185">
        <v>0</v>
      </c>
      <c r="BQ27" s="185">
        <v>-1.1907210089310732E-2</v>
      </c>
      <c r="BR27" s="185">
        <v>-1.674291987801833E-2</v>
      </c>
      <c r="BS27" s="185">
        <v>-4.73169731336874E-2</v>
      </c>
      <c r="BT27" s="185">
        <v>-2.0515573737297697E-2</v>
      </c>
      <c r="BU27" s="185">
        <v>4.7466005558563992E-3</v>
      </c>
      <c r="BV27" s="185">
        <v>8.3280248710494442E-3</v>
      </c>
      <c r="BW27" s="185">
        <v>0</v>
      </c>
      <c r="BX27" s="185">
        <v>0</v>
      </c>
      <c r="BY27" s="185">
        <v>0</v>
      </c>
      <c r="BZ27" s="185">
        <v>-2.8687319130725364E-2</v>
      </c>
      <c r="CA27" s="185">
        <v>3.4209968292205615E-4</v>
      </c>
      <c r="CB27" s="185">
        <v>4.0872769734626585E-3</v>
      </c>
      <c r="CC27" s="185">
        <v>5.9809206807630222E-3</v>
      </c>
      <c r="CD27" s="185">
        <v>-2.6311905347973976E-3</v>
      </c>
      <c r="CE27" s="185">
        <v>-6.2241760549677679E-3</v>
      </c>
      <c r="CF27" s="185">
        <v>-1.9484000333894535E-2</v>
      </c>
      <c r="CG27" s="185">
        <v>-7.6383526841192935E-3</v>
      </c>
      <c r="CH27" s="185">
        <v>2.8728046942867681E-4</v>
      </c>
      <c r="CI27" s="185">
        <v>-3.0949674705867038E-4</v>
      </c>
      <c r="CJ27" s="185">
        <v>-5.6458807198458113E-3</v>
      </c>
      <c r="CK27" s="185">
        <v>1.7428052986831977E-2</v>
      </c>
      <c r="CL27" s="185">
        <v>2.7547524891494122E-2</v>
      </c>
      <c r="CM27" s="185">
        <v>1.2090455457562333E-2</v>
      </c>
      <c r="CN27" s="185">
        <v>0</v>
      </c>
      <c r="CO27" s="185">
        <v>3.2264175426161557E-2</v>
      </c>
      <c r="CP27" s="185">
        <v>0</v>
      </c>
      <c r="CQ27" s="185">
        <v>8.2690962041119774E-3</v>
      </c>
      <c r="CR27" s="185">
        <v>2.282127121307706E-2</v>
      </c>
      <c r="CS27" s="185">
        <v>0</v>
      </c>
      <c r="CT27" s="185">
        <v>2.2263782990195262E-2</v>
      </c>
      <c r="CU27" s="185">
        <v>2.3496039062134079E-2</v>
      </c>
      <c r="CV27" s="185">
        <v>9.7096222266983574E-3</v>
      </c>
      <c r="CW27" s="185">
        <v>-3.3245102339080727E-3</v>
      </c>
      <c r="CX27" s="185">
        <v>3.0234951614338899E-3</v>
      </c>
      <c r="CY27" s="185">
        <v>-1.6945065399323776E-3</v>
      </c>
      <c r="CZ27" s="185">
        <v>-1.2061512228639694E-2</v>
      </c>
      <c r="DA27" s="185">
        <v>0</v>
      </c>
      <c r="DB27" s="185">
        <v>1.9812232918636902E-2</v>
      </c>
      <c r="DC27" s="185">
        <v>0</v>
      </c>
      <c r="DD27" s="185">
        <v>-1.4198039631648069E-3</v>
      </c>
      <c r="DE27" s="185">
        <v>-1.531163296093371E-2</v>
      </c>
      <c r="DF27" s="185">
        <v>0</v>
      </c>
      <c r="DG27" s="185">
        <v>-6.2234313523784491E-3</v>
      </c>
      <c r="DH27" s="185">
        <v>1.2687669806311741E-3</v>
      </c>
      <c r="DI27" s="185">
        <v>0</v>
      </c>
      <c r="DJ27" s="185">
        <v>1.2910461280724017E-2</v>
      </c>
      <c r="DK27" s="185">
        <v>2.3718586488063564E-3</v>
      </c>
      <c r="DL27" s="185">
        <v>0</v>
      </c>
      <c r="DM27" s="185">
        <v>0</v>
      </c>
      <c r="DN27" s="185">
        <v>0</v>
      </c>
      <c r="DO27" s="185">
        <v>0</v>
      </c>
      <c r="DP27" s="185">
        <v>0</v>
      </c>
      <c r="DQ27" s="185">
        <v>4.3454351872361666E-3</v>
      </c>
      <c r="DR27" s="185">
        <v>-1.4061605405726469E-2</v>
      </c>
      <c r="DS27" s="185">
        <v>6.381060921615422E-3</v>
      </c>
      <c r="DT27" s="185">
        <v>1.057199134145673E-2</v>
      </c>
      <c r="DU27" s="185">
        <v>1.1494343239707765E-2</v>
      </c>
      <c r="DV27" s="185">
        <v>9.7068110904444838E-2</v>
      </c>
      <c r="DW27" s="185">
        <v>7.9913699674748415E-3</v>
      </c>
      <c r="DX27" s="185">
        <v>8.4669609444975764E-3</v>
      </c>
      <c r="DY27" s="185">
        <v>1.1551796945761108E-2</v>
      </c>
      <c r="DZ27" s="185">
        <v>-1.0574080122228907E-2</v>
      </c>
      <c r="EA27" s="185">
        <v>2.4530828260186568E-2</v>
      </c>
      <c r="EB27" s="185">
        <v>7.9136427036708909E-3</v>
      </c>
      <c r="EC27" s="185">
        <v>-1.3050276074192279E-2</v>
      </c>
      <c r="ED27" s="185">
        <v>-1.7074040446711482E-2</v>
      </c>
      <c r="EE27" s="185">
        <v>6.3873821062203715E-3</v>
      </c>
      <c r="EF27" s="185">
        <v>-5.7333545384443555E-3</v>
      </c>
      <c r="EG27" s="185">
        <v>-5.4053272267250959E-3</v>
      </c>
      <c r="EH27" s="185">
        <v>-5.9967487687813204E-3</v>
      </c>
      <c r="EI27" s="185">
        <v>3.963378603744612E-2</v>
      </c>
      <c r="EJ27" s="185">
        <v>4.8173333893844561E-3</v>
      </c>
      <c r="EK27" s="185">
        <v>-1.4970588661336836E-2</v>
      </c>
      <c r="EL27" s="185">
        <v>2.1987941915196908E-2</v>
      </c>
      <c r="EM27" s="185">
        <v>-2.168397110897663E-2</v>
      </c>
      <c r="EN27" s="185">
        <v>-3.7757239828842132E-2</v>
      </c>
      <c r="EO27" s="185">
        <v>0</v>
      </c>
      <c r="EP27" s="185">
        <v>-1.4594039192618069E-2</v>
      </c>
      <c r="EQ27" s="185">
        <v>-2.0926123170248005E-2</v>
      </c>
      <c r="ER27" s="185">
        <v>2.8273006946588942E-2</v>
      </c>
      <c r="ES27" s="185">
        <v>0</v>
      </c>
      <c r="ET27" s="185">
        <v>-7.1113664452308531E-5</v>
      </c>
      <c r="EU27" s="185">
        <v>7.437339438318747E-3</v>
      </c>
      <c r="EV27" s="185">
        <v>1.3346829585004709E-2</v>
      </c>
      <c r="EW27" s="185">
        <v>1.031079393079171E-2</v>
      </c>
      <c r="EX27" s="185">
        <v>1.0990398957652621E-2</v>
      </c>
      <c r="EY27" s="185">
        <v>0</v>
      </c>
      <c r="EZ27" s="185">
        <v>0</v>
      </c>
      <c r="FA27" s="185">
        <v>3.5528107411488411E-3</v>
      </c>
      <c r="FB27" s="185">
        <v>0</v>
      </c>
      <c r="FC27" s="185">
        <v>4.8132810126111369E-3</v>
      </c>
      <c r="FD27" s="185">
        <v>0</v>
      </c>
      <c r="FE27" s="185">
        <v>8.9969626605103936E-3</v>
      </c>
      <c r="FF27" s="185">
        <v>0</v>
      </c>
      <c r="FG27" s="185">
        <v>-6.5926592284999935E-4</v>
      </c>
      <c r="FH27" s="185">
        <v>1.0537517936437908E-2</v>
      </c>
      <c r="FI27" s="185">
        <v>5.9804643556347521E-3</v>
      </c>
      <c r="FJ27" s="185">
        <v>1.1848642748844476E-3</v>
      </c>
      <c r="FK27" s="185">
        <v>2.438767167363063E-2</v>
      </c>
      <c r="FL27" s="185">
        <v>-1.6304571024903094E-2</v>
      </c>
      <c r="FM27" s="185">
        <v>2.4186836584206119E-3</v>
      </c>
      <c r="FN27" s="185">
        <v>-2.1678747952218413E-3</v>
      </c>
      <c r="FO27" s="185">
        <v>-1.5480580310193143E-2</v>
      </c>
      <c r="FP27" s="185">
        <v>0</v>
      </c>
      <c r="FQ27" s="185">
        <v>-1.4699250425735444E-2</v>
      </c>
      <c r="FR27" s="185">
        <v>4.98727439592156E-2</v>
      </c>
      <c r="FS27" s="185">
        <v>0</v>
      </c>
      <c r="FT27" s="185">
        <v>0</v>
      </c>
      <c r="FU27" s="185">
        <v>0</v>
      </c>
      <c r="FV27" s="185">
        <v>2.1766207206004966E-3</v>
      </c>
      <c r="FW27" s="185">
        <v>0</v>
      </c>
      <c r="FX27" s="185">
        <v>0</v>
      </c>
      <c r="FY27" s="185">
        <v>1.3310275916825442E-2</v>
      </c>
      <c r="FZ27" s="185">
        <v>3.4326563818212631E-3</v>
      </c>
      <c r="GA27" s="185">
        <v>1.5773352627756081E-2</v>
      </c>
      <c r="GB27" s="185">
        <v>4.9569350125258892E-3</v>
      </c>
      <c r="GC27" s="185">
        <v>2.1296578917559813E-2</v>
      </c>
      <c r="GD27" s="185">
        <v>0</v>
      </c>
      <c r="GE27" s="185">
        <v>-4.2507406401839157E-3</v>
      </c>
      <c r="GF27" s="185">
        <v>0</v>
      </c>
      <c r="GG27" s="185">
        <v>-5.0907308312171606E-2</v>
      </c>
      <c r="GH27" s="185">
        <v>-6.7334463034562954E-3</v>
      </c>
      <c r="GI27" s="185">
        <v>-9.8543163318130719E-3</v>
      </c>
      <c r="GJ27" s="185">
        <v>8.3531109135106529E-3</v>
      </c>
      <c r="GK27" s="185">
        <v>6.158810092356682E-3</v>
      </c>
      <c r="GL27" s="185">
        <v>3.1111096442724079E-3</v>
      </c>
      <c r="GM27" s="185">
        <v>9.9423725162531198E-4</v>
      </c>
      <c r="GN27" s="185">
        <v>1.3397866463256983E-2</v>
      </c>
      <c r="GO27" s="185">
        <v>1.0006595643240385E-2</v>
      </c>
    </row>
    <row r="28" spans="1:197" x14ac:dyDescent="0.25">
      <c r="A28" s="183">
        <v>41820</v>
      </c>
      <c r="B28" s="185">
        <v>5.8491115465339222E-2</v>
      </c>
      <c r="C28" s="185">
        <v>-4.8328324813757895E-3</v>
      </c>
      <c r="D28" s="185">
        <v>5.590303180442395E-3</v>
      </c>
      <c r="E28" s="185">
        <v>5.776570581934916E-3</v>
      </c>
      <c r="F28" s="185">
        <v>-1.4410953400804657E-2</v>
      </c>
      <c r="G28" s="185">
        <v>-1.4304377182215201E-2</v>
      </c>
      <c r="H28" s="185">
        <v>4.9081512323173862E-3</v>
      </c>
      <c r="I28" s="185">
        <v>2.5947706968759233E-2</v>
      </c>
      <c r="J28" s="185">
        <v>1.716468304382671E-2</v>
      </c>
      <c r="K28" s="185">
        <v>0</v>
      </c>
      <c r="L28" s="185">
        <v>0</v>
      </c>
      <c r="M28" s="185">
        <v>0</v>
      </c>
      <c r="N28" s="185">
        <v>0</v>
      </c>
      <c r="O28" s="185">
        <v>0</v>
      </c>
      <c r="P28" s="185">
        <v>1.7379271907115936E-2</v>
      </c>
      <c r="Q28" s="185">
        <v>1.2469075619966435E-2</v>
      </c>
      <c r="R28" s="185">
        <v>1.5843070480357551E-3</v>
      </c>
      <c r="S28" s="185">
        <v>1.3546237750818223E-2</v>
      </c>
      <c r="T28" s="185">
        <v>0</v>
      </c>
      <c r="U28" s="185">
        <v>2.8245888029569097E-2</v>
      </c>
      <c r="V28" s="185">
        <v>0</v>
      </c>
      <c r="W28" s="185">
        <v>2.6076184719462259E-4</v>
      </c>
      <c r="X28" s="185">
        <v>2.2181408279013874E-2</v>
      </c>
      <c r="Y28" s="185">
        <v>3.3374015205649338E-2</v>
      </c>
      <c r="Z28" s="185">
        <v>2.0784351430533057E-2</v>
      </c>
      <c r="AA28" s="185">
        <v>1.3331819674178898E-2</v>
      </c>
      <c r="AB28" s="185">
        <v>1.0049606795573813E-2</v>
      </c>
      <c r="AC28" s="185">
        <v>1.5484608571732532E-2</v>
      </c>
      <c r="AD28" s="185">
        <v>0</v>
      </c>
      <c r="AE28" s="185">
        <v>0</v>
      </c>
      <c r="AF28" s="185">
        <v>-3.838554131004015E-3</v>
      </c>
      <c r="AG28" s="185">
        <v>2.1744540500421506E-2</v>
      </c>
      <c r="AH28" s="185">
        <v>-6.5247129345524443E-3</v>
      </c>
      <c r="AI28" s="185">
        <v>8.2820421679949685E-3</v>
      </c>
      <c r="AJ28" s="185">
        <v>-3.1887427763259667E-3</v>
      </c>
      <c r="AK28" s="185">
        <v>-6.1312439738662183E-3</v>
      </c>
      <c r="AL28" s="185">
        <v>-4.1709805668729196E-3</v>
      </c>
      <c r="AM28" s="185">
        <v>2.0759286016857046E-3</v>
      </c>
      <c r="AN28" s="185">
        <v>0</v>
      </c>
      <c r="AO28" s="185">
        <v>0</v>
      </c>
      <c r="AP28" s="185">
        <v>1.3676487273990966E-3</v>
      </c>
      <c r="AQ28" s="185">
        <v>0</v>
      </c>
      <c r="AR28" s="185">
        <v>0</v>
      </c>
      <c r="AS28" s="185">
        <v>-2.7294974343493039E-3</v>
      </c>
      <c r="AT28" s="185">
        <v>1.6934977254346563E-3</v>
      </c>
      <c r="AU28" s="185">
        <v>-1.5318474556344551E-2</v>
      </c>
      <c r="AV28" s="185">
        <v>-4.3710557372443355E-4</v>
      </c>
      <c r="AW28" s="185">
        <v>0</v>
      </c>
      <c r="AX28" s="185">
        <v>1.2401630138948343E-2</v>
      </c>
      <c r="AY28" s="185">
        <v>0</v>
      </c>
      <c r="AZ28" s="185">
        <v>-6.3071266726258193E-3</v>
      </c>
      <c r="BA28" s="185">
        <v>0</v>
      </c>
      <c r="BB28" s="185">
        <v>0</v>
      </c>
      <c r="BC28" s="185">
        <v>6.9485594525115421E-3</v>
      </c>
      <c r="BD28" s="185">
        <v>0</v>
      </c>
      <c r="BE28" s="185">
        <v>4.5555528858098803E-3</v>
      </c>
      <c r="BF28" s="185">
        <v>-6.6202803008241374E-3</v>
      </c>
      <c r="BG28" s="185">
        <v>-1.481654068366539E-3</v>
      </c>
      <c r="BH28" s="185">
        <v>-7.370427480176172E-3</v>
      </c>
      <c r="BI28" s="185">
        <v>-7.1030966425840005E-3</v>
      </c>
      <c r="BJ28" s="185">
        <v>-1.6263386147845145E-3</v>
      </c>
      <c r="BK28" s="185">
        <v>3.3950743694385306E-3</v>
      </c>
      <c r="BL28" s="185">
        <v>-7.1239860126125938E-3</v>
      </c>
      <c r="BM28" s="185">
        <v>0</v>
      </c>
      <c r="BN28" s="185">
        <v>2.3318933178148066E-2</v>
      </c>
      <c r="BO28" s="185">
        <v>-5.3182884822337226E-3</v>
      </c>
      <c r="BP28" s="185">
        <v>0</v>
      </c>
      <c r="BQ28" s="185">
        <v>9.5568487429721818E-3</v>
      </c>
      <c r="BR28" s="185">
        <v>1.5386551993519414E-2</v>
      </c>
      <c r="BS28" s="185">
        <v>-4.849746428300117E-3</v>
      </c>
      <c r="BT28" s="185">
        <v>5.6818040437482068E-3</v>
      </c>
      <c r="BU28" s="185">
        <v>-6.7263898862902956E-3</v>
      </c>
      <c r="BV28" s="185">
        <v>-3.6023226714748321E-4</v>
      </c>
      <c r="BW28" s="185">
        <v>0</v>
      </c>
      <c r="BX28" s="185">
        <v>0</v>
      </c>
      <c r="BY28" s="185">
        <v>0</v>
      </c>
      <c r="BZ28" s="185">
        <v>5.6425626967715865E-2</v>
      </c>
      <c r="CA28" s="185">
        <v>6.0731556247862117E-4</v>
      </c>
      <c r="CB28" s="185">
        <v>1.6439348739866674E-3</v>
      </c>
      <c r="CC28" s="185">
        <v>-2.3668403511418017E-3</v>
      </c>
      <c r="CD28" s="185">
        <v>2.428509446224184E-3</v>
      </c>
      <c r="CE28" s="185">
        <v>-1.5423006540340343E-3</v>
      </c>
      <c r="CF28" s="185">
        <v>6.167841615154354E-3</v>
      </c>
      <c r="CG28" s="185">
        <v>7.462695107741231E-3</v>
      </c>
      <c r="CH28" s="185">
        <v>5.0978070467416247E-3</v>
      </c>
      <c r="CI28" s="185">
        <v>3.4722821712693419E-2</v>
      </c>
      <c r="CJ28" s="185">
        <v>-1.0546912452450225E-2</v>
      </c>
      <c r="CK28" s="185">
        <v>1.3758262325883919E-2</v>
      </c>
      <c r="CL28" s="185">
        <v>5.6599683124037422E-3</v>
      </c>
      <c r="CM28" s="185">
        <v>1.2384813023580734E-2</v>
      </c>
      <c r="CN28" s="185">
        <v>0</v>
      </c>
      <c r="CO28" s="185">
        <v>1.5248697320963601E-2</v>
      </c>
      <c r="CP28" s="185">
        <v>0</v>
      </c>
      <c r="CQ28" s="185">
        <v>1.1490536108305905E-2</v>
      </c>
      <c r="CR28" s="185">
        <v>-2.1229782660245715E-3</v>
      </c>
      <c r="CS28" s="185">
        <v>0</v>
      </c>
      <c r="CT28" s="185">
        <v>-1.6389415408923205E-2</v>
      </c>
      <c r="CU28" s="185">
        <v>4.2502508647259876E-3</v>
      </c>
      <c r="CV28" s="185">
        <v>-2.2711350155988783E-2</v>
      </c>
      <c r="CW28" s="185">
        <v>-3.3966803088076078E-2</v>
      </c>
      <c r="CX28" s="185">
        <v>2.3537502047180497E-3</v>
      </c>
      <c r="CY28" s="185">
        <v>-4.8851134760580202E-3</v>
      </c>
      <c r="CZ28" s="185">
        <v>-3.9010015547144951E-3</v>
      </c>
      <c r="DA28" s="185">
        <v>0</v>
      </c>
      <c r="DB28" s="185">
        <v>-8.3287180973623653E-3</v>
      </c>
      <c r="DC28" s="185">
        <v>0</v>
      </c>
      <c r="DD28" s="185">
        <v>1.3190398995535891E-2</v>
      </c>
      <c r="DE28" s="185">
        <v>-2.4638452579787567E-2</v>
      </c>
      <c r="DF28" s="185">
        <v>0</v>
      </c>
      <c r="DG28" s="185">
        <v>1.3245111803384576E-2</v>
      </c>
      <c r="DH28" s="185">
        <v>-1.4787827017845912E-2</v>
      </c>
      <c r="DI28" s="185">
        <v>0</v>
      </c>
      <c r="DJ28" s="185">
        <v>1.7904632860378918E-2</v>
      </c>
      <c r="DK28" s="185">
        <v>-1.5261141871103293E-2</v>
      </c>
      <c r="DL28" s="185">
        <v>0</v>
      </c>
      <c r="DM28" s="185">
        <v>0</v>
      </c>
      <c r="DN28" s="185">
        <v>0</v>
      </c>
      <c r="DO28" s="185">
        <v>0</v>
      </c>
      <c r="DP28" s="185">
        <v>0</v>
      </c>
      <c r="DQ28" s="185">
        <v>7.5794839771723668E-4</v>
      </c>
      <c r="DR28" s="185">
        <v>1.247386638506329E-2</v>
      </c>
      <c r="DS28" s="185">
        <v>-2.0485079196690009E-3</v>
      </c>
      <c r="DT28" s="185">
        <v>-3.8618803633157749E-3</v>
      </c>
      <c r="DU28" s="185">
        <v>5.8897327229462497E-3</v>
      </c>
      <c r="DV28" s="185">
        <v>-2.5780138355698552E-2</v>
      </c>
      <c r="DW28" s="185">
        <v>7.7905617364187347E-3</v>
      </c>
      <c r="DX28" s="185">
        <v>8.1292528479251294E-3</v>
      </c>
      <c r="DY28" s="185">
        <v>2.5219964381428626E-2</v>
      </c>
      <c r="DZ28" s="185">
        <v>-2.401503964292926E-2</v>
      </c>
      <c r="EA28" s="185">
        <v>-6.631843530102155E-4</v>
      </c>
      <c r="EB28" s="185">
        <v>-2.6699333848400161E-2</v>
      </c>
      <c r="EC28" s="185">
        <v>1.8428706541544281E-2</v>
      </c>
      <c r="ED28" s="185">
        <v>1.9929062540147931E-2</v>
      </c>
      <c r="EE28" s="185">
        <v>9.5579401771680433E-3</v>
      </c>
      <c r="EF28" s="185">
        <v>-3.4781292664369089E-3</v>
      </c>
      <c r="EG28" s="185">
        <v>-2.5078682178338637E-3</v>
      </c>
      <c r="EH28" s="185">
        <v>-3.3462746866967374E-3</v>
      </c>
      <c r="EI28" s="185">
        <v>-9.3596979931118898E-3</v>
      </c>
      <c r="EJ28" s="185">
        <v>-4.9468396699420443E-4</v>
      </c>
      <c r="EK28" s="185">
        <v>1.2081395334338614E-2</v>
      </c>
      <c r="EL28" s="185">
        <v>1.5376968898373675E-2</v>
      </c>
      <c r="EM28" s="185">
        <v>1.2532475921616165E-2</v>
      </c>
      <c r="EN28" s="185">
        <v>-4.2851179910216426E-2</v>
      </c>
      <c r="EO28" s="185">
        <v>0</v>
      </c>
      <c r="EP28" s="185">
        <v>-2.7595698523302681E-2</v>
      </c>
      <c r="EQ28" s="185">
        <v>9.2306726234594712E-4</v>
      </c>
      <c r="ER28" s="185">
        <v>3.2269596627600886E-2</v>
      </c>
      <c r="ES28" s="185">
        <v>0</v>
      </c>
      <c r="ET28" s="185">
        <v>9.0507221651441264E-3</v>
      </c>
      <c r="EU28" s="185">
        <v>-1.8897628277189098E-2</v>
      </c>
      <c r="EV28" s="185">
        <v>1.0853469873982991E-2</v>
      </c>
      <c r="EW28" s="185">
        <v>-1.7437324250887008E-3</v>
      </c>
      <c r="EX28" s="185">
        <v>6.7414192648315449E-3</v>
      </c>
      <c r="EY28" s="185">
        <v>0</v>
      </c>
      <c r="EZ28" s="185">
        <v>0</v>
      </c>
      <c r="FA28" s="185">
        <v>2.0293498573928648E-3</v>
      </c>
      <c r="FB28" s="185">
        <v>0</v>
      </c>
      <c r="FC28" s="185">
        <v>1.4042547939111775E-2</v>
      </c>
      <c r="FD28" s="185">
        <v>0</v>
      </c>
      <c r="FE28" s="185">
        <v>1.6975391522426671E-2</v>
      </c>
      <c r="FF28" s="185">
        <v>0</v>
      </c>
      <c r="FG28" s="185">
        <v>-5.1978087756243269E-3</v>
      </c>
      <c r="FH28" s="185">
        <v>1.6411347998027903E-2</v>
      </c>
      <c r="FI28" s="185">
        <v>3.6369342472090315E-3</v>
      </c>
      <c r="FJ28" s="185">
        <v>2.6541599277001927E-2</v>
      </c>
      <c r="FK28" s="185">
        <v>-3.0444789970821283E-5</v>
      </c>
      <c r="FL28" s="185">
        <v>9.0924879462928165E-3</v>
      </c>
      <c r="FM28" s="185">
        <v>-1.5656790468894068E-3</v>
      </c>
      <c r="FN28" s="185">
        <v>-1.7715681617532616E-2</v>
      </c>
      <c r="FO28" s="185">
        <v>2.462252266816831E-2</v>
      </c>
      <c r="FP28" s="185">
        <v>0</v>
      </c>
      <c r="FQ28" s="185">
        <v>3.2401260498749099E-2</v>
      </c>
      <c r="FR28" s="185">
        <v>3.8122088412657268E-2</v>
      </c>
      <c r="FS28" s="185">
        <v>0</v>
      </c>
      <c r="FT28" s="185">
        <v>0</v>
      </c>
      <c r="FU28" s="185">
        <v>0</v>
      </c>
      <c r="FV28" s="185">
        <v>-4.6375089814154908E-3</v>
      </c>
      <c r="FW28" s="185">
        <v>0</v>
      </c>
      <c r="FX28" s="185">
        <v>0</v>
      </c>
      <c r="FY28" s="185">
        <v>3.346616244582384E-3</v>
      </c>
      <c r="FZ28" s="185">
        <v>-6.6660904442688105E-3</v>
      </c>
      <c r="GA28" s="185">
        <v>1.3465108762877513E-2</v>
      </c>
      <c r="GB28" s="185">
        <v>2.7219879977741163E-3</v>
      </c>
      <c r="GC28" s="185">
        <v>9.2490198805299934E-4</v>
      </c>
      <c r="GD28" s="185">
        <v>0</v>
      </c>
      <c r="GE28" s="185">
        <v>7.2115086776241436E-3</v>
      </c>
      <c r="GF28" s="185">
        <v>0</v>
      </c>
      <c r="GG28" s="185">
        <v>-9.5718072144878596E-3</v>
      </c>
      <c r="GH28" s="185">
        <v>1.7327577736879991E-2</v>
      </c>
      <c r="GI28" s="185">
        <v>-2.6748822731596225E-4</v>
      </c>
      <c r="GJ28" s="185">
        <v>7.526355649667367E-3</v>
      </c>
      <c r="GK28" s="185">
        <v>4.6153236610928152E-3</v>
      </c>
      <c r="GL28" s="185">
        <v>7.0953224796567677E-4</v>
      </c>
      <c r="GM28" s="185">
        <v>2.255162131422901E-4</v>
      </c>
      <c r="GN28" s="185">
        <v>1.0436030964653283E-2</v>
      </c>
      <c r="GO28" s="185">
        <v>9.090092068669552E-3</v>
      </c>
    </row>
    <row r="29" spans="1:197" x14ac:dyDescent="0.25">
      <c r="A29" s="183">
        <v>41851</v>
      </c>
      <c r="B29" s="185">
        <v>-1.4687768356176897E-2</v>
      </c>
      <c r="C29" s="185">
        <v>-1.4669809733181789E-2</v>
      </c>
      <c r="D29" s="185">
        <v>1.4918174578249085E-3</v>
      </c>
      <c r="E29" s="185">
        <v>1.5540319729109825E-3</v>
      </c>
      <c r="F29" s="185">
        <v>2.450855588165617E-2</v>
      </c>
      <c r="G29" s="185">
        <v>2.466789558219798E-2</v>
      </c>
      <c r="H29" s="185">
        <v>3.8726635293648629E-5</v>
      </c>
      <c r="I29" s="185">
        <v>-1.7394766640932539E-2</v>
      </c>
      <c r="J29" s="185">
        <v>8.2297425718479492E-3</v>
      </c>
      <c r="K29" s="185">
        <v>0</v>
      </c>
      <c r="L29" s="185">
        <v>0</v>
      </c>
      <c r="M29" s="185">
        <v>0</v>
      </c>
      <c r="N29" s="185">
        <v>0</v>
      </c>
      <c r="O29" s="185">
        <v>0</v>
      </c>
      <c r="P29" s="185">
        <v>-9.7041629074051724E-3</v>
      </c>
      <c r="Q29" s="185">
        <v>-7.8737251844908963E-3</v>
      </c>
      <c r="R29" s="185">
        <v>-8.594580454997074E-3</v>
      </c>
      <c r="S29" s="185">
        <v>-2.9197844769689296E-2</v>
      </c>
      <c r="T29" s="185">
        <v>0</v>
      </c>
      <c r="U29" s="185">
        <v>-5.4367363083095505E-2</v>
      </c>
      <c r="V29" s="185">
        <v>0</v>
      </c>
      <c r="W29" s="185">
        <v>2.507547968388505E-2</v>
      </c>
      <c r="X29" s="185">
        <v>-4.679401244618335E-2</v>
      </c>
      <c r="Y29" s="185">
        <v>-2.19148117473635E-2</v>
      </c>
      <c r="Z29" s="185">
        <v>-1.741084803995956E-2</v>
      </c>
      <c r="AA29" s="185">
        <v>7.0482274637621292E-3</v>
      </c>
      <c r="AB29" s="185">
        <v>-2.0565180495020419E-2</v>
      </c>
      <c r="AC29" s="185">
        <v>-3.0972460768714356E-2</v>
      </c>
      <c r="AD29" s="185">
        <v>0</v>
      </c>
      <c r="AE29" s="185">
        <v>0</v>
      </c>
      <c r="AF29" s="185">
        <v>2.0794190621511381E-2</v>
      </c>
      <c r="AG29" s="185">
        <v>1.5236598160611842E-2</v>
      </c>
      <c r="AH29" s="185">
        <v>-8.1852978612479543E-3</v>
      </c>
      <c r="AI29" s="185">
        <v>-1.9550378680182378E-3</v>
      </c>
      <c r="AJ29" s="185">
        <v>-7.8840412189509941E-4</v>
      </c>
      <c r="AK29" s="185">
        <v>-3.1489435319119116E-3</v>
      </c>
      <c r="AL29" s="185">
        <v>-8.4656391992832813E-3</v>
      </c>
      <c r="AM29" s="185">
        <v>-1.060325527021657E-2</v>
      </c>
      <c r="AN29" s="185">
        <v>0</v>
      </c>
      <c r="AO29" s="185">
        <v>0</v>
      </c>
      <c r="AP29" s="185">
        <v>-1.1343495355731512E-2</v>
      </c>
      <c r="AQ29" s="185">
        <v>0</v>
      </c>
      <c r="AR29" s="185">
        <v>0</v>
      </c>
      <c r="AS29" s="185">
        <v>-1.55217859821522E-3</v>
      </c>
      <c r="AT29" s="185">
        <v>-2.9071960935919934E-3</v>
      </c>
      <c r="AU29" s="185">
        <v>1.4786611447606875E-2</v>
      </c>
      <c r="AV29" s="185">
        <v>4.4759668544734144E-3</v>
      </c>
      <c r="AW29" s="185">
        <v>0</v>
      </c>
      <c r="AX29" s="185">
        <v>-2.0146086837547479E-3</v>
      </c>
      <c r="AY29" s="185">
        <v>0</v>
      </c>
      <c r="AZ29" s="185">
        <v>-2.294295353716045E-2</v>
      </c>
      <c r="BA29" s="185">
        <v>0</v>
      </c>
      <c r="BB29" s="185">
        <v>0</v>
      </c>
      <c r="BC29" s="185">
        <v>1.1616550191236846E-2</v>
      </c>
      <c r="BD29" s="185">
        <v>0</v>
      </c>
      <c r="BE29" s="185">
        <v>1.3391952374024799E-2</v>
      </c>
      <c r="BF29" s="185">
        <v>1.2165804397867706E-2</v>
      </c>
      <c r="BG29" s="185">
        <v>1.2626060119854546E-2</v>
      </c>
      <c r="BH29" s="185">
        <v>1.4478337630452705E-2</v>
      </c>
      <c r="BI29" s="185">
        <v>1.4728165253413295E-2</v>
      </c>
      <c r="BJ29" s="185">
        <v>5.4626472790980946E-3</v>
      </c>
      <c r="BK29" s="185">
        <v>-4.2855054112951221E-2</v>
      </c>
      <c r="BL29" s="185">
        <v>-3.1173044279321962E-2</v>
      </c>
      <c r="BM29" s="185">
        <v>0</v>
      </c>
      <c r="BN29" s="185">
        <v>-1.0574223673741813E-2</v>
      </c>
      <c r="BO29" s="185">
        <v>7.5594588828345787E-3</v>
      </c>
      <c r="BP29" s="185">
        <v>0</v>
      </c>
      <c r="BQ29" s="185">
        <v>-1.2003623717840381E-2</v>
      </c>
      <c r="BR29" s="185">
        <v>-1.7111048129149702E-2</v>
      </c>
      <c r="BS29" s="185">
        <v>-2.1155305590340429E-2</v>
      </c>
      <c r="BT29" s="185">
        <v>-1.7224767105298504E-2</v>
      </c>
      <c r="BU29" s="185">
        <v>-1.4619416094529452E-4</v>
      </c>
      <c r="BV29" s="185">
        <v>-4.3205763798906081E-2</v>
      </c>
      <c r="BW29" s="185">
        <v>0</v>
      </c>
      <c r="BX29" s="185">
        <v>0</v>
      </c>
      <c r="BY29" s="185">
        <v>0</v>
      </c>
      <c r="BZ29" s="185">
        <v>-5.8622704139935401E-2</v>
      </c>
      <c r="CA29" s="185">
        <v>7.2404788593443525E-3</v>
      </c>
      <c r="CB29" s="185">
        <v>2.3486688394716338E-2</v>
      </c>
      <c r="CC29" s="185">
        <v>4.1794708216235264E-3</v>
      </c>
      <c r="CD29" s="185">
        <v>-5.5490132543000873E-3</v>
      </c>
      <c r="CE29" s="185">
        <v>9.52553810506848E-3</v>
      </c>
      <c r="CF29" s="185">
        <v>4.9130353700431494E-3</v>
      </c>
      <c r="CG29" s="185">
        <v>-9.5600546510159791E-3</v>
      </c>
      <c r="CH29" s="185">
        <v>-8.5422764373323523E-3</v>
      </c>
      <c r="CI29" s="185">
        <v>-1.459232144923564E-2</v>
      </c>
      <c r="CJ29" s="185">
        <v>-1.6178251130537492E-2</v>
      </c>
      <c r="CK29" s="185">
        <v>2.6388434468042406E-2</v>
      </c>
      <c r="CL29" s="185">
        <v>-1.4706734336171545E-2</v>
      </c>
      <c r="CM29" s="185">
        <v>-1.7737348297664226E-3</v>
      </c>
      <c r="CN29" s="185">
        <v>0</v>
      </c>
      <c r="CO29" s="185">
        <v>3.5194276569256874E-2</v>
      </c>
      <c r="CP29" s="185">
        <v>0</v>
      </c>
      <c r="CQ29" s="185">
        <v>2.1253495547125446E-2</v>
      </c>
      <c r="CR29" s="185">
        <v>2.498673331123441E-3</v>
      </c>
      <c r="CS29" s="185">
        <v>0</v>
      </c>
      <c r="CT29" s="185">
        <v>8.1159760963388575E-3</v>
      </c>
      <c r="CU29" s="185">
        <v>-7.7537354018835259E-3</v>
      </c>
      <c r="CV29" s="185">
        <v>-1.5388845923204096E-2</v>
      </c>
      <c r="CW29" s="185">
        <v>1.6612110480421174E-2</v>
      </c>
      <c r="CX29" s="185">
        <v>-2.4725141529921097E-3</v>
      </c>
      <c r="CY29" s="185">
        <v>-1.9123686158378306E-3</v>
      </c>
      <c r="CZ29" s="185">
        <v>-9.3348340790880314E-3</v>
      </c>
      <c r="DA29" s="185">
        <v>0</v>
      </c>
      <c r="DB29" s="185">
        <v>-5.9980916935009699E-3</v>
      </c>
      <c r="DC29" s="185">
        <v>0</v>
      </c>
      <c r="DD29" s="185">
        <v>1.7683533260897295E-2</v>
      </c>
      <c r="DE29" s="185">
        <v>1.8791200619743879E-2</v>
      </c>
      <c r="DF29" s="185">
        <v>0</v>
      </c>
      <c r="DG29" s="185">
        <v>1.800552535282237E-2</v>
      </c>
      <c r="DH29" s="185">
        <v>5.9768314975861426E-4</v>
      </c>
      <c r="DI29" s="185">
        <v>0</v>
      </c>
      <c r="DJ29" s="185">
        <v>-3.7153326614129314E-3</v>
      </c>
      <c r="DK29" s="185">
        <v>-2.7465226137122503E-2</v>
      </c>
      <c r="DL29" s="185">
        <v>0</v>
      </c>
      <c r="DM29" s="185">
        <v>0</v>
      </c>
      <c r="DN29" s="185">
        <v>0</v>
      </c>
      <c r="DO29" s="185">
        <v>0</v>
      </c>
      <c r="DP29" s="185">
        <v>0</v>
      </c>
      <c r="DQ29" s="185">
        <v>-2.0399625050485422E-2</v>
      </c>
      <c r="DR29" s="185">
        <v>1.6900249560352545E-3</v>
      </c>
      <c r="DS29" s="185">
        <v>7.5610564943457016E-3</v>
      </c>
      <c r="DT29" s="185">
        <v>1.180557400910931E-2</v>
      </c>
      <c r="DU29" s="185">
        <v>1.2641523588343959E-2</v>
      </c>
      <c r="DV29" s="185">
        <v>4.6661908330994192E-2</v>
      </c>
      <c r="DW29" s="185">
        <v>9.317826904406204E-3</v>
      </c>
      <c r="DX29" s="185">
        <v>1.0117752040001045E-2</v>
      </c>
      <c r="DY29" s="185">
        <v>-1.083613235873275E-2</v>
      </c>
      <c r="DZ29" s="185">
        <v>3.0960193112990989E-2</v>
      </c>
      <c r="EA29" s="185">
        <v>1.7378253361812056E-2</v>
      </c>
      <c r="EB29" s="185">
        <v>-2.7960135870003129E-2</v>
      </c>
      <c r="EC29" s="185">
        <v>1.2186605649600734E-3</v>
      </c>
      <c r="ED29" s="185">
        <v>6.7362238195208569E-3</v>
      </c>
      <c r="EE29" s="185">
        <v>1.0166165210145958E-2</v>
      </c>
      <c r="EF29" s="185">
        <v>2.5369063286692748E-3</v>
      </c>
      <c r="EG29" s="185">
        <v>2.5018150390161632E-3</v>
      </c>
      <c r="EH29" s="185">
        <v>1.8414745523780414E-3</v>
      </c>
      <c r="EI29" s="185">
        <v>1.3085639933584867E-2</v>
      </c>
      <c r="EJ29" s="185">
        <v>2.1428643206471754E-2</v>
      </c>
      <c r="EK29" s="185">
        <v>-1.4543346660038673E-5</v>
      </c>
      <c r="EL29" s="185">
        <v>-1.3690095058376262E-2</v>
      </c>
      <c r="EM29" s="185">
        <v>-5.5881651100044775E-2</v>
      </c>
      <c r="EN29" s="185">
        <v>-2.9176846032741063E-3</v>
      </c>
      <c r="EO29" s="185">
        <v>0</v>
      </c>
      <c r="EP29" s="185">
        <v>1.4647680371966253E-2</v>
      </c>
      <c r="EQ29" s="185">
        <v>7.2516335165674801E-3</v>
      </c>
      <c r="ER29" s="185">
        <v>7.8587033253551229E-4</v>
      </c>
      <c r="ES29" s="185">
        <v>0</v>
      </c>
      <c r="ET29" s="185">
        <v>-9.5195414939831281E-3</v>
      </c>
      <c r="EU29" s="185">
        <v>-2.1900887651001611E-2</v>
      </c>
      <c r="EV29" s="185">
        <v>7.6608653252912412E-5</v>
      </c>
      <c r="EW29" s="185">
        <v>-4.3677010504066405E-3</v>
      </c>
      <c r="EX29" s="185">
        <v>5.6812330319317068E-4</v>
      </c>
      <c r="EY29" s="185">
        <v>0</v>
      </c>
      <c r="EZ29" s="185">
        <v>0</v>
      </c>
      <c r="FA29" s="185">
        <v>8.0073688366292719E-3</v>
      </c>
      <c r="FB29" s="185">
        <v>0</v>
      </c>
      <c r="FC29" s="185">
        <v>-2.5815521141222416E-3</v>
      </c>
      <c r="FD29" s="185">
        <v>0</v>
      </c>
      <c r="FE29" s="185">
        <v>-1.3478067551779559E-2</v>
      </c>
      <c r="FF29" s="185">
        <v>0</v>
      </c>
      <c r="FG29" s="185">
        <v>1.2992873360230731E-2</v>
      </c>
      <c r="FH29" s="185">
        <v>-1.0118602983700898E-3</v>
      </c>
      <c r="FI29" s="185">
        <v>-1.7202563348281907E-2</v>
      </c>
      <c r="FJ29" s="185">
        <v>4.1930845992984795E-3</v>
      </c>
      <c r="FK29" s="185">
        <v>-3.066578472626843E-3</v>
      </c>
      <c r="FL29" s="185">
        <v>-5.3784973541857687E-3</v>
      </c>
      <c r="FM29" s="185">
        <v>-5.9505402488581024E-3</v>
      </c>
      <c r="FN29" s="185">
        <v>-4.5969319212927073E-3</v>
      </c>
      <c r="FO29" s="185">
        <v>4.500128560889498E-3</v>
      </c>
      <c r="FP29" s="185">
        <v>0</v>
      </c>
      <c r="FQ29" s="185">
        <v>3.4597700264430917E-2</v>
      </c>
      <c r="FR29" s="185">
        <v>2.0334156551496473E-2</v>
      </c>
      <c r="FS29" s="185">
        <v>0</v>
      </c>
      <c r="FT29" s="185">
        <v>0</v>
      </c>
      <c r="FU29" s="185">
        <v>-1.0337283123381625E-3</v>
      </c>
      <c r="FV29" s="185">
        <v>1.2454655036668767E-2</v>
      </c>
      <c r="FW29" s="185">
        <v>0</v>
      </c>
      <c r="FX29" s="185">
        <v>0</v>
      </c>
      <c r="FY29" s="185">
        <v>1.5438015968978352E-2</v>
      </c>
      <c r="FZ29" s="185">
        <v>1.874371124141172E-2</v>
      </c>
      <c r="GA29" s="185">
        <v>-2.5717683373454696E-2</v>
      </c>
      <c r="GB29" s="185">
        <v>-1.6237785795623853E-2</v>
      </c>
      <c r="GC29" s="185">
        <v>-7.0494621112919958E-3</v>
      </c>
      <c r="GD29" s="185">
        <v>0</v>
      </c>
      <c r="GE29" s="185">
        <v>-1.3519147222314707E-2</v>
      </c>
      <c r="GF29" s="185">
        <v>0</v>
      </c>
      <c r="GG29" s="185">
        <v>7.1984066914766831E-2</v>
      </c>
      <c r="GH29" s="185">
        <v>1.0333464027670781E-2</v>
      </c>
      <c r="GI29" s="185">
        <v>-1.0360248051862551E-2</v>
      </c>
      <c r="GJ29" s="185">
        <v>-4.8638910598257489E-3</v>
      </c>
      <c r="GK29" s="185">
        <v>-4.6572322788763611E-3</v>
      </c>
      <c r="GL29" s="185">
        <v>-4.2586082041364253E-3</v>
      </c>
      <c r="GM29" s="185">
        <v>1.6045255370840473E-3</v>
      </c>
      <c r="GN29" s="185">
        <v>-5.5872085415994786E-3</v>
      </c>
      <c r="GO29" s="185">
        <v>-5.0620637059945236E-3</v>
      </c>
    </row>
    <row r="30" spans="1:197" x14ac:dyDescent="0.25">
      <c r="A30" s="183">
        <v>41882</v>
      </c>
      <c r="B30" s="185">
        <v>4.1495074098123925E-2</v>
      </c>
      <c r="C30" s="185">
        <v>3.6792015138532336E-2</v>
      </c>
      <c r="D30" s="185">
        <v>1.719813513430591E-2</v>
      </c>
      <c r="E30" s="185">
        <v>1.6301373764781871E-2</v>
      </c>
      <c r="F30" s="185">
        <v>-4.377031382786738E-3</v>
      </c>
      <c r="G30" s="185">
        <v>-4.3706442628780595E-3</v>
      </c>
      <c r="H30" s="185">
        <v>1.0706760597595271E-2</v>
      </c>
      <c r="I30" s="185">
        <v>4.1588892024585662E-2</v>
      </c>
      <c r="J30" s="185">
        <v>-3.6445164475688596E-3</v>
      </c>
      <c r="K30" s="185">
        <v>0</v>
      </c>
      <c r="L30" s="185">
        <v>0</v>
      </c>
      <c r="M30" s="185">
        <v>0</v>
      </c>
      <c r="N30" s="185">
        <v>0</v>
      </c>
      <c r="O30" s="185">
        <v>0</v>
      </c>
      <c r="P30" s="185">
        <v>1.1573688275148458E-2</v>
      </c>
      <c r="Q30" s="185">
        <v>1.1491716455293779E-2</v>
      </c>
      <c r="R30" s="185">
        <v>8.54623185656515E-3</v>
      </c>
      <c r="S30" s="185">
        <v>-2.3996243804100988E-3</v>
      </c>
      <c r="T30" s="185">
        <v>0</v>
      </c>
      <c r="U30" s="185">
        <v>-1.7480255932922212E-2</v>
      </c>
      <c r="V30" s="185">
        <v>0</v>
      </c>
      <c r="W30" s="185">
        <v>-9.6124493989244719E-3</v>
      </c>
      <c r="X30" s="185">
        <v>9.9327644234481482E-3</v>
      </c>
      <c r="Y30" s="185">
        <v>1.1838733706747456E-2</v>
      </c>
      <c r="Z30" s="185">
        <v>-8.5802295423379887E-3</v>
      </c>
      <c r="AA30" s="185">
        <v>1.7284941411972565E-2</v>
      </c>
      <c r="AB30" s="185">
        <v>1.5463943366653611E-2</v>
      </c>
      <c r="AC30" s="185">
        <v>2.3350674280728061E-2</v>
      </c>
      <c r="AD30" s="185">
        <v>0</v>
      </c>
      <c r="AE30" s="185">
        <v>0</v>
      </c>
      <c r="AF30" s="185">
        <v>8.5725669050745277E-3</v>
      </c>
      <c r="AG30" s="185">
        <v>3.97119221115632E-2</v>
      </c>
      <c r="AH30" s="185">
        <v>-1.8036225345033786E-2</v>
      </c>
      <c r="AI30" s="185">
        <v>1.2114138363735851E-3</v>
      </c>
      <c r="AJ30" s="185">
        <v>2.8493937164286012E-2</v>
      </c>
      <c r="AK30" s="185">
        <v>1.4915560494617607E-2</v>
      </c>
      <c r="AL30" s="185">
        <v>2.0751340005803784E-3</v>
      </c>
      <c r="AM30" s="185">
        <v>1.8078391988347587E-2</v>
      </c>
      <c r="AN30" s="185">
        <v>0</v>
      </c>
      <c r="AO30" s="185">
        <v>0</v>
      </c>
      <c r="AP30" s="185">
        <v>1.74196268454265E-2</v>
      </c>
      <c r="AQ30" s="185">
        <v>0</v>
      </c>
      <c r="AR30" s="185">
        <v>0</v>
      </c>
      <c r="AS30" s="185">
        <v>1.5379444799056868E-2</v>
      </c>
      <c r="AT30" s="185">
        <v>2.524828495531972E-3</v>
      </c>
      <c r="AU30" s="185">
        <v>1.9955289439576796E-2</v>
      </c>
      <c r="AV30" s="185">
        <v>2.5808550893673251E-3</v>
      </c>
      <c r="AW30" s="185">
        <v>0</v>
      </c>
      <c r="AX30" s="185">
        <v>3.0536954119247429E-2</v>
      </c>
      <c r="AY30" s="185">
        <v>5.1257954357029033E-3</v>
      </c>
      <c r="AZ30" s="185">
        <v>8.747459631492191E-3</v>
      </c>
      <c r="BA30" s="185">
        <v>0</v>
      </c>
      <c r="BB30" s="185">
        <v>0</v>
      </c>
      <c r="BC30" s="185">
        <v>-2.4650480066446163E-3</v>
      </c>
      <c r="BD30" s="185">
        <v>0</v>
      </c>
      <c r="BE30" s="185">
        <v>7.89042867137193E-3</v>
      </c>
      <c r="BF30" s="185">
        <v>4.526111066065857E-3</v>
      </c>
      <c r="BG30" s="185">
        <v>8.4045191328377226E-3</v>
      </c>
      <c r="BH30" s="185">
        <v>3.6450919600195079E-3</v>
      </c>
      <c r="BI30" s="185">
        <v>3.5443298340048553E-3</v>
      </c>
      <c r="BJ30" s="185">
        <v>5.7200777395854194E-3</v>
      </c>
      <c r="BK30" s="185">
        <v>3.5849971221613855E-3</v>
      </c>
      <c r="BL30" s="185">
        <v>6.6018962021966647E-4</v>
      </c>
      <c r="BM30" s="185">
        <v>0</v>
      </c>
      <c r="BN30" s="185">
        <v>4.117284803045107E-2</v>
      </c>
      <c r="BO30" s="185">
        <v>2.8698009035922709E-3</v>
      </c>
      <c r="BP30" s="185">
        <v>0</v>
      </c>
      <c r="BQ30" s="185">
        <v>2.2408522115490801E-3</v>
      </c>
      <c r="BR30" s="185">
        <v>4.369417406805895E-3</v>
      </c>
      <c r="BS30" s="185">
        <v>1.9769483924639071E-2</v>
      </c>
      <c r="BT30" s="185">
        <v>1.7838490707071573E-2</v>
      </c>
      <c r="BU30" s="185">
        <v>-2.4923792570688587E-3</v>
      </c>
      <c r="BV30" s="185">
        <v>-9.2237516514423988E-4</v>
      </c>
      <c r="BW30" s="185">
        <v>0</v>
      </c>
      <c r="BX30" s="185">
        <v>0</v>
      </c>
      <c r="BY30" s="185">
        <v>0</v>
      </c>
      <c r="BZ30" s="185">
        <v>-3.9229521283623649E-2</v>
      </c>
      <c r="CA30" s="185">
        <v>1.794368814083572E-3</v>
      </c>
      <c r="CB30" s="185">
        <v>9.542119500338694E-3</v>
      </c>
      <c r="CC30" s="185">
        <v>-2.0742518322266687E-4</v>
      </c>
      <c r="CD30" s="185">
        <v>8.1195975164377217E-3</v>
      </c>
      <c r="CE30" s="185">
        <v>6.571311574071894E-3</v>
      </c>
      <c r="CF30" s="185">
        <v>9.1328957775080443E-3</v>
      </c>
      <c r="CG30" s="185">
        <v>1.1230159972407299E-2</v>
      </c>
      <c r="CH30" s="185">
        <v>1.5031710039436952E-2</v>
      </c>
      <c r="CI30" s="185">
        <v>6.5642567961878076E-3</v>
      </c>
      <c r="CJ30" s="185">
        <v>-1.2257476670998437E-2</v>
      </c>
      <c r="CK30" s="185">
        <v>-1.2257089454435379E-2</v>
      </c>
      <c r="CL30" s="185">
        <v>1.2616399961454977E-2</v>
      </c>
      <c r="CM30" s="185">
        <v>-6.2810218127884411E-4</v>
      </c>
      <c r="CN30" s="185">
        <v>0</v>
      </c>
      <c r="CO30" s="185">
        <v>-6.3365566589075146E-3</v>
      </c>
      <c r="CP30" s="185">
        <v>0</v>
      </c>
      <c r="CQ30" s="185">
        <v>-1.799355397273418E-2</v>
      </c>
      <c r="CR30" s="185">
        <v>1.6337829722852457E-2</v>
      </c>
      <c r="CS30" s="185">
        <v>0</v>
      </c>
      <c r="CT30" s="185">
        <v>1.5187488548720686E-2</v>
      </c>
      <c r="CU30" s="185">
        <v>1.6225808290331746E-2</v>
      </c>
      <c r="CV30" s="185">
        <v>3.0385899601518752E-2</v>
      </c>
      <c r="CW30" s="185">
        <v>1.5169535052603161E-2</v>
      </c>
      <c r="CX30" s="185">
        <v>6.3553691165828124E-3</v>
      </c>
      <c r="CY30" s="185">
        <v>1.9582760938499661E-2</v>
      </c>
      <c r="CZ30" s="185">
        <v>3.556766728220204E-4</v>
      </c>
      <c r="DA30" s="185">
        <v>0</v>
      </c>
      <c r="DB30" s="185">
        <v>1.2227862611901577E-2</v>
      </c>
      <c r="DC30" s="185">
        <v>0</v>
      </c>
      <c r="DD30" s="185">
        <v>2.2753235861947926E-2</v>
      </c>
      <c r="DE30" s="185">
        <v>-1.2806641087751595E-2</v>
      </c>
      <c r="DF30" s="185">
        <v>0</v>
      </c>
      <c r="DG30" s="185">
        <v>8.0120855272367095E-3</v>
      </c>
      <c r="DH30" s="185">
        <v>8.5948716147491366E-4</v>
      </c>
      <c r="DI30" s="185">
        <v>0</v>
      </c>
      <c r="DJ30" s="185">
        <v>-9.2456349930544746E-4</v>
      </c>
      <c r="DK30" s="185">
        <v>-3.7200303913921648E-3</v>
      </c>
      <c r="DL30" s="185">
        <v>0</v>
      </c>
      <c r="DM30" s="185">
        <v>0</v>
      </c>
      <c r="DN30" s="185">
        <v>0</v>
      </c>
      <c r="DO30" s="185">
        <v>0</v>
      </c>
      <c r="DP30" s="185">
        <v>0</v>
      </c>
      <c r="DQ30" s="185">
        <v>4.1159138153743944E-3</v>
      </c>
      <c r="DR30" s="185">
        <v>2.1548488316132743E-2</v>
      </c>
      <c r="DS30" s="185">
        <v>1.2027475738534579E-3</v>
      </c>
      <c r="DT30" s="185">
        <v>3.08981488354755E-3</v>
      </c>
      <c r="DU30" s="185">
        <v>1.6078030974912692E-2</v>
      </c>
      <c r="DV30" s="185">
        <v>-0.17541869951281064</v>
      </c>
      <c r="DW30" s="185">
        <v>9.2610451576996353E-3</v>
      </c>
      <c r="DX30" s="185">
        <v>9.5209106757420912E-3</v>
      </c>
      <c r="DY30" s="185">
        <v>7.1666480525402363E-3</v>
      </c>
      <c r="DZ30" s="185">
        <v>1.8095211581269786E-2</v>
      </c>
      <c r="EA30" s="185">
        <v>-2.1252883287618204E-2</v>
      </c>
      <c r="EB30" s="185">
        <v>7.8665436149230501E-3</v>
      </c>
      <c r="EC30" s="185">
        <v>1.8131666629463992E-2</v>
      </c>
      <c r="ED30" s="185">
        <v>1.1151479781655163E-2</v>
      </c>
      <c r="EE30" s="185">
        <v>1.9280306713119606E-2</v>
      </c>
      <c r="EF30" s="185">
        <v>1.7555621902951395E-3</v>
      </c>
      <c r="EG30" s="185">
        <v>2.0843337967410358E-3</v>
      </c>
      <c r="EH30" s="185">
        <v>1.4630095794084536E-3</v>
      </c>
      <c r="EI30" s="185">
        <v>-3.5482925415105997E-2</v>
      </c>
      <c r="EJ30" s="185">
        <v>1.1360454431035305E-2</v>
      </c>
      <c r="EK30" s="185">
        <v>3.1211682388643549E-2</v>
      </c>
      <c r="EL30" s="185">
        <v>3.3823244194677873E-2</v>
      </c>
      <c r="EM30" s="185">
        <v>4.9912269774551668E-2</v>
      </c>
      <c r="EN30" s="185">
        <v>-7.8134787906225158E-3</v>
      </c>
      <c r="EO30" s="185">
        <v>0</v>
      </c>
      <c r="EP30" s="185">
        <v>-1.4796945947831224E-2</v>
      </c>
      <c r="EQ30" s="185">
        <v>8.760602057758117E-3</v>
      </c>
      <c r="ER30" s="185">
        <v>9.5186984974061223E-2</v>
      </c>
      <c r="ES30" s="185">
        <v>0</v>
      </c>
      <c r="ET30" s="185">
        <v>2.2526693334655064E-2</v>
      </c>
      <c r="EU30" s="185">
        <v>-1.4382370941491571E-2</v>
      </c>
      <c r="EV30" s="185">
        <v>4.7950672924123982E-3</v>
      </c>
      <c r="EW30" s="185">
        <v>1.1073125372573199E-2</v>
      </c>
      <c r="EX30" s="185">
        <v>-7.8396648268806604E-4</v>
      </c>
      <c r="EY30" s="185">
        <v>0</v>
      </c>
      <c r="EZ30" s="185">
        <v>0</v>
      </c>
      <c r="FA30" s="185">
        <v>-8.8606687869873246E-3</v>
      </c>
      <c r="FB30" s="185">
        <v>0</v>
      </c>
      <c r="FC30" s="185">
        <v>3.2434579581506098E-2</v>
      </c>
      <c r="FD30" s="185">
        <v>0</v>
      </c>
      <c r="FE30" s="185">
        <v>-2.3572608297970097E-3</v>
      </c>
      <c r="FF30" s="185">
        <v>0</v>
      </c>
      <c r="FG30" s="185">
        <v>9.4651236033586102E-3</v>
      </c>
      <c r="FH30" s="185">
        <v>1.0430392341978104E-2</v>
      </c>
      <c r="FI30" s="185">
        <v>-2.1844190701269139E-2</v>
      </c>
      <c r="FJ30" s="185">
        <v>2.7020486257520945E-2</v>
      </c>
      <c r="FK30" s="185">
        <v>3.0508739541690809E-3</v>
      </c>
      <c r="FL30" s="185">
        <v>7.2505980288437751E-3</v>
      </c>
      <c r="FM30" s="185">
        <v>-3.1160075852783038E-4</v>
      </c>
      <c r="FN30" s="185">
        <v>1.7218198480866607E-3</v>
      </c>
      <c r="FO30" s="185">
        <v>-2.3680560714831433E-2</v>
      </c>
      <c r="FP30" s="185">
        <v>0</v>
      </c>
      <c r="FQ30" s="185">
        <v>2.7454891969594684E-2</v>
      </c>
      <c r="FR30" s="185">
        <v>1.6930362250827787E-2</v>
      </c>
      <c r="FS30" s="185">
        <v>0</v>
      </c>
      <c r="FT30" s="185">
        <v>-4.9533924101135187E-3</v>
      </c>
      <c r="FU30" s="185">
        <v>-2.9065982012547259E-2</v>
      </c>
      <c r="FV30" s="185">
        <v>6.2840293896669489E-3</v>
      </c>
      <c r="FW30" s="185">
        <v>0</v>
      </c>
      <c r="FX30" s="185">
        <v>0</v>
      </c>
      <c r="FY30" s="185">
        <v>9.8388397936139786E-3</v>
      </c>
      <c r="FZ30" s="185">
        <v>9.7113633767499565E-3</v>
      </c>
      <c r="GA30" s="185">
        <v>4.030078062365762E-2</v>
      </c>
      <c r="GB30" s="185">
        <v>3.5855486496527162E-3</v>
      </c>
      <c r="GC30" s="185">
        <v>1.6763264409114579E-2</v>
      </c>
      <c r="GD30" s="185">
        <v>0</v>
      </c>
      <c r="GE30" s="185">
        <v>-3.9575796506038749E-2</v>
      </c>
      <c r="GF30" s="185">
        <v>0</v>
      </c>
      <c r="GG30" s="185">
        <v>3.5687928099081528E-2</v>
      </c>
      <c r="GH30" s="185">
        <v>3.0228984525737305E-2</v>
      </c>
      <c r="GI30" s="185">
        <v>1.6405862688256775E-2</v>
      </c>
      <c r="GJ30" s="185">
        <v>1.0213496405098737E-2</v>
      </c>
      <c r="GK30" s="185">
        <v>7.8823929164013283E-3</v>
      </c>
      <c r="GL30" s="185">
        <v>7.4195949849580611E-3</v>
      </c>
      <c r="GM30" s="185">
        <v>3.8498057989837212E-3</v>
      </c>
      <c r="GN30" s="185">
        <v>1.3911657075926795E-2</v>
      </c>
      <c r="GO30" s="185">
        <v>9.0883612534821412E-3</v>
      </c>
    </row>
    <row r="31" spans="1:197" x14ac:dyDescent="0.25">
      <c r="A31" s="183">
        <v>41912</v>
      </c>
      <c r="B31" s="185">
        <v>-1.8062200372070236E-2</v>
      </c>
      <c r="C31" s="185">
        <v>-8.7350599311160591E-3</v>
      </c>
      <c r="D31" s="185">
        <v>3.4082878840970235E-2</v>
      </c>
      <c r="E31" s="185">
        <v>3.434661690796359E-2</v>
      </c>
      <c r="F31" s="185">
        <v>-1.2133367673811731E-4</v>
      </c>
      <c r="G31" s="185">
        <v>-1.1922368929091461E-3</v>
      </c>
      <c r="H31" s="185">
        <v>-1.9684245578067253E-2</v>
      </c>
      <c r="I31" s="185">
        <v>3.4626065866752966E-2</v>
      </c>
      <c r="J31" s="185">
        <v>1.4614948917586966E-2</v>
      </c>
      <c r="K31" s="185">
        <v>1.0007439126326531E-2</v>
      </c>
      <c r="L31" s="185">
        <v>9.4530807007958562E-3</v>
      </c>
      <c r="M31" s="185">
        <v>1.0206230395164734E-2</v>
      </c>
      <c r="N31" s="185">
        <v>1.025449027856082E-2</v>
      </c>
      <c r="O31" s="185">
        <v>1.0326797350378423E-2</v>
      </c>
      <c r="P31" s="185">
        <v>-2.4294943763593493E-2</v>
      </c>
      <c r="Q31" s="185">
        <v>-9.0809567121286419E-5</v>
      </c>
      <c r="R31" s="185">
        <v>2.1992505268786523E-2</v>
      </c>
      <c r="S31" s="185">
        <v>-2.2786040973369864E-2</v>
      </c>
      <c r="T31" s="185">
        <v>0</v>
      </c>
      <c r="U31" s="185">
        <v>3.657025750878469E-2</v>
      </c>
      <c r="V31" s="185">
        <v>0</v>
      </c>
      <c r="W31" s="185">
        <v>2.1119578471953254E-2</v>
      </c>
      <c r="X31" s="185">
        <v>-5.6240051431328993E-2</v>
      </c>
      <c r="Y31" s="185">
        <v>-2.9413893643702681E-2</v>
      </c>
      <c r="Z31" s="185">
        <v>-2.6686600915904673E-2</v>
      </c>
      <c r="AA31" s="185">
        <v>-6.3584145507429232E-4</v>
      </c>
      <c r="AB31" s="185">
        <v>-4.0936759660265269E-2</v>
      </c>
      <c r="AC31" s="185">
        <v>-6.1203563491667196E-2</v>
      </c>
      <c r="AD31" s="185">
        <v>0</v>
      </c>
      <c r="AE31" s="185">
        <v>0</v>
      </c>
      <c r="AF31" s="185">
        <v>7.137775597407528E-2</v>
      </c>
      <c r="AG31" s="185">
        <v>4.65273118760723E-2</v>
      </c>
      <c r="AH31" s="185">
        <v>1.9602413585694273E-3</v>
      </c>
      <c r="AI31" s="185">
        <v>-8.6849815763570277E-3</v>
      </c>
      <c r="AJ31" s="185">
        <v>1.7365496512254209E-2</v>
      </c>
      <c r="AK31" s="185">
        <v>-1.8587146768349959E-2</v>
      </c>
      <c r="AL31" s="185">
        <v>-5.3818588631303135E-3</v>
      </c>
      <c r="AM31" s="185">
        <v>-1.0857850220469135E-2</v>
      </c>
      <c r="AN31" s="185">
        <v>0</v>
      </c>
      <c r="AO31" s="185">
        <v>0</v>
      </c>
      <c r="AP31" s="185">
        <v>-1.1446014416574005E-2</v>
      </c>
      <c r="AQ31" s="185">
        <v>0</v>
      </c>
      <c r="AR31" s="185">
        <v>0</v>
      </c>
      <c r="AS31" s="185">
        <v>1.5440650301993687E-2</v>
      </c>
      <c r="AT31" s="185">
        <v>8.850791265397194E-3</v>
      </c>
      <c r="AU31" s="185">
        <v>3.1559588720540986E-3</v>
      </c>
      <c r="AV31" s="185">
        <v>-1.3576796179595885E-2</v>
      </c>
      <c r="AW31" s="185">
        <v>0</v>
      </c>
      <c r="AX31" s="185">
        <v>2.9077731805087555E-2</v>
      </c>
      <c r="AY31" s="185">
        <v>1.9677166917941011E-2</v>
      </c>
      <c r="AZ31" s="185">
        <v>1.7405049975184713E-2</v>
      </c>
      <c r="BA31" s="185">
        <v>0</v>
      </c>
      <c r="BB31" s="185">
        <v>0</v>
      </c>
      <c r="BC31" s="185">
        <v>-6.4591354489246383E-3</v>
      </c>
      <c r="BD31" s="185">
        <v>0</v>
      </c>
      <c r="BE31" s="185">
        <v>3.7021946334563341E-3</v>
      </c>
      <c r="BF31" s="185">
        <v>-8.799453162538478E-3</v>
      </c>
      <c r="BG31" s="185">
        <v>1.6386506080406787E-2</v>
      </c>
      <c r="BH31" s="185">
        <v>1.7962819334259229E-2</v>
      </c>
      <c r="BI31" s="185">
        <v>1.8242141741235587E-2</v>
      </c>
      <c r="BJ31" s="185">
        <v>2.6644216168740763E-2</v>
      </c>
      <c r="BK31" s="185">
        <v>-3.3592275041765172E-2</v>
      </c>
      <c r="BL31" s="185">
        <v>3.5048286668864295E-2</v>
      </c>
      <c r="BM31" s="185">
        <v>0</v>
      </c>
      <c r="BN31" s="185">
        <v>6.134025160930718E-2</v>
      </c>
      <c r="BO31" s="185">
        <v>4.9178330527428404E-3</v>
      </c>
      <c r="BP31" s="185">
        <v>0</v>
      </c>
      <c r="BQ31" s="185">
        <v>4.353304040954644E-2</v>
      </c>
      <c r="BR31" s="185">
        <v>6.5096133497573122E-2</v>
      </c>
      <c r="BS31" s="185">
        <v>3.7528107820749806E-2</v>
      </c>
      <c r="BT31" s="185">
        <v>4.5783430022554333E-2</v>
      </c>
      <c r="BU31" s="185">
        <v>1.6274673885631308E-2</v>
      </c>
      <c r="BV31" s="185">
        <v>-1.3752495802048965E-3</v>
      </c>
      <c r="BW31" s="185">
        <v>0</v>
      </c>
      <c r="BX31" s="185">
        <v>0</v>
      </c>
      <c r="BY31" s="185">
        <v>0</v>
      </c>
      <c r="BZ31" s="185">
        <v>-7.6965094848917698E-2</v>
      </c>
      <c r="CA31" s="185">
        <v>5.0746482588549914E-3</v>
      </c>
      <c r="CB31" s="185">
        <v>1.6317824655431735E-2</v>
      </c>
      <c r="CC31" s="185">
        <v>1.2533023585922046E-2</v>
      </c>
      <c r="CD31" s="185">
        <v>-2.0483182225745772E-3</v>
      </c>
      <c r="CE31" s="185">
        <v>1.2463154971048903E-2</v>
      </c>
      <c r="CF31" s="185">
        <v>-1.0328304390458652E-3</v>
      </c>
      <c r="CG31" s="185">
        <v>5.9188890101451834E-3</v>
      </c>
      <c r="CH31" s="185">
        <v>-2.0465726066804878E-2</v>
      </c>
      <c r="CI31" s="185">
        <v>-2.4749457616003424E-2</v>
      </c>
      <c r="CJ31" s="185">
        <v>3.1584481954137156E-2</v>
      </c>
      <c r="CK31" s="185">
        <v>0.11661198969983712</v>
      </c>
      <c r="CL31" s="185">
        <v>7.0873950727272294E-3</v>
      </c>
      <c r="CM31" s="185">
        <v>1.3353408291568942E-3</v>
      </c>
      <c r="CN31" s="185">
        <v>0</v>
      </c>
      <c r="CO31" s="185">
        <v>7.4268040017010182E-4</v>
      </c>
      <c r="CP31" s="185">
        <v>0</v>
      </c>
      <c r="CQ31" s="185">
        <v>-3.4534169529474787E-6</v>
      </c>
      <c r="CR31" s="185">
        <v>-2.6754818860929987E-2</v>
      </c>
      <c r="CS31" s="185">
        <v>0</v>
      </c>
      <c r="CT31" s="185">
        <v>4.785322675183592E-3</v>
      </c>
      <c r="CU31" s="185">
        <v>5.5184286029414447E-3</v>
      </c>
      <c r="CV31" s="185">
        <v>-1.7502756908935331E-2</v>
      </c>
      <c r="CW31" s="185">
        <v>1.0359947154758246E-2</v>
      </c>
      <c r="CX31" s="185">
        <v>1.4495199427600101E-2</v>
      </c>
      <c r="CY31" s="185">
        <v>1.1347029282106746E-2</v>
      </c>
      <c r="CZ31" s="185">
        <v>1.1553065682741559E-2</v>
      </c>
      <c r="DA31" s="185">
        <v>0</v>
      </c>
      <c r="DB31" s="185">
        <v>4.1171186386287197E-3</v>
      </c>
      <c r="DC31" s="185">
        <v>0</v>
      </c>
      <c r="DD31" s="185">
        <v>-3.539524170293381E-3</v>
      </c>
      <c r="DE31" s="185">
        <v>1.4891221584616247E-2</v>
      </c>
      <c r="DF31" s="185">
        <v>0</v>
      </c>
      <c r="DG31" s="185">
        <v>7.1417493042533975E-2</v>
      </c>
      <c r="DH31" s="185">
        <v>8.5428405924256531E-3</v>
      </c>
      <c r="DI31" s="185">
        <v>0</v>
      </c>
      <c r="DJ31" s="185">
        <v>-8.6754502103291668E-3</v>
      </c>
      <c r="DK31" s="185">
        <v>-9.8102168264920468E-3</v>
      </c>
      <c r="DL31" s="185">
        <v>0</v>
      </c>
      <c r="DM31" s="185">
        <v>0</v>
      </c>
      <c r="DN31" s="185">
        <v>0</v>
      </c>
      <c r="DO31" s="185">
        <v>0</v>
      </c>
      <c r="DP31" s="185">
        <v>0</v>
      </c>
      <c r="DQ31" s="185">
        <v>-4.2852100958066608E-4</v>
      </c>
      <c r="DR31" s="185">
        <v>-2.303999179250265E-3</v>
      </c>
      <c r="DS31" s="185">
        <v>7.0032859397751359E-3</v>
      </c>
      <c r="DT31" s="185">
        <v>1.3803721670319324E-2</v>
      </c>
      <c r="DU31" s="185">
        <v>1.1907736397275513E-2</v>
      </c>
      <c r="DV31" s="185">
        <v>-4.1419835214652513E-2</v>
      </c>
      <c r="DW31" s="185">
        <v>-8.0701732708265243E-3</v>
      </c>
      <c r="DX31" s="185">
        <v>-7.552389256262438E-3</v>
      </c>
      <c r="DY31" s="185">
        <v>-1.9658114128112303E-2</v>
      </c>
      <c r="DZ31" s="185">
        <v>1.8774444203289706E-2</v>
      </c>
      <c r="EA31" s="185">
        <v>-2.5907459481719269E-2</v>
      </c>
      <c r="EB31" s="185">
        <v>-6.2584464335385002E-3</v>
      </c>
      <c r="EC31" s="185">
        <v>-3.213494796743566E-3</v>
      </c>
      <c r="ED31" s="185">
        <v>5.776331718665732E-3</v>
      </c>
      <c r="EE31" s="185">
        <v>-9.8693688056598157E-4</v>
      </c>
      <c r="EF31" s="185">
        <v>7.4317987470459718E-3</v>
      </c>
      <c r="EG31" s="185">
        <v>7.4841589642210401E-3</v>
      </c>
      <c r="EH31" s="185">
        <v>6.8582216015508598E-3</v>
      </c>
      <c r="EI31" s="185">
        <v>-6.895378233370936E-3</v>
      </c>
      <c r="EJ31" s="185">
        <v>-1.2616801770749995E-2</v>
      </c>
      <c r="EK31" s="185">
        <v>4.5112424616620551E-2</v>
      </c>
      <c r="EL31" s="185">
        <v>-6.3073682922287433E-2</v>
      </c>
      <c r="EM31" s="185">
        <v>-3.3300869867957113E-2</v>
      </c>
      <c r="EN31" s="185">
        <v>6.2399066878748521E-2</v>
      </c>
      <c r="EO31" s="185">
        <v>0</v>
      </c>
      <c r="EP31" s="185">
        <v>3.985061486936245E-2</v>
      </c>
      <c r="EQ31" s="185">
        <v>6.3309933643664095E-4</v>
      </c>
      <c r="ER31" s="185">
        <v>-1.7051719920946173E-2</v>
      </c>
      <c r="ES31" s="185">
        <v>0</v>
      </c>
      <c r="ET31" s="185">
        <v>-4.2511963361492044E-3</v>
      </c>
      <c r="EU31" s="185">
        <v>1.7935492530711337E-2</v>
      </c>
      <c r="EV31" s="185">
        <v>-5.7090937128142739E-3</v>
      </c>
      <c r="EW31" s="185">
        <v>-1.2144468872551696E-3</v>
      </c>
      <c r="EX31" s="185">
        <v>-3.8923445596350257E-3</v>
      </c>
      <c r="EY31" s="185">
        <v>0</v>
      </c>
      <c r="EZ31" s="185">
        <v>0</v>
      </c>
      <c r="FA31" s="185">
        <v>3.446294590119154E-2</v>
      </c>
      <c r="FB31" s="185">
        <v>0</v>
      </c>
      <c r="FC31" s="185">
        <v>3.0076654913464024E-2</v>
      </c>
      <c r="FD31" s="185">
        <v>0</v>
      </c>
      <c r="FE31" s="185">
        <v>-5.4983261377340069E-3</v>
      </c>
      <c r="FF31" s="185">
        <v>0</v>
      </c>
      <c r="FG31" s="185">
        <v>7.9366614485130074E-3</v>
      </c>
      <c r="FH31" s="185">
        <v>-2.1825253341566118E-2</v>
      </c>
      <c r="FI31" s="185">
        <v>-1.7266414526644069E-3</v>
      </c>
      <c r="FJ31" s="185">
        <v>3.332201315486797E-2</v>
      </c>
      <c r="FK31" s="185">
        <v>-5.8688040953505608E-3</v>
      </c>
      <c r="FL31" s="185">
        <v>-2.4364566988002184E-2</v>
      </c>
      <c r="FM31" s="185">
        <v>-1.212232986837084E-3</v>
      </c>
      <c r="FN31" s="185">
        <v>5.6326795889153826E-2</v>
      </c>
      <c r="FO31" s="185">
        <v>-1.420579024375529E-2</v>
      </c>
      <c r="FP31" s="185">
        <v>0</v>
      </c>
      <c r="FQ31" s="185">
        <v>3.5422749485386457E-2</v>
      </c>
      <c r="FR31" s="185">
        <v>-6.8124011000882709E-2</v>
      </c>
      <c r="FS31" s="185">
        <v>0</v>
      </c>
      <c r="FT31" s="185">
        <v>-2.7500266708759525E-3</v>
      </c>
      <c r="FU31" s="185">
        <v>-5.5164644179999962E-3</v>
      </c>
      <c r="FV31" s="185">
        <v>-8.7585900009120431E-3</v>
      </c>
      <c r="FW31" s="185">
        <v>0</v>
      </c>
      <c r="FX31" s="185">
        <v>0</v>
      </c>
      <c r="FY31" s="185">
        <v>8.7743347768152874E-3</v>
      </c>
      <c r="FZ31" s="185">
        <v>-1.3438860450667058E-2</v>
      </c>
      <c r="GA31" s="185">
        <v>8.9500732491819522E-3</v>
      </c>
      <c r="GB31" s="185">
        <v>1.7128019483425204E-2</v>
      </c>
      <c r="GC31" s="185">
        <v>1.5657269222737573E-2</v>
      </c>
      <c r="GD31" s="185">
        <v>0</v>
      </c>
      <c r="GE31" s="185">
        <v>1.4423877687722644E-3</v>
      </c>
      <c r="GF31" s="185">
        <v>0</v>
      </c>
      <c r="GG31" s="185">
        <v>3.9719113757404854E-2</v>
      </c>
      <c r="GH31" s="185">
        <v>-5.392177154905653E-2</v>
      </c>
      <c r="GI31" s="185">
        <v>-6.0846905036106881E-3</v>
      </c>
      <c r="GJ31" s="185">
        <v>3.0431685886130118E-3</v>
      </c>
      <c r="GK31" s="185">
        <v>-3.4934640605875731E-3</v>
      </c>
      <c r="GL31" s="185">
        <v>4.816432108462867E-3</v>
      </c>
      <c r="GM31" s="185">
        <v>3.4898628474191833E-4</v>
      </c>
      <c r="GN31" s="185">
        <v>8.8237388555775049E-4</v>
      </c>
      <c r="GO31" s="185">
        <v>3.1939697477739669E-3</v>
      </c>
    </row>
    <row r="32" spans="1:197" x14ac:dyDescent="0.25">
      <c r="A32" s="183">
        <v>41943</v>
      </c>
      <c r="B32" s="185">
        <v>3.2054417352291226E-2</v>
      </c>
      <c r="C32" s="185">
        <v>1.5567545022803332E-3</v>
      </c>
      <c r="D32" s="185">
        <v>-1.5659559903741564E-2</v>
      </c>
      <c r="E32" s="185">
        <v>-1.6022526877192963E-2</v>
      </c>
      <c r="F32" s="185">
        <v>2.6656886642466123E-2</v>
      </c>
      <c r="G32" s="185">
        <v>2.6650346552427429E-2</v>
      </c>
      <c r="H32" s="185">
        <v>-6.6479159791954373E-3</v>
      </c>
      <c r="I32" s="185">
        <v>1.2417727801014439E-2</v>
      </c>
      <c r="J32" s="185">
        <v>1.4602593128531204E-2</v>
      </c>
      <c r="K32" s="185">
        <v>1.1129761737135696E-2</v>
      </c>
      <c r="L32" s="185">
        <v>1.0185704164465039E-2</v>
      </c>
      <c r="M32" s="185">
        <v>1.1517788366270168E-2</v>
      </c>
      <c r="N32" s="185">
        <v>1.1100422585076396E-2</v>
      </c>
      <c r="O32" s="185">
        <v>1.1405575538596786E-2</v>
      </c>
      <c r="P32" s="185">
        <v>1.6337252244538417E-3</v>
      </c>
      <c r="Q32" s="185">
        <v>4.5180791908554637E-3</v>
      </c>
      <c r="R32" s="185">
        <v>-4.2814323521880582E-2</v>
      </c>
      <c r="S32" s="185">
        <v>1.1195847352702211E-2</v>
      </c>
      <c r="T32" s="185">
        <v>0</v>
      </c>
      <c r="U32" s="185">
        <v>4.6526916237620827E-2</v>
      </c>
      <c r="V32" s="185">
        <v>0</v>
      </c>
      <c r="W32" s="185">
        <v>1.2065692750526606E-3</v>
      </c>
      <c r="X32" s="185">
        <v>-2.5640068936468599E-2</v>
      </c>
      <c r="Y32" s="185">
        <v>3.2734678254374754E-2</v>
      </c>
      <c r="Z32" s="185">
        <v>2.2473661489369703E-2</v>
      </c>
      <c r="AA32" s="185">
        <v>1.977026151376636E-2</v>
      </c>
      <c r="AB32" s="185">
        <v>-1.0400259847538963E-2</v>
      </c>
      <c r="AC32" s="185">
        <v>-1.6031458521975621E-2</v>
      </c>
      <c r="AD32" s="185">
        <v>0</v>
      </c>
      <c r="AE32" s="185">
        <v>0</v>
      </c>
      <c r="AF32" s="185">
        <v>4.2911612814250009E-2</v>
      </c>
      <c r="AG32" s="185">
        <v>-1.7735155765686562E-2</v>
      </c>
      <c r="AH32" s="185">
        <v>-5.6069636288939764E-3</v>
      </c>
      <c r="AI32" s="185">
        <v>-3.0354840536319029E-3</v>
      </c>
      <c r="AJ32" s="185">
        <v>-5.6345757643793196E-2</v>
      </c>
      <c r="AK32" s="185">
        <v>1.1027944959768457E-2</v>
      </c>
      <c r="AL32" s="185">
        <v>1.2962536851445247E-3</v>
      </c>
      <c r="AM32" s="185">
        <v>4.5689849354896041E-3</v>
      </c>
      <c r="AN32" s="185">
        <v>0</v>
      </c>
      <c r="AO32" s="185">
        <v>0</v>
      </c>
      <c r="AP32" s="185">
        <v>3.8801070333035134E-3</v>
      </c>
      <c r="AQ32" s="185">
        <v>0</v>
      </c>
      <c r="AR32" s="185">
        <v>0</v>
      </c>
      <c r="AS32" s="185">
        <v>-4.1223726425688167E-3</v>
      </c>
      <c r="AT32" s="185">
        <v>3.5113947597235672E-3</v>
      </c>
      <c r="AU32" s="185">
        <v>-2.988543855895022E-2</v>
      </c>
      <c r="AV32" s="185">
        <v>-5.3860612170218121E-3</v>
      </c>
      <c r="AW32" s="185">
        <v>0</v>
      </c>
      <c r="AX32" s="185">
        <v>-1.0136510061999142E-2</v>
      </c>
      <c r="AY32" s="185">
        <v>1.4300666187450841E-2</v>
      </c>
      <c r="AZ32" s="185">
        <v>-3.5886999115114421E-2</v>
      </c>
      <c r="BA32" s="185">
        <v>0</v>
      </c>
      <c r="BB32" s="185">
        <v>0</v>
      </c>
      <c r="BC32" s="185">
        <v>1.8997555532765569E-3</v>
      </c>
      <c r="BD32" s="185">
        <v>0</v>
      </c>
      <c r="BE32" s="185">
        <v>1.3243907399645923E-2</v>
      </c>
      <c r="BF32" s="185">
        <v>-3.3661782989322744E-3</v>
      </c>
      <c r="BG32" s="185">
        <v>-1.3606162331516196E-2</v>
      </c>
      <c r="BH32" s="185">
        <v>-2.0245368233507394E-2</v>
      </c>
      <c r="BI32" s="185">
        <v>-2.0634685072047722E-2</v>
      </c>
      <c r="BJ32" s="185">
        <v>-1.0320338868005596E-2</v>
      </c>
      <c r="BK32" s="185">
        <v>3.4682831531391893E-2</v>
      </c>
      <c r="BL32" s="185">
        <v>-1.1326214017754615E-2</v>
      </c>
      <c r="BM32" s="185">
        <v>0</v>
      </c>
      <c r="BN32" s="185">
        <v>5.0475658007216465E-3</v>
      </c>
      <c r="BO32" s="185">
        <v>1.071402511305968E-2</v>
      </c>
      <c r="BP32" s="185">
        <v>0</v>
      </c>
      <c r="BQ32" s="185">
        <v>6.9487914931173813E-3</v>
      </c>
      <c r="BR32" s="185">
        <v>8.468869098655761E-3</v>
      </c>
      <c r="BS32" s="185">
        <v>3.3927755889077198E-2</v>
      </c>
      <c r="BT32" s="185">
        <v>1.456502025097536E-2</v>
      </c>
      <c r="BU32" s="185">
        <v>9.056236397386036E-5</v>
      </c>
      <c r="BV32" s="185">
        <v>4.0758627124967063E-2</v>
      </c>
      <c r="BW32" s="185">
        <v>0</v>
      </c>
      <c r="BX32" s="185">
        <v>0</v>
      </c>
      <c r="BY32" s="185">
        <v>0</v>
      </c>
      <c r="BZ32" s="185">
        <v>6.9417420215721146E-3</v>
      </c>
      <c r="CA32" s="185">
        <v>-2.6262574390971866E-2</v>
      </c>
      <c r="CB32" s="185">
        <v>-7.8700675333185519E-2</v>
      </c>
      <c r="CC32" s="185">
        <v>-3.7646410171897987E-2</v>
      </c>
      <c r="CD32" s="185">
        <v>-6.9444307591872059E-3</v>
      </c>
      <c r="CE32" s="185">
        <v>2.9374556416695537E-3</v>
      </c>
      <c r="CF32" s="185">
        <v>6.6655195383273158E-3</v>
      </c>
      <c r="CG32" s="185">
        <v>1.1732494675685515E-3</v>
      </c>
      <c r="CH32" s="185">
        <v>-2.9898421776848538E-2</v>
      </c>
      <c r="CI32" s="185">
        <v>9.7253396746865527E-3</v>
      </c>
      <c r="CJ32" s="185">
        <v>3.2518749905558433E-2</v>
      </c>
      <c r="CK32" s="185">
        <v>8.1559778095886236E-3</v>
      </c>
      <c r="CL32" s="185">
        <v>9.2326321704095434E-3</v>
      </c>
      <c r="CM32" s="185">
        <v>-1.4911612115538178E-3</v>
      </c>
      <c r="CN32" s="185">
        <v>0</v>
      </c>
      <c r="CO32" s="185">
        <v>1.1716608919724824E-2</v>
      </c>
      <c r="CP32" s="185">
        <v>0</v>
      </c>
      <c r="CQ32" s="185">
        <v>1.980258875150874E-3</v>
      </c>
      <c r="CR32" s="185">
        <v>2.2713277399797775E-2</v>
      </c>
      <c r="CS32" s="185">
        <v>0</v>
      </c>
      <c r="CT32" s="185">
        <v>4.8468862517818359E-2</v>
      </c>
      <c r="CU32" s="185">
        <v>9.8595688563428881E-3</v>
      </c>
      <c r="CV32" s="185">
        <v>-1.44661753604807E-2</v>
      </c>
      <c r="CW32" s="185">
        <v>1.6678396414450986E-2</v>
      </c>
      <c r="CX32" s="185">
        <v>7.5301186449485353E-3</v>
      </c>
      <c r="CY32" s="185">
        <v>2.0351855876947489E-2</v>
      </c>
      <c r="CZ32" s="185">
        <v>1.2004763928490685E-2</v>
      </c>
      <c r="DA32" s="185">
        <v>0</v>
      </c>
      <c r="DB32" s="185">
        <v>-9.4020598071015218E-3</v>
      </c>
      <c r="DC32" s="185">
        <v>0</v>
      </c>
      <c r="DD32" s="185">
        <v>2.0712124578154058E-2</v>
      </c>
      <c r="DE32" s="185">
        <v>3.3045938540661797E-2</v>
      </c>
      <c r="DF32" s="185">
        <v>0</v>
      </c>
      <c r="DG32" s="185">
        <v>3.5634926847559048E-2</v>
      </c>
      <c r="DH32" s="185">
        <v>-1.6089559861726749E-2</v>
      </c>
      <c r="DI32" s="185">
        <v>0</v>
      </c>
      <c r="DJ32" s="185">
        <v>-1.2461902725770456E-2</v>
      </c>
      <c r="DK32" s="185">
        <v>-1.6380874799108765E-2</v>
      </c>
      <c r="DL32" s="185">
        <v>0</v>
      </c>
      <c r="DM32" s="185">
        <v>0</v>
      </c>
      <c r="DN32" s="185">
        <v>0</v>
      </c>
      <c r="DO32" s="185">
        <v>0</v>
      </c>
      <c r="DP32" s="185">
        <v>0</v>
      </c>
      <c r="DQ32" s="185">
        <v>-1.1505356018281843E-2</v>
      </c>
      <c r="DR32" s="185">
        <v>-4.8946192297568754E-2</v>
      </c>
      <c r="DS32" s="185">
        <v>5.9762264606105092E-4</v>
      </c>
      <c r="DT32" s="185">
        <v>1.670414871768777E-3</v>
      </c>
      <c r="DU32" s="185">
        <v>7.2057027339026917E-3</v>
      </c>
      <c r="DV32" s="185">
        <v>0.11787781245677977</v>
      </c>
      <c r="DW32" s="185">
        <v>-3.1357944034779983E-3</v>
      </c>
      <c r="DX32" s="185">
        <v>-2.8880609644562835E-3</v>
      </c>
      <c r="DY32" s="185">
        <v>-1.5006187438192941E-2</v>
      </c>
      <c r="DZ32" s="185">
        <v>2.5243424656891607E-2</v>
      </c>
      <c r="EA32" s="185">
        <v>-1.2252390384075631E-2</v>
      </c>
      <c r="EB32" s="185">
        <v>2.0068679591245538E-2</v>
      </c>
      <c r="EC32" s="185">
        <v>-2.6122326971149225E-2</v>
      </c>
      <c r="ED32" s="185">
        <v>-3.2731043817164115E-2</v>
      </c>
      <c r="EE32" s="185">
        <v>1.1406982582243232E-2</v>
      </c>
      <c r="EF32" s="185">
        <v>6.0625348346164485E-3</v>
      </c>
      <c r="EG32" s="185">
        <v>6.2065220658313585E-3</v>
      </c>
      <c r="EH32" s="185">
        <v>5.9227348788151047E-3</v>
      </c>
      <c r="EI32" s="185">
        <v>6.7229318602288271E-2</v>
      </c>
      <c r="EJ32" s="185">
        <v>-5.9738887982593337E-3</v>
      </c>
      <c r="EK32" s="185">
        <v>-2.7012802923996725E-3</v>
      </c>
      <c r="EL32" s="185">
        <v>-2.8816202984753975E-2</v>
      </c>
      <c r="EM32" s="185">
        <v>2.1110452064920605E-2</v>
      </c>
      <c r="EN32" s="185">
        <v>-1.3760444443445975E-3</v>
      </c>
      <c r="EO32" s="185">
        <v>0</v>
      </c>
      <c r="EP32" s="185">
        <v>1.3771026881128726E-2</v>
      </c>
      <c r="EQ32" s="185">
        <v>2.9239217423281311E-2</v>
      </c>
      <c r="ER32" s="185">
        <v>8.328959119232443E-2</v>
      </c>
      <c r="ES32" s="185">
        <v>0</v>
      </c>
      <c r="ET32" s="185">
        <v>1.2549858718340964E-2</v>
      </c>
      <c r="EU32" s="185">
        <v>-1.2247286495818721E-2</v>
      </c>
      <c r="EV32" s="185">
        <v>-1.7070687515485291E-3</v>
      </c>
      <c r="EW32" s="185">
        <v>-1.9492352208455091E-3</v>
      </c>
      <c r="EX32" s="185">
        <v>-1.8533355274483704E-2</v>
      </c>
      <c r="EY32" s="185">
        <v>0</v>
      </c>
      <c r="EZ32" s="185">
        <v>0</v>
      </c>
      <c r="FA32" s="185">
        <v>-3.1776998573791529E-3</v>
      </c>
      <c r="FB32" s="185">
        <v>0</v>
      </c>
      <c r="FC32" s="185">
        <v>-8.2287137262788881E-3</v>
      </c>
      <c r="FD32" s="185">
        <v>0</v>
      </c>
      <c r="FE32" s="185">
        <v>2.878533648487747E-4</v>
      </c>
      <c r="FF32" s="185">
        <v>0</v>
      </c>
      <c r="FG32" s="185">
        <v>-6.3412918272801374E-3</v>
      </c>
      <c r="FH32" s="185">
        <v>-2.0628978097068221E-2</v>
      </c>
      <c r="FI32" s="185">
        <v>1.2899366523541712E-2</v>
      </c>
      <c r="FJ32" s="185">
        <v>1.0756813029794582E-2</v>
      </c>
      <c r="FK32" s="185">
        <v>-1.1273857918983451E-3</v>
      </c>
      <c r="FL32" s="185">
        <v>7.6843252679401047E-3</v>
      </c>
      <c r="FM32" s="185">
        <v>1.7024360770753071E-2</v>
      </c>
      <c r="FN32" s="185">
        <v>1.4609081847499331E-3</v>
      </c>
      <c r="FO32" s="185">
        <v>7.9765647138449566E-2</v>
      </c>
      <c r="FP32" s="185">
        <v>0</v>
      </c>
      <c r="FQ32" s="185">
        <v>3.0901703491317935E-3</v>
      </c>
      <c r="FR32" s="185">
        <v>4.717136537779159E-2</v>
      </c>
      <c r="FS32" s="185">
        <v>0</v>
      </c>
      <c r="FT32" s="185">
        <v>-3.8370378234777983E-3</v>
      </c>
      <c r="FU32" s="185">
        <v>1.2177611796474242E-2</v>
      </c>
      <c r="FV32" s="185">
        <v>6.6339766119915848E-3</v>
      </c>
      <c r="FW32" s="185">
        <v>0</v>
      </c>
      <c r="FX32" s="185">
        <v>0</v>
      </c>
      <c r="FY32" s="185">
        <v>3.0077359201279297E-3</v>
      </c>
      <c r="FZ32" s="185">
        <v>1.0049562176167853E-2</v>
      </c>
      <c r="GA32" s="185">
        <v>2.8191456200986939E-2</v>
      </c>
      <c r="GB32" s="185">
        <v>1.6426556747058903E-2</v>
      </c>
      <c r="GC32" s="185">
        <v>-4.0447659310612668E-4</v>
      </c>
      <c r="GD32" s="185">
        <v>0</v>
      </c>
      <c r="GE32" s="185">
        <v>4.0407980788749971E-2</v>
      </c>
      <c r="GF32" s="185">
        <v>0</v>
      </c>
      <c r="GG32" s="185">
        <v>-5.2261277013700952E-2</v>
      </c>
      <c r="GH32" s="185">
        <v>5.1011081730090446E-2</v>
      </c>
      <c r="GI32" s="185">
        <v>5.5154580963375369E-3</v>
      </c>
      <c r="GJ32" s="185">
        <v>8.4636271004617861E-3</v>
      </c>
      <c r="GK32" s="185">
        <v>2.4536782582183564E-3</v>
      </c>
      <c r="GL32" s="185">
        <v>6.7636162946973621E-3</v>
      </c>
      <c r="GM32" s="185">
        <v>1.8829474085244077E-3</v>
      </c>
      <c r="GN32" s="185">
        <v>1.37888398846696E-2</v>
      </c>
      <c r="GO32" s="185">
        <v>-2.015711297367816E-3</v>
      </c>
    </row>
    <row r="33" spans="1:197" x14ac:dyDescent="0.25">
      <c r="A33" s="183">
        <v>41973</v>
      </c>
      <c r="B33" s="185">
        <v>-2.8042702840993493E-2</v>
      </c>
      <c r="C33" s="185">
        <v>3.8380276245771158E-2</v>
      </c>
      <c r="D33" s="185">
        <v>6.1557822158223099E-2</v>
      </c>
      <c r="E33" s="185">
        <v>6.1294556381834231E-2</v>
      </c>
      <c r="F33" s="185">
        <v>3.2794037569372922E-2</v>
      </c>
      <c r="G33" s="185">
        <v>3.2662710674922678E-2</v>
      </c>
      <c r="H33" s="185">
        <v>-1.5203851303514062E-2</v>
      </c>
      <c r="I33" s="185">
        <v>3.4091803426578075E-2</v>
      </c>
      <c r="J33" s="185">
        <v>1.1679313351505965E-2</v>
      </c>
      <c r="K33" s="185">
        <v>3.8951222238520704E-2</v>
      </c>
      <c r="L33" s="185">
        <v>3.9337711584247918E-2</v>
      </c>
      <c r="M33" s="185">
        <v>3.965811042864497E-2</v>
      </c>
      <c r="N33" s="185">
        <v>3.8906149854646972E-2</v>
      </c>
      <c r="O33" s="185">
        <v>3.882191966657221E-2</v>
      </c>
      <c r="P33" s="185">
        <v>2.3266663934783348E-2</v>
      </c>
      <c r="Q33" s="185">
        <v>-9.187617953706078E-3</v>
      </c>
      <c r="R33" s="185">
        <v>2.7539767913088008E-2</v>
      </c>
      <c r="S33" s="185">
        <v>-2.7960399091876441E-2</v>
      </c>
      <c r="T33" s="185">
        <v>0</v>
      </c>
      <c r="U33" s="185">
        <v>3.8814705490293394E-2</v>
      </c>
      <c r="V33" s="185">
        <v>0</v>
      </c>
      <c r="W33" s="185">
        <v>-4.7718161190380207E-3</v>
      </c>
      <c r="X33" s="185">
        <v>-1.4832303844543362E-2</v>
      </c>
      <c r="Y33" s="185">
        <v>-6.9015386657997951E-3</v>
      </c>
      <c r="Z33" s="185">
        <v>1.6964421026056109E-3</v>
      </c>
      <c r="AA33" s="185">
        <v>1.766695035793945E-2</v>
      </c>
      <c r="AB33" s="185">
        <v>1.2144371486779602E-3</v>
      </c>
      <c r="AC33" s="185">
        <v>1.5119636060707447E-3</v>
      </c>
      <c r="AD33" s="185">
        <v>0</v>
      </c>
      <c r="AE33" s="185">
        <v>0</v>
      </c>
      <c r="AF33" s="185">
        <v>5.7729986060397996E-2</v>
      </c>
      <c r="AG33" s="185">
        <v>3.1411176421126633E-2</v>
      </c>
      <c r="AH33" s="185">
        <v>-3.8811693070055146E-3</v>
      </c>
      <c r="AI33" s="185">
        <v>3.7467705780812963E-3</v>
      </c>
      <c r="AJ33" s="185">
        <v>1.6686644662431714E-2</v>
      </c>
      <c r="AK33" s="185">
        <v>3.0175680051126239E-3</v>
      </c>
      <c r="AL33" s="185">
        <v>5.4189882080277665E-3</v>
      </c>
      <c r="AM33" s="185">
        <v>3.0049520360429221E-2</v>
      </c>
      <c r="AN33" s="185">
        <v>3.5200787641503931E-2</v>
      </c>
      <c r="AO33" s="185">
        <v>0</v>
      </c>
      <c r="AP33" s="185">
        <v>2.9456986988772405E-2</v>
      </c>
      <c r="AQ33" s="185">
        <v>3.4459044584250198E-2</v>
      </c>
      <c r="AR33" s="185">
        <v>3.5185504583542401E-2</v>
      </c>
      <c r="AS33" s="185">
        <v>1.5273310936063348E-2</v>
      </c>
      <c r="AT33" s="185">
        <v>6.904126390723582E-3</v>
      </c>
      <c r="AU33" s="185">
        <v>-1.1081837576344197E-2</v>
      </c>
      <c r="AV33" s="185">
        <v>-8.1202711106262652E-3</v>
      </c>
      <c r="AW33" s="185">
        <v>0</v>
      </c>
      <c r="AX33" s="185">
        <v>6.3670660376714816E-2</v>
      </c>
      <c r="AY33" s="185">
        <v>1.7468834024337285E-2</v>
      </c>
      <c r="AZ33" s="185">
        <v>4.8236347544400905E-2</v>
      </c>
      <c r="BA33" s="185">
        <v>0</v>
      </c>
      <c r="BB33" s="185">
        <v>0</v>
      </c>
      <c r="BC33" s="185">
        <v>5.1978336680627221E-6</v>
      </c>
      <c r="BD33" s="185">
        <v>0</v>
      </c>
      <c r="BE33" s="185">
        <v>2.3004928250492711E-2</v>
      </c>
      <c r="BF33" s="185">
        <v>-7.3307808296323943E-4</v>
      </c>
      <c r="BG33" s="185">
        <v>1.5906391233633591E-2</v>
      </c>
      <c r="BH33" s="185">
        <v>1.0370943782919143E-2</v>
      </c>
      <c r="BI33" s="185">
        <v>1.0396225875334911E-2</v>
      </c>
      <c r="BJ33" s="185">
        <v>1.5877197114793476E-2</v>
      </c>
      <c r="BK33" s="185">
        <v>-1.3600981134187276E-2</v>
      </c>
      <c r="BL33" s="185">
        <v>-4.1960056213397462E-3</v>
      </c>
      <c r="BM33" s="185">
        <v>0</v>
      </c>
      <c r="BN33" s="185">
        <v>5.6779299421219204E-2</v>
      </c>
      <c r="BO33" s="185">
        <v>1.2217059199584081E-2</v>
      </c>
      <c r="BP33" s="185">
        <v>0</v>
      </c>
      <c r="BQ33" s="185">
        <v>4.4668137183508275E-2</v>
      </c>
      <c r="BR33" s="185">
        <v>7.1624109303701791E-2</v>
      </c>
      <c r="BS33" s="185">
        <v>3.6995822017355094E-2</v>
      </c>
      <c r="BT33" s="185">
        <v>4.9975024844836E-2</v>
      </c>
      <c r="BU33" s="185">
        <v>1.5251896360378027E-2</v>
      </c>
      <c r="BV33" s="185">
        <v>3.8653050550364977E-2</v>
      </c>
      <c r="BW33" s="185">
        <v>0</v>
      </c>
      <c r="BX33" s="185">
        <v>0</v>
      </c>
      <c r="BY33" s="185">
        <v>0</v>
      </c>
      <c r="BZ33" s="185">
        <v>-2.5673949604737147E-2</v>
      </c>
      <c r="CA33" s="185">
        <v>1.8611382927478642E-3</v>
      </c>
      <c r="CB33" s="185">
        <v>9.7977547636774152E-3</v>
      </c>
      <c r="CC33" s="185">
        <v>8.7625554264018357E-3</v>
      </c>
      <c r="CD33" s="185">
        <v>-4.6031391504700817E-3</v>
      </c>
      <c r="CE33" s="185">
        <v>4.4010902642368319E-3</v>
      </c>
      <c r="CF33" s="185">
        <v>-5.1000553817940469E-3</v>
      </c>
      <c r="CG33" s="185">
        <v>-1.3684981916762681E-3</v>
      </c>
      <c r="CH33" s="185">
        <v>-7.2869183602874343E-3</v>
      </c>
      <c r="CI33" s="185">
        <v>-1.2668472478778043E-2</v>
      </c>
      <c r="CJ33" s="185">
        <v>4.8028251162633449E-2</v>
      </c>
      <c r="CK33" s="185">
        <v>2.3953660215315885E-2</v>
      </c>
      <c r="CL33" s="185">
        <v>1.8009660577580428E-2</v>
      </c>
      <c r="CM33" s="185">
        <v>2.9504388034164572E-3</v>
      </c>
      <c r="CN33" s="185">
        <v>0</v>
      </c>
      <c r="CO33" s="185">
        <v>-3.0029574804037541E-2</v>
      </c>
      <c r="CP33" s="185">
        <v>0</v>
      </c>
      <c r="CQ33" s="185">
        <v>-4.6738759077582966E-3</v>
      </c>
      <c r="CR33" s="185">
        <v>-4.2783953493455852E-2</v>
      </c>
      <c r="CS33" s="185">
        <v>0</v>
      </c>
      <c r="CT33" s="185">
        <v>-5.1668641854634295E-3</v>
      </c>
      <c r="CU33" s="185">
        <v>-1.3461162983801366E-2</v>
      </c>
      <c r="CV33" s="185">
        <v>-1.4220825614070657E-2</v>
      </c>
      <c r="CW33" s="185">
        <v>5.6970942123641078E-3</v>
      </c>
      <c r="CX33" s="185">
        <v>1.3699906029405809E-2</v>
      </c>
      <c r="CY33" s="185">
        <v>-9.8372436855480964E-3</v>
      </c>
      <c r="CZ33" s="185">
        <v>1.4931918559786067E-2</v>
      </c>
      <c r="DA33" s="185">
        <v>0</v>
      </c>
      <c r="DB33" s="185">
        <v>8.0722404833440315E-4</v>
      </c>
      <c r="DC33" s="185">
        <v>0</v>
      </c>
      <c r="DD33" s="185">
        <v>-2.8346284898078986E-2</v>
      </c>
      <c r="DE33" s="185">
        <v>-1.0200313850454192E-2</v>
      </c>
      <c r="DF33" s="185">
        <v>0</v>
      </c>
      <c r="DG33" s="185">
        <v>1.8654100546688882E-2</v>
      </c>
      <c r="DH33" s="185">
        <v>1.2769553389266275E-2</v>
      </c>
      <c r="DI33" s="185">
        <v>0</v>
      </c>
      <c r="DJ33" s="185">
        <v>-1.7302921367367434E-2</v>
      </c>
      <c r="DK33" s="185">
        <v>-9.0941382919370803E-4</v>
      </c>
      <c r="DL33" s="185">
        <v>0</v>
      </c>
      <c r="DM33" s="185">
        <v>0</v>
      </c>
      <c r="DN33" s="185">
        <v>0</v>
      </c>
      <c r="DO33" s="185">
        <v>0</v>
      </c>
      <c r="DP33" s="185">
        <v>0</v>
      </c>
      <c r="DQ33" s="185">
        <v>-5.0655171962678816E-3</v>
      </c>
      <c r="DR33" s="185">
        <v>2.604586668287967E-2</v>
      </c>
      <c r="DS33" s="185">
        <v>1.7901186535183022E-3</v>
      </c>
      <c r="DT33" s="185">
        <v>3.0990251196196675E-3</v>
      </c>
      <c r="DU33" s="185">
        <v>-3.7043746484824152E-3</v>
      </c>
      <c r="DV33" s="185">
        <v>6.324230326823839E-2</v>
      </c>
      <c r="DW33" s="185">
        <v>1.0711167269130054E-2</v>
      </c>
      <c r="DX33" s="185">
        <v>1.1192874613852252E-2</v>
      </c>
      <c r="DY33" s="185">
        <v>-8.5293602710629756E-3</v>
      </c>
      <c r="DZ33" s="185">
        <v>-1.0909560073182724E-3</v>
      </c>
      <c r="EA33" s="185">
        <v>-4.0048256814893345E-2</v>
      </c>
      <c r="EB33" s="185">
        <v>1.4256199518041981E-2</v>
      </c>
      <c r="EC33" s="185">
        <v>2.6329434338706853E-2</v>
      </c>
      <c r="ED33" s="185">
        <v>1.4980354947963341E-2</v>
      </c>
      <c r="EE33" s="185">
        <v>1.9055878120343463E-2</v>
      </c>
      <c r="EF33" s="185">
        <v>5.3329999035000592E-3</v>
      </c>
      <c r="EG33" s="185">
        <v>5.7670636606421549E-3</v>
      </c>
      <c r="EH33" s="185">
        <v>5.3260909734293097E-3</v>
      </c>
      <c r="EI33" s="185">
        <v>1.8005941811840467E-2</v>
      </c>
      <c r="EJ33" s="185">
        <v>7.0695402261590906E-3</v>
      </c>
      <c r="EK33" s="185">
        <v>6.698556464334233E-3</v>
      </c>
      <c r="EL33" s="185">
        <v>-2.5256018021632042E-2</v>
      </c>
      <c r="EM33" s="185">
        <v>3.5358387787630029E-2</v>
      </c>
      <c r="EN33" s="185">
        <v>1.4343251236739961E-2</v>
      </c>
      <c r="EO33" s="185">
        <v>0</v>
      </c>
      <c r="EP33" s="185">
        <v>1.1801273628845855E-2</v>
      </c>
      <c r="EQ33" s="185">
        <v>-1.1418662207006085E-3</v>
      </c>
      <c r="ER33" s="185">
        <v>2.1574623758993668E-2</v>
      </c>
      <c r="ES33" s="185">
        <v>0</v>
      </c>
      <c r="ET33" s="185">
        <v>1.5355423988758657E-2</v>
      </c>
      <c r="EU33" s="185">
        <v>6.0769375896588939E-3</v>
      </c>
      <c r="EV33" s="185">
        <v>9.6824468988362857E-4</v>
      </c>
      <c r="EW33" s="185">
        <v>1.080038203512506E-2</v>
      </c>
      <c r="EX33" s="185">
        <v>-1.1615759734962889E-2</v>
      </c>
      <c r="EY33" s="185">
        <v>0</v>
      </c>
      <c r="EZ33" s="185">
        <v>0</v>
      </c>
      <c r="FA33" s="185">
        <v>3.1963620359659571E-2</v>
      </c>
      <c r="FB33" s="185">
        <v>0</v>
      </c>
      <c r="FC33" s="185">
        <v>6.4591356835275573E-2</v>
      </c>
      <c r="FD33" s="185">
        <v>0</v>
      </c>
      <c r="FE33" s="185">
        <v>2.5898538596630393E-2</v>
      </c>
      <c r="FF33" s="185">
        <v>0</v>
      </c>
      <c r="FG33" s="185">
        <v>8.488644698104425E-3</v>
      </c>
      <c r="FH33" s="185">
        <v>1.0242185766074966E-2</v>
      </c>
      <c r="FI33" s="185">
        <v>-2.9115165267210003E-2</v>
      </c>
      <c r="FJ33" s="185">
        <v>5.6229017383010865E-2</v>
      </c>
      <c r="FK33" s="185">
        <v>-2.7220704584673956E-3</v>
      </c>
      <c r="FL33" s="185">
        <v>2.002356478427806E-2</v>
      </c>
      <c r="FM33" s="185">
        <v>5.3440182427244029E-3</v>
      </c>
      <c r="FN33" s="185">
        <v>5.1544966063790658E-2</v>
      </c>
      <c r="FO33" s="185">
        <v>3.6917922642200951E-2</v>
      </c>
      <c r="FP33" s="185">
        <v>0</v>
      </c>
      <c r="FQ33" s="185">
        <v>1.7826004756044789E-2</v>
      </c>
      <c r="FR33" s="185">
        <v>1.4577605199251911E-2</v>
      </c>
      <c r="FS33" s="185">
        <v>0</v>
      </c>
      <c r="FT33" s="185">
        <v>-1.1500360299569008E-2</v>
      </c>
      <c r="FU33" s="185">
        <v>2.4100076433889284E-2</v>
      </c>
      <c r="FV33" s="185">
        <v>6.030589734189286E-3</v>
      </c>
      <c r="FW33" s="185">
        <v>0</v>
      </c>
      <c r="FX33" s="185">
        <v>0</v>
      </c>
      <c r="FY33" s="185">
        <v>1.0358838644666066E-2</v>
      </c>
      <c r="FZ33" s="185">
        <v>9.14290352120848E-3</v>
      </c>
      <c r="GA33" s="185">
        <v>-1.8630230470078918E-2</v>
      </c>
      <c r="GB33" s="185">
        <v>9.8244261348661224E-3</v>
      </c>
      <c r="GC33" s="185">
        <v>-1.3707069841335379E-2</v>
      </c>
      <c r="GD33" s="185">
        <v>0</v>
      </c>
      <c r="GE33" s="185">
        <v>-2.0167617085411097E-2</v>
      </c>
      <c r="GF33" s="185">
        <v>0</v>
      </c>
      <c r="GG33" s="185">
        <v>3.2987957164847266E-2</v>
      </c>
      <c r="GH33" s="185">
        <v>-1.5386701865503415E-2</v>
      </c>
      <c r="GI33" s="185">
        <v>2.5599203373701297E-2</v>
      </c>
      <c r="GJ33" s="185">
        <v>2.0152761880147764E-3</v>
      </c>
      <c r="GK33" s="185">
        <v>1.5855679273366861E-3</v>
      </c>
      <c r="GL33" s="185">
        <v>6.3544203714690061E-3</v>
      </c>
      <c r="GM33" s="185">
        <v>4.4655219751045796E-3</v>
      </c>
      <c r="GN33" s="185">
        <v>-1.7391900751936263E-3</v>
      </c>
      <c r="GO33" s="185">
        <v>-1.3745773704684055E-2</v>
      </c>
    </row>
    <row r="34" spans="1:197" x14ac:dyDescent="0.25">
      <c r="A34" s="183">
        <v>42004</v>
      </c>
      <c r="B34" s="185">
        <v>4.2442231096994965E-2</v>
      </c>
      <c r="C34" s="185">
        <v>-1.9334556022316266E-2</v>
      </c>
      <c r="D34" s="185">
        <v>2.4352250989086562E-2</v>
      </c>
      <c r="E34" s="185">
        <v>2.3332648570834894E-2</v>
      </c>
      <c r="F34" s="185">
        <v>-6.6441283553581778E-3</v>
      </c>
      <c r="G34" s="185">
        <v>-6.8120401052177842E-3</v>
      </c>
      <c r="H34" s="185">
        <v>3.7606435623159487E-3</v>
      </c>
      <c r="I34" s="185">
        <v>9.7915900670024619E-3</v>
      </c>
      <c r="J34" s="185">
        <v>-4.9954840695240095E-3</v>
      </c>
      <c r="K34" s="185">
        <v>1.910433565506222E-2</v>
      </c>
      <c r="L34" s="185">
        <v>1.8408154962997338E-2</v>
      </c>
      <c r="M34" s="185">
        <v>1.8948973136011356E-2</v>
      </c>
      <c r="N34" s="185">
        <v>1.9148793512184518E-2</v>
      </c>
      <c r="O34" s="185">
        <v>1.9086383429387975E-2</v>
      </c>
      <c r="P34" s="185">
        <v>1.1164729360127232E-2</v>
      </c>
      <c r="Q34" s="185">
        <v>1.7297892958929501E-2</v>
      </c>
      <c r="R34" s="185">
        <v>1.0962678227187026E-2</v>
      </c>
      <c r="S34" s="185">
        <v>7.1293587762946622E-4</v>
      </c>
      <c r="T34" s="185">
        <v>0</v>
      </c>
      <c r="U34" s="185">
        <v>3.0785758328613244E-2</v>
      </c>
      <c r="V34" s="185">
        <v>0</v>
      </c>
      <c r="W34" s="185">
        <v>-4.3438649370048252E-2</v>
      </c>
      <c r="X34" s="185">
        <v>-1.780589289305547E-2</v>
      </c>
      <c r="Y34" s="185">
        <v>2.4337014985890956E-2</v>
      </c>
      <c r="Z34" s="185">
        <v>7.2244502154516438E-3</v>
      </c>
      <c r="AA34" s="185">
        <v>1.0844041390539459E-2</v>
      </c>
      <c r="AB34" s="185">
        <v>-3.0638797068670343E-3</v>
      </c>
      <c r="AC34" s="185">
        <v>-5.061204549657668E-3</v>
      </c>
      <c r="AD34" s="185">
        <v>0</v>
      </c>
      <c r="AE34" s="185">
        <v>0</v>
      </c>
      <c r="AF34" s="185">
        <v>4.0907685621044271E-2</v>
      </c>
      <c r="AG34" s="185">
        <v>2.5714473580379978E-2</v>
      </c>
      <c r="AH34" s="185">
        <v>-5.6507162510234556E-3</v>
      </c>
      <c r="AI34" s="185">
        <v>3.097403502872131E-3</v>
      </c>
      <c r="AJ34" s="185">
        <v>-1.0603303075029859E-2</v>
      </c>
      <c r="AK34" s="185">
        <v>-2.4557882268409943E-3</v>
      </c>
      <c r="AL34" s="185">
        <v>-8.1255542090788915E-3</v>
      </c>
      <c r="AM34" s="185">
        <v>-1.5477653994812937E-3</v>
      </c>
      <c r="AN34" s="185">
        <v>-1.981763410716251E-3</v>
      </c>
      <c r="AO34" s="185">
        <v>0</v>
      </c>
      <c r="AP34" s="185">
        <v>-2.2528335178639081E-3</v>
      </c>
      <c r="AQ34" s="185">
        <v>-2.7084330583454002E-3</v>
      </c>
      <c r="AR34" s="185">
        <v>-1.9809264061567112E-3</v>
      </c>
      <c r="AS34" s="185">
        <v>3.0435376930618676E-2</v>
      </c>
      <c r="AT34" s="185">
        <v>8.9504049482648316E-3</v>
      </c>
      <c r="AU34" s="185">
        <v>1.3412221252168918E-2</v>
      </c>
      <c r="AV34" s="185">
        <v>-8.1469604572921208E-3</v>
      </c>
      <c r="AW34" s="185">
        <v>0</v>
      </c>
      <c r="AX34" s="185">
        <v>1.4582270206891031E-3</v>
      </c>
      <c r="AY34" s="185">
        <v>2.0385819652878156E-3</v>
      </c>
      <c r="AZ34" s="185">
        <v>2.2225221674217515E-2</v>
      </c>
      <c r="BA34" s="185">
        <v>0</v>
      </c>
      <c r="BB34" s="185">
        <v>0</v>
      </c>
      <c r="BC34" s="185">
        <v>-5.4644244754676434E-3</v>
      </c>
      <c r="BD34" s="185">
        <v>0</v>
      </c>
      <c r="BE34" s="185">
        <v>-1.105261715173405E-2</v>
      </c>
      <c r="BF34" s="185">
        <v>-6.4471847012066864E-3</v>
      </c>
      <c r="BG34" s="185">
        <v>-6.0987091119993576E-3</v>
      </c>
      <c r="BH34" s="185">
        <v>1.3443458170357509E-3</v>
      </c>
      <c r="BI34" s="185">
        <v>1.2014739135513654E-3</v>
      </c>
      <c r="BJ34" s="185">
        <v>9.3540311934384723E-3</v>
      </c>
      <c r="BK34" s="185">
        <v>-5.126815457019724E-2</v>
      </c>
      <c r="BL34" s="185">
        <v>-3.2788339627049926E-3</v>
      </c>
      <c r="BM34" s="185">
        <v>0</v>
      </c>
      <c r="BN34" s="185">
        <v>2.7189229984105563E-2</v>
      </c>
      <c r="BO34" s="185">
        <v>1.5518478817379491E-2</v>
      </c>
      <c r="BP34" s="185">
        <v>0</v>
      </c>
      <c r="BQ34" s="185">
        <v>1.4268820710024636E-2</v>
      </c>
      <c r="BR34" s="185">
        <v>2.2895931719339114E-2</v>
      </c>
      <c r="BS34" s="185">
        <v>1.1464018063297582E-2</v>
      </c>
      <c r="BT34" s="185">
        <v>7.1919886983561835E-3</v>
      </c>
      <c r="BU34" s="185">
        <v>2.3032066388635017E-2</v>
      </c>
      <c r="BV34" s="185">
        <v>-2.2972232132935713E-2</v>
      </c>
      <c r="BW34" s="185">
        <v>0</v>
      </c>
      <c r="BX34" s="185">
        <v>0</v>
      </c>
      <c r="BY34" s="185">
        <v>0</v>
      </c>
      <c r="BZ34" s="185">
        <v>1.4203386394942652E-2</v>
      </c>
      <c r="CA34" s="185">
        <v>-4.3907836415082785E-4</v>
      </c>
      <c r="CB34" s="185">
        <v>7.2042975491080959E-3</v>
      </c>
      <c r="CC34" s="185">
        <v>-5.7382295854031297E-4</v>
      </c>
      <c r="CD34" s="185">
        <v>-1.5498303582648003E-3</v>
      </c>
      <c r="CE34" s="185">
        <v>5.1627840102803088E-4</v>
      </c>
      <c r="CF34" s="185">
        <v>-8.2589690018739989E-4</v>
      </c>
      <c r="CG34" s="185">
        <v>3.0212297511096075E-3</v>
      </c>
      <c r="CH34" s="185">
        <v>5.3811858243244257E-3</v>
      </c>
      <c r="CI34" s="185">
        <v>1.0460685837829865E-2</v>
      </c>
      <c r="CJ34" s="185">
        <v>5.713152049323101E-2</v>
      </c>
      <c r="CK34" s="185">
        <v>7.3454383552316746E-2</v>
      </c>
      <c r="CL34" s="185">
        <v>1.0978142033267682E-2</v>
      </c>
      <c r="CM34" s="185">
        <v>-2.6824693943611733E-3</v>
      </c>
      <c r="CN34" s="185">
        <v>0</v>
      </c>
      <c r="CO34" s="185">
        <v>-1.4332749144568495E-2</v>
      </c>
      <c r="CP34" s="185">
        <v>0</v>
      </c>
      <c r="CQ34" s="185">
        <v>-1.1110263178910699E-2</v>
      </c>
      <c r="CR34" s="185">
        <v>-3.096292905916926E-2</v>
      </c>
      <c r="CS34" s="185">
        <v>0</v>
      </c>
      <c r="CT34" s="185">
        <v>-1.4333997629556748E-2</v>
      </c>
      <c r="CU34" s="185">
        <v>-3.5965902259851691E-3</v>
      </c>
      <c r="CV34" s="185">
        <v>-5.3177135714610801E-2</v>
      </c>
      <c r="CW34" s="185">
        <v>3.8494355435397766E-3</v>
      </c>
      <c r="CX34" s="185">
        <v>1.6838552149412555E-2</v>
      </c>
      <c r="CY34" s="185">
        <v>1.7136913187891997E-3</v>
      </c>
      <c r="CZ34" s="185">
        <v>1.5240229598214545E-2</v>
      </c>
      <c r="DA34" s="185">
        <v>0</v>
      </c>
      <c r="DB34" s="185">
        <v>1.466093602109747E-2</v>
      </c>
      <c r="DC34" s="185">
        <v>0</v>
      </c>
      <c r="DD34" s="185">
        <v>1.537213648662456E-2</v>
      </c>
      <c r="DE34" s="185">
        <v>6.8772858203530298E-3</v>
      </c>
      <c r="DF34" s="185">
        <v>0</v>
      </c>
      <c r="DG34" s="185">
        <v>8.3800220984493815E-3</v>
      </c>
      <c r="DH34" s="185">
        <v>-3.1794287664070812E-3</v>
      </c>
      <c r="DI34" s="185">
        <v>0</v>
      </c>
      <c r="DJ34" s="185">
        <v>-3.0379581948221639E-3</v>
      </c>
      <c r="DK34" s="185">
        <v>1.0024494140892031E-2</v>
      </c>
      <c r="DL34" s="185">
        <v>0</v>
      </c>
      <c r="DM34" s="185">
        <v>0</v>
      </c>
      <c r="DN34" s="185">
        <v>0</v>
      </c>
      <c r="DO34" s="185">
        <v>0</v>
      </c>
      <c r="DP34" s="185">
        <v>0</v>
      </c>
      <c r="DQ34" s="185">
        <v>-1.3999177233259249E-2</v>
      </c>
      <c r="DR34" s="185">
        <v>1.0606218073515531E-2</v>
      </c>
      <c r="DS34" s="185">
        <v>-4.6402095486708268E-3</v>
      </c>
      <c r="DT34" s="185">
        <v>-4.7103653122315316E-3</v>
      </c>
      <c r="DU34" s="185">
        <v>-2.4380239096668151E-3</v>
      </c>
      <c r="DV34" s="185">
        <v>-9.613268556933334E-2</v>
      </c>
      <c r="DW34" s="185">
        <v>3.1292893726602563E-3</v>
      </c>
      <c r="DX34" s="185">
        <v>4.1392855865254744E-3</v>
      </c>
      <c r="DY34" s="185">
        <v>-7.6163640459240263E-3</v>
      </c>
      <c r="DZ34" s="185">
        <v>2.5183241705122313E-2</v>
      </c>
      <c r="EA34" s="185">
        <v>-6.7713204014761968E-3</v>
      </c>
      <c r="EB34" s="185">
        <v>3.1833131999017286E-2</v>
      </c>
      <c r="EC34" s="185">
        <v>3.0539569129654755E-2</v>
      </c>
      <c r="ED34" s="185">
        <v>3.2688436857349699E-2</v>
      </c>
      <c r="EE34" s="185">
        <v>5.1072103267006622E-3</v>
      </c>
      <c r="EF34" s="185">
        <v>5.5166914972120378E-3</v>
      </c>
      <c r="EG34" s="185">
        <v>5.6766483021148239E-3</v>
      </c>
      <c r="EH34" s="185">
        <v>5.2295667851455958E-3</v>
      </c>
      <c r="EI34" s="185">
        <v>6.7955855151502808E-3</v>
      </c>
      <c r="EJ34" s="185">
        <v>4.5497971464777374E-3</v>
      </c>
      <c r="EK34" s="185">
        <v>1.7346551853009855E-2</v>
      </c>
      <c r="EL34" s="185">
        <v>-3.8823264819919441E-2</v>
      </c>
      <c r="EM34" s="185">
        <v>-4.6588786108442155E-3</v>
      </c>
      <c r="EN34" s="185">
        <v>-2.7575089188979926E-2</v>
      </c>
      <c r="EO34" s="185">
        <v>0</v>
      </c>
      <c r="EP34" s="185">
        <v>-6.8134767092070999E-3</v>
      </c>
      <c r="EQ34" s="185">
        <v>2.9006419236880389E-2</v>
      </c>
      <c r="ER34" s="185">
        <v>4.3255105106871951E-2</v>
      </c>
      <c r="ES34" s="185">
        <v>0</v>
      </c>
      <c r="ET34" s="185">
        <v>5.1698463267651693E-3</v>
      </c>
      <c r="EU34" s="185">
        <v>3.1903385772589131E-2</v>
      </c>
      <c r="EV34" s="185">
        <v>6.7981951390545456E-4</v>
      </c>
      <c r="EW34" s="185">
        <v>3.9026813629133954E-3</v>
      </c>
      <c r="EX34" s="185">
        <v>-4.9090933868453597E-2</v>
      </c>
      <c r="EY34" s="185">
        <v>0</v>
      </c>
      <c r="EZ34" s="185">
        <v>0</v>
      </c>
      <c r="FA34" s="185">
        <v>0.10131287696431006</v>
      </c>
      <c r="FB34" s="185">
        <v>0</v>
      </c>
      <c r="FC34" s="185">
        <v>8.3402934308188454E-4</v>
      </c>
      <c r="FD34" s="185">
        <v>0</v>
      </c>
      <c r="FE34" s="185">
        <v>-2.7348785649692949E-2</v>
      </c>
      <c r="FF34" s="185">
        <v>0</v>
      </c>
      <c r="FG34" s="185">
        <v>-8.0864875195237641E-3</v>
      </c>
      <c r="FH34" s="185">
        <v>-2.4007185367548284E-2</v>
      </c>
      <c r="FI34" s="185">
        <v>-2.5881100586333548E-2</v>
      </c>
      <c r="FJ34" s="185">
        <v>3.07593506325574E-2</v>
      </c>
      <c r="FK34" s="185">
        <v>-1.5054233359962314E-2</v>
      </c>
      <c r="FL34" s="185">
        <v>4.0889069386841843E-2</v>
      </c>
      <c r="FM34" s="185">
        <v>-1.1462570194123958E-2</v>
      </c>
      <c r="FN34" s="185">
        <v>1.0182829022087539E-2</v>
      </c>
      <c r="FO34" s="185">
        <v>6.7830987928844205E-2</v>
      </c>
      <c r="FP34" s="185">
        <v>0</v>
      </c>
      <c r="FQ34" s="185">
        <v>5.2968710901462089E-3</v>
      </c>
      <c r="FR34" s="185">
        <v>-1.1574486647449823E-2</v>
      </c>
      <c r="FS34" s="185">
        <v>0</v>
      </c>
      <c r="FT34" s="185">
        <v>1.0176033299139523E-2</v>
      </c>
      <c r="FU34" s="185">
        <v>1.354343799521689E-2</v>
      </c>
      <c r="FV34" s="185">
        <v>9.6650040505716576E-3</v>
      </c>
      <c r="FW34" s="185">
        <v>0</v>
      </c>
      <c r="FX34" s="185">
        <v>0</v>
      </c>
      <c r="FY34" s="185">
        <v>2.1556985001661252E-2</v>
      </c>
      <c r="FZ34" s="185">
        <v>1.4658666960895975E-2</v>
      </c>
      <c r="GA34" s="185">
        <v>2.2438040193067783E-2</v>
      </c>
      <c r="GB34" s="185">
        <v>1.2585152301697282E-2</v>
      </c>
      <c r="GC34" s="185">
        <v>7.533494328128899E-3</v>
      </c>
      <c r="GD34" s="185">
        <v>0</v>
      </c>
      <c r="GE34" s="185">
        <v>1.7863729666335523E-3</v>
      </c>
      <c r="GF34" s="185">
        <v>0</v>
      </c>
      <c r="GG34" s="185">
        <v>-2.9548882690202935E-2</v>
      </c>
      <c r="GH34" s="185">
        <v>4.1983962558582869E-3</v>
      </c>
      <c r="GI34" s="185">
        <v>-3.8207831851044347E-3</v>
      </c>
      <c r="GJ34" s="185">
        <v>8.2705863074609386E-3</v>
      </c>
      <c r="GK34" s="185">
        <v>5.6015069562012744E-3</v>
      </c>
      <c r="GL34" s="185">
        <v>1.3116755943697588E-2</v>
      </c>
      <c r="GM34" s="185">
        <v>3.2963515693626524E-3</v>
      </c>
      <c r="GN34" s="185">
        <v>1.0740452692680534E-2</v>
      </c>
      <c r="GO34" s="185">
        <v>4.6445930162966921E-3</v>
      </c>
    </row>
    <row r="35" spans="1:197" x14ac:dyDescent="0.25">
      <c r="A35" s="183">
        <v>42035</v>
      </c>
      <c r="B35" s="185">
        <v>9.9301520542251099E-3</v>
      </c>
      <c r="C35" s="185">
        <v>3.3698003008447781E-2</v>
      </c>
      <c r="D35" s="185">
        <v>2.8078903499330475E-2</v>
      </c>
      <c r="E35" s="185">
        <v>2.849394647415697E-2</v>
      </c>
      <c r="F35" s="185">
        <v>-1.7018398235274065E-2</v>
      </c>
      <c r="G35" s="185">
        <v>-1.8073578226525524E-2</v>
      </c>
      <c r="H35" s="185">
        <v>-2.7113675035865554E-3</v>
      </c>
      <c r="I35" s="185">
        <v>6.6384861741217105E-2</v>
      </c>
      <c r="J35" s="185">
        <v>5.893641870389963E-3</v>
      </c>
      <c r="K35" s="185">
        <v>2.4523894369701177E-2</v>
      </c>
      <c r="L35" s="185">
        <v>2.388036641567761E-2</v>
      </c>
      <c r="M35" s="185">
        <v>2.4419719488922749E-2</v>
      </c>
      <c r="N35" s="185">
        <v>2.3809820776796713E-2</v>
      </c>
      <c r="O35" s="185">
        <v>2.460291775378215E-2</v>
      </c>
      <c r="P35" s="185">
        <v>3.4955378626044337E-2</v>
      </c>
      <c r="Q35" s="185">
        <v>-8.894762992263789E-3</v>
      </c>
      <c r="R35" s="185">
        <v>3.9043134885331399E-2</v>
      </c>
      <c r="S35" s="185">
        <v>5.6611398094670792E-3</v>
      </c>
      <c r="T35" s="185">
        <v>0</v>
      </c>
      <c r="U35" s="185">
        <v>-4.767762902047111E-2</v>
      </c>
      <c r="V35" s="185">
        <v>0</v>
      </c>
      <c r="W35" s="185">
        <v>3.5505761169988326E-2</v>
      </c>
      <c r="X35" s="185">
        <v>0.10411662255501605</v>
      </c>
      <c r="Y35" s="185">
        <v>1.0823748338892596E-2</v>
      </c>
      <c r="Z35" s="185">
        <v>-1.3707994715528884E-2</v>
      </c>
      <c r="AA35" s="185">
        <v>1.3779590738955266E-2</v>
      </c>
      <c r="AB35" s="185">
        <v>4.9402155250932604E-2</v>
      </c>
      <c r="AC35" s="185">
        <v>7.5074768140099141E-2</v>
      </c>
      <c r="AD35" s="185">
        <v>0</v>
      </c>
      <c r="AE35" s="185">
        <v>0</v>
      </c>
      <c r="AF35" s="185">
        <v>-9.0863580583006712E-2</v>
      </c>
      <c r="AG35" s="185">
        <v>2.4355013205936697E-2</v>
      </c>
      <c r="AH35" s="185">
        <v>8.1413868746843413E-4</v>
      </c>
      <c r="AI35" s="185">
        <v>9.1464572520277218E-3</v>
      </c>
      <c r="AJ35" s="185">
        <v>4.2567882263932447E-2</v>
      </c>
      <c r="AK35" s="185">
        <v>-6.760030013719897E-3</v>
      </c>
      <c r="AL35" s="185">
        <v>5.3383373810824836E-3</v>
      </c>
      <c r="AM35" s="185">
        <v>1.6428376810345131E-3</v>
      </c>
      <c r="AN35" s="185">
        <v>3.6590033795206199E-3</v>
      </c>
      <c r="AO35" s="185">
        <v>0</v>
      </c>
      <c r="AP35" s="185">
        <v>1.0718799496699759E-3</v>
      </c>
      <c r="AQ35" s="185">
        <v>3.009970871911829E-3</v>
      </c>
      <c r="AR35" s="185">
        <v>3.6631919145304896E-3</v>
      </c>
      <c r="AS35" s="185">
        <v>1.6803703691427654E-4</v>
      </c>
      <c r="AT35" s="185">
        <v>-7.8684546343042693E-3</v>
      </c>
      <c r="AU35" s="185">
        <v>2.2504268478581588E-2</v>
      </c>
      <c r="AV35" s="185">
        <v>2.2862033003899194E-2</v>
      </c>
      <c r="AW35" s="185">
        <v>0</v>
      </c>
      <c r="AX35" s="185">
        <v>8.0459097247118527E-2</v>
      </c>
      <c r="AY35" s="185">
        <v>-2.5718069123557563E-2</v>
      </c>
      <c r="AZ35" s="185">
        <v>-2.8721893996747998E-2</v>
      </c>
      <c r="BA35" s="185">
        <v>0</v>
      </c>
      <c r="BB35" s="185">
        <v>0</v>
      </c>
      <c r="BC35" s="185">
        <v>1.0569501377369117E-2</v>
      </c>
      <c r="BD35" s="185">
        <v>8.6499481544735132E-3</v>
      </c>
      <c r="BE35" s="185">
        <v>4.0214364847520827E-2</v>
      </c>
      <c r="BF35" s="185">
        <v>4.5140448636806305E-3</v>
      </c>
      <c r="BG35" s="185">
        <v>2.852720159658139E-2</v>
      </c>
      <c r="BH35" s="185">
        <v>1.4346515093720289E-2</v>
      </c>
      <c r="BI35" s="185">
        <v>1.4452856031933466E-2</v>
      </c>
      <c r="BJ35" s="185">
        <v>2.1838056235056004E-2</v>
      </c>
      <c r="BK35" s="185">
        <v>-2.9563625455031592E-2</v>
      </c>
      <c r="BL35" s="185">
        <v>-3.4491114561409013E-2</v>
      </c>
      <c r="BM35" s="185">
        <v>0</v>
      </c>
      <c r="BN35" s="185">
        <v>8.8526346339595441E-2</v>
      </c>
      <c r="BO35" s="185">
        <v>5.9320945669268231E-2</v>
      </c>
      <c r="BP35" s="185">
        <v>0</v>
      </c>
      <c r="BQ35" s="185">
        <v>2.8674578163250253E-2</v>
      </c>
      <c r="BR35" s="185">
        <v>4.4555613615840123E-2</v>
      </c>
      <c r="BS35" s="185">
        <v>5.6064681426126223E-2</v>
      </c>
      <c r="BT35" s="185">
        <v>4.7855714179084963E-2</v>
      </c>
      <c r="BU35" s="185">
        <v>2.1824743373574998E-2</v>
      </c>
      <c r="BV35" s="185">
        <v>-6.3193945121120358E-3</v>
      </c>
      <c r="BW35" s="185">
        <v>0</v>
      </c>
      <c r="BX35" s="185">
        <v>0</v>
      </c>
      <c r="BY35" s="185">
        <v>0</v>
      </c>
      <c r="BZ35" s="185">
        <v>4.3930223720169909E-3</v>
      </c>
      <c r="CA35" s="185">
        <v>7.8196345292630212E-3</v>
      </c>
      <c r="CB35" s="185">
        <v>4.7726533488726353E-2</v>
      </c>
      <c r="CC35" s="185">
        <v>4.3970995420430863E-2</v>
      </c>
      <c r="CD35" s="185">
        <v>4.62173285887538E-4</v>
      </c>
      <c r="CE35" s="185">
        <v>9.8464295424327275E-3</v>
      </c>
      <c r="CF35" s="185">
        <v>-4.0292888301882747E-3</v>
      </c>
      <c r="CG35" s="185">
        <v>-5.3662744278124919E-4</v>
      </c>
      <c r="CH35" s="185">
        <v>-6.6985181045451699E-3</v>
      </c>
      <c r="CI35" s="185">
        <v>2.6689776672542665E-3</v>
      </c>
      <c r="CJ35" s="185">
        <v>3.5637267341942979E-3</v>
      </c>
      <c r="CK35" s="185">
        <v>-1.3190102373582526E-2</v>
      </c>
      <c r="CL35" s="185">
        <v>-3.9410019659527576E-2</v>
      </c>
      <c r="CM35" s="185">
        <v>-4.9606427359329391E-4</v>
      </c>
      <c r="CN35" s="185">
        <v>0</v>
      </c>
      <c r="CO35" s="185">
        <v>3.5407793784527679E-2</v>
      </c>
      <c r="CP35" s="185">
        <v>0</v>
      </c>
      <c r="CQ35" s="185">
        <v>7.5066663686620093E-3</v>
      </c>
      <c r="CR35" s="185">
        <v>-8.7174373903932487E-3</v>
      </c>
      <c r="CS35" s="185">
        <v>0</v>
      </c>
      <c r="CT35" s="185">
        <v>-1.6053616321190331E-2</v>
      </c>
      <c r="CU35" s="185">
        <v>3.0457390321586698E-3</v>
      </c>
      <c r="CV35" s="185">
        <v>-5.1298755943526286E-2</v>
      </c>
      <c r="CW35" s="185">
        <v>1.3043900383171304E-3</v>
      </c>
      <c r="CX35" s="185">
        <v>5.3837466897573632E-3</v>
      </c>
      <c r="CY35" s="185">
        <v>-3.0515624686640753E-4</v>
      </c>
      <c r="CZ35" s="185">
        <v>1.8891058801014327E-2</v>
      </c>
      <c r="DA35" s="185">
        <v>0</v>
      </c>
      <c r="DB35" s="185">
        <v>-1.9892844264281978E-2</v>
      </c>
      <c r="DC35" s="185">
        <v>0</v>
      </c>
      <c r="DD35" s="185">
        <v>-3.8149663476977007E-2</v>
      </c>
      <c r="DE35" s="185">
        <v>-1.8720739298531623E-2</v>
      </c>
      <c r="DF35" s="185">
        <v>0</v>
      </c>
      <c r="DG35" s="185">
        <v>1.6768347464434542E-3</v>
      </c>
      <c r="DH35" s="185">
        <v>3.4611651678278246E-2</v>
      </c>
      <c r="DI35" s="185">
        <v>0</v>
      </c>
      <c r="DJ35" s="185">
        <v>5.1525039826734714E-3</v>
      </c>
      <c r="DK35" s="185">
        <v>8.6589964103876566E-3</v>
      </c>
      <c r="DL35" s="185">
        <v>0</v>
      </c>
      <c r="DM35" s="185">
        <v>0</v>
      </c>
      <c r="DN35" s="185">
        <v>0</v>
      </c>
      <c r="DO35" s="185">
        <v>0</v>
      </c>
      <c r="DP35" s="185">
        <v>0</v>
      </c>
      <c r="DQ35" s="185">
        <v>-2.3037202728690406E-2</v>
      </c>
      <c r="DR35" s="185">
        <v>1.1002102655819617E-2</v>
      </c>
      <c r="DS35" s="185">
        <v>8.2395501716007007E-3</v>
      </c>
      <c r="DT35" s="185">
        <v>1.4629024724756386E-2</v>
      </c>
      <c r="DU35" s="185">
        <v>1.2994640136580245E-3</v>
      </c>
      <c r="DV35" s="185">
        <v>3.7473364307735124E-2</v>
      </c>
      <c r="DW35" s="185">
        <v>-2.2922734544695775E-5</v>
      </c>
      <c r="DX35" s="185">
        <v>3.9587584062935992E-4</v>
      </c>
      <c r="DY35" s="185">
        <v>-2.7364897645518232E-2</v>
      </c>
      <c r="DZ35" s="185">
        <v>7.8695117318249228E-3</v>
      </c>
      <c r="EA35" s="185">
        <v>0.13408128683697754</v>
      </c>
      <c r="EB35" s="185">
        <v>9.7555915285068504E-3</v>
      </c>
      <c r="EC35" s="185">
        <v>1.2675885475925882E-2</v>
      </c>
      <c r="ED35" s="185">
        <v>8.3905759354075543E-3</v>
      </c>
      <c r="EE35" s="185">
        <v>2.2953518131490001E-3</v>
      </c>
      <c r="EF35" s="185">
        <v>1.2173862848145839E-2</v>
      </c>
      <c r="EG35" s="185">
        <v>1.2351479161683401E-2</v>
      </c>
      <c r="EH35" s="185">
        <v>1.1762694982897361E-2</v>
      </c>
      <c r="EI35" s="185">
        <v>2.9187608970421143E-2</v>
      </c>
      <c r="EJ35" s="185">
        <v>-3.5417638527037651E-3</v>
      </c>
      <c r="EK35" s="185">
        <v>-1.3238055267882777E-2</v>
      </c>
      <c r="EL35" s="185">
        <v>8.2884352646260151E-2</v>
      </c>
      <c r="EM35" s="185">
        <v>5.4084651973943083E-2</v>
      </c>
      <c r="EN35" s="185">
        <v>4.6250631980843636E-4</v>
      </c>
      <c r="EO35" s="185">
        <v>0</v>
      </c>
      <c r="EP35" s="185">
        <v>1.416343786170535E-2</v>
      </c>
      <c r="EQ35" s="185">
        <v>-3.4311906612753178E-2</v>
      </c>
      <c r="ER35" s="185">
        <v>4.5221370311357582E-2</v>
      </c>
      <c r="ES35" s="185">
        <v>0</v>
      </c>
      <c r="ET35" s="185">
        <v>-4.6666650460102446E-3</v>
      </c>
      <c r="EU35" s="185">
        <v>-1.7960835825408649E-2</v>
      </c>
      <c r="EV35" s="185">
        <v>-1.6862835448559332E-2</v>
      </c>
      <c r="EW35" s="185">
        <v>-1.6335290560458172E-3</v>
      </c>
      <c r="EX35" s="185">
        <v>1.3962545189166687E-2</v>
      </c>
      <c r="EY35" s="185">
        <v>0</v>
      </c>
      <c r="EZ35" s="185">
        <v>0</v>
      </c>
      <c r="FA35" s="185">
        <v>2.4708128790624943E-2</v>
      </c>
      <c r="FB35" s="185">
        <v>0</v>
      </c>
      <c r="FC35" s="185">
        <v>8.2470595294951168E-2</v>
      </c>
      <c r="FD35" s="185">
        <v>0</v>
      </c>
      <c r="FE35" s="185">
        <v>6.5136992633362326E-2</v>
      </c>
      <c r="FF35" s="185">
        <v>0</v>
      </c>
      <c r="FG35" s="185">
        <v>-3.3345293916473544E-3</v>
      </c>
      <c r="FH35" s="185">
        <v>6.149429474507153E-2</v>
      </c>
      <c r="FI35" s="185">
        <v>-2.8557098817272884E-2</v>
      </c>
      <c r="FJ35" s="185">
        <v>6.8011691527279733E-2</v>
      </c>
      <c r="FK35" s="185">
        <v>1.8414761399049857E-2</v>
      </c>
      <c r="FL35" s="185">
        <v>3.0300079023789828E-2</v>
      </c>
      <c r="FM35" s="185">
        <v>2.2646961299871447E-2</v>
      </c>
      <c r="FN35" s="185">
        <v>2.1361906967701884E-2</v>
      </c>
      <c r="FO35" s="185">
        <v>-2.4015834154078097E-2</v>
      </c>
      <c r="FP35" s="185">
        <v>0</v>
      </c>
      <c r="FQ35" s="185">
        <v>-2.307126402391951E-2</v>
      </c>
      <c r="FR35" s="185">
        <v>-6.9100421512796037E-2</v>
      </c>
      <c r="FS35" s="185">
        <v>0</v>
      </c>
      <c r="FT35" s="185">
        <v>-5.7089967370354041E-3</v>
      </c>
      <c r="FU35" s="185">
        <v>-0.13601118835672227</v>
      </c>
      <c r="FV35" s="185">
        <v>-2.0855676710259542E-2</v>
      </c>
      <c r="FW35" s="185">
        <v>0</v>
      </c>
      <c r="FX35" s="185">
        <v>0</v>
      </c>
      <c r="FY35" s="185">
        <v>-5.5414083032872246E-3</v>
      </c>
      <c r="FZ35" s="185">
        <v>-3.1200234440525262E-2</v>
      </c>
      <c r="GA35" s="185">
        <v>2.722359854015903E-2</v>
      </c>
      <c r="GB35" s="185">
        <v>2.3009684011453756E-3</v>
      </c>
      <c r="GC35" s="185">
        <v>-2.8106790529662876E-3</v>
      </c>
      <c r="GD35" s="185">
        <v>0</v>
      </c>
      <c r="GE35" s="185">
        <v>3.8997698477723428E-2</v>
      </c>
      <c r="GF35" s="185">
        <v>0</v>
      </c>
      <c r="GG35" s="185">
        <v>5.2363328574791861E-2</v>
      </c>
      <c r="GH35" s="185">
        <v>1.1491452764726129E-3</v>
      </c>
      <c r="GI35" s="185">
        <v>1.2482973764560899E-2</v>
      </c>
      <c r="GJ35" s="185">
        <v>3.2990731525748421E-3</v>
      </c>
      <c r="GK35" s="185">
        <v>-6.7546409653722371E-3</v>
      </c>
      <c r="GL35" s="185">
        <v>-3.076475116208718E-3</v>
      </c>
      <c r="GM35" s="185">
        <v>-4.6804133778552501E-4</v>
      </c>
      <c r="GN35" s="185">
        <v>-5.0539695706097645E-3</v>
      </c>
      <c r="GO35" s="185">
        <v>1.6935636104103646E-2</v>
      </c>
    </row>
    <row r="36" spans="1:197" x14ac:dyDescent="0.25">
      <c r="A36" s="183">
        <v>42063</v>
      </c>
      <c r="B36" s="185">
        <v>-2.1136838875407939E-2</v>
      </c>
      <c r="C36" s="185">
        <v>-4.5719123022453277E-3</v>
      </c>
      <c r="D36" s="185">
        <v>5.7737312681800431E-3</v>
      </c>
      <c r="E36" s="185">
        <v>5.6719878013349045E-3</v>
      </c>
      <c r="F36" s="185">
        <v>-2.9987974342957181E-2</v>
      </c>
      <c r="G36" s="185">
        <v>-3.010025339441277E-2</v>
      </c>
      <c r="H36" s="185">
        <v>1.2758193639474905E-2</v>
      </c>
      <c r="I36" s="185">
        <v>1.5976701259356789E-2</v>
      </c>
      <c r="J36" s="185">
        <v>4.6913868945656929E-3</v>
      </c>
      <c r="K36" s="185">
        <v>8.5537955612459138E-3</v>
      </c>
      <c r="L36" s="185">
        <v>7.8070359851803127E-3</v>
      </c>
      <c r="M36" s="185">
        <v>8.5709296201517231E-3</v>
      </c>
      <c r="N36" s="185">
        <v>9.1196696175566416E-3</v>
      </c>
      <c r="O36" s="185">
        <v>9.3099774577181278E-3</v>
      </c>
      <c r="P36" s="185">
        <v>1.1764062651661732E-2</v>
      </c>
      <c r="Q36" s="185">
        <v>7.1328286398146101E-4</v>
      </c>
      <c r="R36" s="185">
        <v>3.1019401014836599E-2</v>
      </c>
      <c r="S36" s="185">
        <v>2.2909962507377164E-2</v>
      </c>
      <c r="T36" s="185">
        <v>0</v>
      </c>
      <c r="U36" s="185">
        <v>8.6485160253216304E-3</v>
      </c>
      <c r="V36" s="185">
        <v>0</v>
      </c>
      <c r="W36" s="185">
        <v>-2.4314097420396627E-2</v>
      </c>
      <c r="X36" s="185">
        <v>1.7253315561914419E-2</v>
      </c>
      <c r="Y36" s="185">
        <v>-1.2884025430449503E-2</v>
      </c>
      <c r="Z36" s="185">
        <v>8.3378526656038843E-3</v>
      </c>
      <c r="AA36" s="185">
        <v>-1.3646136779659576E-2</v>
      </c>
      <c r="AB36" s="185">
        <v>1.1365875651558737E-2</v>
      </c>
      <c r="AC36" s="185">
        <v>1.7323834461353205E-2</v>
      </c>
      <c r="AD36" s="185">
        <v>0</v>
      </c>
      <c r="AE36" s="185">
        <v>0</v>
      </c>
      <c r="AF36" s="185">
        <v>2.5213144178163619E-2</v>
      </c>
      <c r="AG36" s="185">
        <v>-2.7012345187137302E-3</v>
      </c>
      <c r="AH36" s="185">
        <v>1.2587555256948945E-2</v>
      </c>
      <c r="AI36" s="185">
        <v>3.3649403469623242E-3</v>
      </c>
      <c r="AJ36" s="185">
        <v>2.4622095747036606E-2</v>
      </c>
      <c r="AK36" s="185">
        <v>2.9885234756345015E-2</v>
      </c>
      <c r="AL36" s="185">
        <v>7.4054462528763808E-3</v>
      </c>
      <c r="AM36" s="185">
        <v>3.3960674345110652E-3</v>
      </c>
      <c r="AN36" s="185">
        <v>5.9164546095973056E-3</v>
      </c>
      <c r="AO36" s="185">
        <v>0</v>
      </c>
      <c r="AP36" s="185">
        <v>2.7748395403206488E-3</v>
      </c>
      <c r="AQ36" s="185">
        <v>5.1007706498506188E-3</v>
      </c>
      <c r="AR36" s="185">
        <v>5.7927019734427387E-3</v>
      </c>
      <c r="AS36" s="185">
        <v>4.3253316605151013E-2</v>
      </c>
      <c r="AT36" s="185">
        <v>1.8487292379841123E-2</v>
      </c>
      <c r="AU36" s="185">
        <v>4.2177229456371278E-2</v>
      </c>
      <c r="AV36" s="185">
        <v>-1.2908148665710217E-2</v>
      </c>
      <c r="AW36" s="185">
        <v>0</v>
      </c>
      <c r="AX36" s="185">
        <v>1.6888937161210857E-2</v>
      </c>
      <c r="AY36" s="185">
        <v>-4.086498536610339E-2</v>
      </c>
      <c r="AZ36" s="185">
        <v>-4.7704752459237484E-2</v>
      </c>
      <c r="BA36" s="185">
        <v>0</v>
      </c>
      <c r="BB36" s="185">
        <v>0</v>
      </c>
      <c r="BC36" s="185">
        <v>-6.8015180934408899E-3</v>
      </c>
      <c r="BD36" s="185">
        <v>1.9697483698159483E-2</v>
      </c>
      <c r="BE36" s="185">
        <v>2.7484359131942759E-2</v>
      </c>
      <c r="BF36" s="185">
        <v>-5.4738066586231485E-3</v>
      </c>
      <c r="BG36" s="185">
        <v>4.6594505591958024E-3</v>
      </c>
      <c r="BH36" s="185">
        <v>-1.4649497640059437E-2</v>
      </c>
      <c r="BI36" s="185">
        <v>-1.414715759444151E-2</v>
      </c>
      <c r="BJ36" s="185">
        <v>-1.3451406262590492E-2</v>
      </c>
      <c r="BK36" s="185">
        <v>-1.0457443127854429E-2</v>
      </c>
      <c r="BL36" s="185">
        <v>-6.5496706184249671E-3</v>
      </c>
      <c r="BM36" s="185">
        <v>0</v>
      </c>
      <c r="BN36" s="185">
        <v>2.5849302476065743E-2</v>
      </c>
      <c r="BO36" s="185">
        <v>1.2885814774877793E-2</v>
      </c>
      <c r="BP36" s="185">
        <v>0</v>
      </c>
      <c r="BQ36" s="185">
        <v>-1.3584874352895477E-3</v>
      </c>
      <c r="BR36" s="185">
        <v>-9.5731647515169853E-4</v>
      </c>
      <c r="BS36" s="185">
        <v>5.9132824402069314E-3</v>
      </c>
      <c r="BT36" s="185">
        <v>1.1209379244206598E-2</v>
      </c>
      <c r="BU36" s="185">
        <v>1.0105487777867773E-2</v>
      </c>
      <c r="BV36" s="185">
        <v>1.2327008482901601E-3</v>
      </c>
      <c r="BW36" s="185">
        <v>0</v>
      </c>
      <c r="BX36" s="185">
        <v>0</v>
      </c>
      <c r="BY36" s="185">
        <v>0</v>
      </c>
      <c r="BZ36" s="185">
        <v>-3.3170433667708686E-2</v>
      </c>
      <c r="CA36" s="185">
        <v>1.9735256656965555E-2</v>
      </c>
      <c r="CB36" s="185">
        <v>6.6722606683056185E-2</v>
      </c>
      <c r="CC36" s="185">
        <v>2.6983345108797546E-2</v>
      </c>
      <c r="CD36" s="185">
        <v>6.4453593038047764E-4</v>
      </c>
      <c r="CE36" s="185">
        <v>5.3157517232990696E-3</v>
      </c>
      <c r="CF36" s="185">
        <v>7.5964396496380465E-3</v>
      </c>
      <c r="CG36" s="185">
        <v>-4.5182649978759374E-3</v>
      </c>
      <c r="CH36" s="185">
        <v>-1.4701906740828149E-3</v>
      </c>
      <c r="CI36" s="185">
        <v>1.4659070477161066E-2</v>
      </c>
      <c r="CJ36" s="185">
        <v>7.9051858201831596E-4</v>
      </c>
      <c r="CK36" s="185">
        <v>-4.1986328668753133E-2</v>
      </c>
      <c r="CL36" s="185">
        <v>7.6513547114634923E-3</v>
      </c>
      <c r="CM36" s="185">
        <v>-3.1423066572976552E-3</v>
      </c>
      <c r="CN36" s="185">
        <v>0</v>
      </c>
      <c r="CO36" s="185">
        <v>7.4999018550611666E-3</v>
      </c>
      <c r="CP36" s="185">
        <v>0</v>
      </c>
      <c r="CQ36" s="185">
        <v>-1.3539684464031617E-2</v>
      </c>
      <c r="CR36" s="185">
        <v>3.0283757605096221E-3</v>
      </c>
      <c r="CS36" s="185">
        <v>0</v>
      </c>
      <c r="CT36" s="185">
        <v>2.4650158406539082E-2</v>
      </c>
      <c r="CU36" s="185">
        <v>1.0077277635768055E-2</v>
      </c>
      <c r="CV36" s="185">
        <v>1.9136947207861833E-2</v>
      </c>
      <c r="CW36" s="185">
        <v>-1.3860976491357192E-2</v>
      </c>
      <c r="CX36" s="185">
        <v>2.7850268480200174E-3</v>
      </c>
      <c r="CY36" s="185">
        <v>-1.3674789732383688E-2</v>
      </c>
      <c r="CZ36" s="185">
        <v>-8.4424866171340929E-3</v>
      </c>
      <c r="DA36" s="185">
        <v>0</v>
      </c>
      <c r="DB36" s="185">
        <v>5.8141104801723471E-3</v>
      </c>
      <c r="DC36" s="185">
        <v>0</v>
      </c>
      <c r="DD36" s="185">
        <v>4.2073425528002771E-2</v>
      </c>
      <c r="DE36" s="185">
        <v>1.1944559461723143E-2</v>
      </c>
      <c r="DF36" s="185">
        <v>0</v>
      </c>
      <c r="DG36" s="185">
        <v>-2.3891997132501758E-4</v>
      </c>
      <c r="DH36" s="185">
        <v>-2.0449344101408345E-2</v>
      </c>
      <c r="DI36" s="185">
        <v>0</v>
      </c>
      <c r="DJ36" s="185">
        <v>2.1715351315557872E-2</v>
      </c>
      <c r="DK36" s="185">
        <v>-3.1116667976630472E-2</v>
      </c>
      <c r="DL36" s="185">
        <v>0</v>
      </c>
      <c r="DM36" s="185">
        <v>0</v>
      </c>
      <c r="DN36" s="185">
        <v>0</v>
      </c>
      <c r="DO36" s="185">
        <v>0</v>
      </c>
      <c r="DP36" s="185">
        <v>0</v>
      </c>
      <c r="DQ36" s="185">
        <v>-5.0562261836915642E-3</v>
      </c>
      <c r="DR36" s="185">
        <v>3.6156617161397099E-2</v>
      </c>
      <c r="DS36" s="185">
        <v>7.3147667212871033E-3</v>
      </c>
      <c r="DT36" s="185">
        <v>5.3612774071636494E-3</v>
      </c>
      <c r="DU36" s="185">
        <v>8.5415102441551878E-3</v>
      </c>
      <c r="DV36" s="185">
        <v>0.1850276973672032</v>
      </c>
      <c r="DW36" s="185">
        <v>3.2870681774224784E-3</v>
      </c>
      <c r="DX36" s="185">
        <v>3.5726678894018645E-3</v>
      </c>
      <c r="DY36" s="185">
        <v>-2.8591599657191089E-3</v>
      </c>
      <c r="DZ36" s="185">
        <v>2.0342902588452901E-2</v>
      </c>
      <c r="EA36" s="185">
        <v>-2.3139166704219491E-2</v>
      </c>
      <c r="EB36" s="185">
        <v>2.5771951048608535E-2</v>
      </c>
      <c r="EC36" s="185">
        <v>-2.9382649755853273E-3</v>
      </c>
      <c r="ED36" s="185">
        <v>-4.0855174727349661E-4</v>
      </c>
      <c r="EE36" s="185">
        <v>1.036398146871758E-2</v>
      </c>
      <c r="EF36" s="185">
        <v>2.1770656872720662E-3</v>
      </c>
      <c r="EG36" s="185">
        <v>2.5303289796249555E-3</v>
      </c>
      <c r="EH36" s="185">
        <v>1.8840344731696954E-3</v>
      </c>
      <c r="EI36" s="185">
        <v>3.5508463645309483E-2</v>
      </c>
      <c r="EJ36" s="185">
        <v>6.8717536930713941E-3</v>
      </c>
      <c r="EK36" s="185">
        <v>-1.3735918361412271E-2</v>
      </c>
      <c r="EL36" s="185">
        <v>-3.2308695828077071E-2</v>
      </c>
      <c r="EM36" s="185">
        <v>4.1064111178386778E-2</v>
      </c>
      <c r="EN36" s="185">
        <v>3.1936352053754946E-2</v>
      </c>
      <c r="EO36" s="185">
        <v>0</v>
      </c>
      <c r="EP36" s="185">
        <v>-1.3238663528842825E-3</v>
      </c>
      <c r="EQ36" s="185">
        <v>3.3736720919070608E-3</v>
      </c>
      <c r="ER36" s="185">
        <v>1.7327481763780704E-2</v>
      </c>
      <c r="ES36" s="185">
        <v>0</v>
      </c>
      <c r="ET36" s="185">
        <v>7.3726659470911109E-3</v>
      </c>
      <c r="EU36" s="185">
        <v>1.1698730037884835E-2</v>
      </c>
      <c r="EV36" s="185">
        <v>-4.5657959284563293E-3</v>
      </c>
      <c r="EW36" s="185">
        <v>2.9982585317520249E-2</v>
      </c>
      <c r="EX36" s="185">
        <v>1.6880309355411335E-2</v>
      </c>
      <c r="EY36" s="185">
        <v>0</v>
      </c>
      <c r="EZ36" s="185">
        <v>0</v>
      </c>
      <c r="FA36" s="185">
        <v>-2.1317225392246127E-2</v>
      </c>
      <c r="FB36" s="185">
        <v>0</v>
      </c>
      <c r="FC36" s="185">
        <v>1.8452742807237427E-2</v>
      </c>
      <c r="FD36" s="185">
        <v>0</v>
      </c>
      <c r="FE36" s="185">
        <v>8.3803851612827586E-3</v>
      </c>
      <c r="FF36" s="185">
        <v>0</v>
      </c>
      <c r="FG36" s="185">
        <v>1.0150169257141095E-2</v>
      </c>
      <c r="FH36" s="185">
        <v>7.7080161472672121E-3</v>
      </c>
      <c r="FI36" s="185">
        <v>-1.672743684808714E-2</v>
      </c>
      <c r="FJ36" s="185">
        <v>3.3827010315726439E-3</v>
      </c>
      <c r="FK36" s="185">
        <v>-9.6500052994709304E-3</v>
      </c>
      <c r="FL36" s="185">
        <v>2.7161957075264686E-3</v>
      </c>
      <c r="FM36" s="185">
        <v>2.1237325460059686E-2</v>
      </c>
      <c r="FN36" s="185">
        <v>3.0281371673060081E-2</v>
      </c>
      <c r="FO36" s="185">
        <v>3.5576102323753439E-3</v>
      </c>
      <c r="FP36" s="185">
        <v>0</v>
      </c>
      <c r="FQ36" s="185">
        <v>-4.2252841416432887E-2</v>
      </c>
      <c r="FR36" s="185">
        <v>-1.797179662574365E-2</v>
      </c>
      <c r="FS36" s="185">
        <v>0</v>
      </c>
      <c r="FT36" s="185">
        <v>7.6240476492540829E-3</v>
      </c>
      <c r="FU36" s="185">
        <v>4.3671046609322473E-2</v>
      </c>
      <c r="FV36" s="185">
        <v>1.0645365040140693E-2</v>
      </c>
      <c r="FW36" s="185">
        <v>0</v>
      </c>
      <c r="FX36" s="185">
        <v>0</v>
      </c>
      <c r="FY36" s="185">
        <v>1.0816008090495256E-2</v>
      </c>
      <c r="FZ36" s="185">
        <v>1.5802781675424753E-2</v>
      </c>
      <c r="GA36" s="185">
        <v>2.230074101894719E-2</v>
      </c>
      <c r="GB36" s="185">
        <v>1.9030971521765083E-2</v>
      </c>
      <c r="GC36" s="185">
        <v>8.332061475775027E-3</v>
      </c>
      <c r="GD36" s="185">
        <v>0</v>
      </c>
      <c r="GE36" s="185">
        <v>7.4839403663803997E-2</v>
      </c>
      <c r="GF36" s="185">
        <v>0</v>
      </c>
      <c r="GG36" s="185">
        <v>-9.1381859328943105E-3</v>
      </c>
      <c r="GH36" s="185">
        <v>-3.5949507853752324E-2</v>
      </c>
      <c r="GI36" s="185">
        <v>-1.7532264194394321E-3</v>
      </c>
      <c r="GJ36" s="185">
        <v>3.6145429433423687E-3</v>
      </c>
      <c r="GK36" s="185">
        <v>1.8478186706860202E-3</v>
      </c>
      <c r="GL36" s="185">
        <v>1.3309565417398568E-2</v>
      </c>
      <c r="GM36" s="185">
        <v>1.8594082984378624E-3</v>
      </c>
      <c r="GN36" s="185">
        <v>-4.1117639509194968E-3</v>
      </c>
      <c r="GO36" s="185">
        <v>-5.4014737895318257E-4</v>
      </c>
    </row>
    <row r="37" spans="1:197" x14ac:dyDescent="0.25">
      <c r="A37" s="183">
        <v>42094</v>
      </c>
      <c r="B37" s="185">
        <v>2.8275726459796077E-2</v>
      </c>
      <c r="C37" s="185">
        <v>3.7248845658997339E-2</v>
      </c>
      <c r="D37" s="185">
        <v>4.2488139924383744E-2</v>
      </c>
      <c r="E37" s="185">
        <v>4.185443982767785E-2</v>
      </c>
      <c r="F37" s="185">
        <v>2.2606684787898641E-2</v>
      </c>
      <c r="G37" s="185">
        <v>2.2597438724838843E-2</v>
      </c>
      <c r="H37" s="185">
        <v>2.9680523328591231E-2</v>
      </c>
      <c r="I37" s="185">
        <v>3.4104479833125201E-2</v>
      </c>
      <c r="J37" s="185">
        <v>1.2663820094989552E-2</v>
      </c>
      <c r="K37" s="185">
        <v>1.4372589025747479E-2</v>
      </c>
      <c r="L37" s="185">
        <v>1.367740560741517E-2</v>
      </c>
      <c r="M37" s="185">
        <v>1.5261419942039962E-2</v>
      </c>
      <c r="N37" s="185">
        <v>1.4500520701052953E-2</v>
      </c>
      <c r="O37" s="185">
        <v>1.4330816363139969E-2</v>
      </c>
      <c r="P37" s="185">
        <v>1.199508002579938E-2</v>
      </c>
      <c r="Q37" s="185">
        <v>1.2400142362448005E-2</v>
      </c>
      <c r="R37" s="185">
        <v>2.7221414087421292E-2</v>
      </c>
      <c r="S37" s="185">
        <v>2.2831879742934821E-2</v>
      </c>
      <c r="T37" s="185">
        <v>0</v>
      </c>
      <c r="U37" s="185">
        <v>3.3024350549435741E-2</v>
      </c>
      <c r="V37" s="185">
        <v>0</v>
      </c>
      <c r="W37" s="185">
        <v>-1.6146024396600352E-2</v>
      </c>
      <c r="X37" s="185">
        <v>2.0750736392874496E-2</v>
      </c>
      <c r="Y37" s="185">
        <v>9.867976139823504E-3</v>
      </c>
      <c r="Z37" s="185">
        <v>8.1449922914892982E-3</v>
      </c>
      <c r="AA37" s="185">
        <v>6.8486509728140632E-3</v>
      </c>
      <c r="AB37" s="185">
        <v>1.2795061202312056E-2</v>
      </c>
      <c r="AC37" s="185">
        <v>1.9846023965355487E-2</v>
      </c>
      <c r="AD37" s="185">
        <v>0</v>
      </c>
      <c r="AE37" s="185">
        <v>0</v>
      </c>
      <c r="AF37" s="185">
        <v>8.8363843707054759E-3</v>
      </c>
      <c r="AG37" s="185">
        <v>1.7172209477575893E-2</v>
      </c>
      <c r="AH37" s="185">
        <v>6.2756121362005559E-3</v>
      </c>
      <c r="AI37" s="185">
        <v>-3.9323204226646358E-4</v>
      </c>
      <c r="AJ37" s="185">
        <v>-2.3594946754964721E-2</v>
      </c>
      <c r="AK37" s="185">
        <v>3.6221690844551284E-3</v>
      </c>
      <c r="AL37" s="185">
        <v>-7.1278151891610072E-3</v>
      </c>
      <c r="AM37" s="185">
        <v>1.5029042584501773E-2</v>
      </c>
      <c r="AN37" s="185">
        <v>2.1605718129103155E-2</v>
      </c>
      <c r="AO37" s="185">
        <v>0</v>
      </c>
      <c r="AP37" s="185">
        <v>1.4367286012580716E-2</v>
      </c>
      <c r="AQ37" s="185">
        <v>2.1047882741896503E-2</v>
      </c>
      <c r="AR37" s="185">
        <v>2.1531236453397724E-2</v>
      </c>
      <c r="AS37" s="185">
        <v>1.4443386717882485E-2</v>
      </c>
      <c r="AT37" s="185">
        <v>9.7180401736222805E-3</v>
      </c>
      <c r="AU37" s="185">
        <v>7.9384404185703205E-3</v>
      </c>
      <c r="AV37" s="185">
        <v>1.1294074199085253E-2</v>
      </c>
      <c r="AW37" s="185">
        <v>0</v>
      </c>
      <c r="AX37" s="185">
        <v>7.3990073908133669E-3</v>
      </c>
      <c r="AY37" s="185">
        <v>2.6314201473472271E-2</v>
      </c>
      <c r="AZ37" s="185">
        <v>-2.2066314420795706E-3</v>
      </c>
      <c r="BA37" s="185">
        <v>0</v>
      </c>
      <c r="BB37" s="185">
        <v>0</v>
      </c>
      <c r="BC37" s="185">
        <v>-9.6448618964792548E-4</v>
      </c>
      <c r="BD37" s="185">
        <v>2.4090884443949072E-2</v>
      </c>
      <c r="BE37" s="185">
        <v>1.7741524732439951E-2</v>
      </c>
      <c r="BF37" s="185">
        <v>1.5053031930760026E-3</v>
      </c>
      <c r="BG37" s="185">
        <v>9.4118929202986756E-3</v>
      </c>
      <c r="BH37" s="185">
        <v>2.2109595102952151E-3</v>
      </c>
      <c r="BI37" s="185">
        <v>2.3907057178061903E-3</v>
      </c>
      <c r="BJ37" s="185">
        <v>-4.9775697401693332E-3</v>
      </c>
      <c r="BK37" s="185">
        <v>-2.0080803734996711E-2</v>
      </c>
      <c r="BL37" s="185">
        <v>-1.3022046380282218E-2</v>
      </c>
      <c r="BM37" s="185">
        <v>0</v>
      </c>
      <c r="BN37" s="185">
        <v>2.7902468846591467E-2</v>
      </c>
      <c r="BO37" s="185">
        <v>9.3217678599432415E-3</v>
      </c>
      <c r="BP37" s="185">
        <v>0</v>
      </c>
      <c r="BQ37" s="185">
        <v>-4.6775264726006387E-3</v>
      </c>
      <c r="BR37" s="185">
        <v>-7.0817466852868029E-3</v>
      </c>
      <c r="BS37" s="185">
        <v>2.4756463815651716E-2</v>
      </c>
      <c r="BT37" s="185">
        <v>4.8571467017726232E-3</v>
      </c>
      <c r="BU37" s="185">
        <v>1.8369854915719838E-2</v>
      </c>
      <c r="BV37" s="185">
        <v>-1.5501112415024637E-2</v>
      </c>
      <c r="BW37" s="185">
        <v>0</v>
      </c>
      <c r="BX37" s="185">
        <v>0</v>
      </c>
      <c r="BY37" s="185">
        <v>0</v>
      </c>
      <c r="BZ37" s="185">
        <v>3.6711047567603239E-2</v>
      </c>
      <c r="CA37" s="185">
        <v>-2.7865332533357442E-3</v>
      </c>
      <c r="CB37" s="185">
        <v>-1.3116418454046364E-2</v>
      </c>
      <c r="CC37" s="185">
        <v>1.6236613779438821E-3</v>
      </c>
      <c r="CD37" s="185">
        <v>7.9132860551000411E-3</v>
      </c>
      <c r="CE37" s="185">
        <v>5.78535078282124E-3</v>
      </c>
      <c r="CF37" s="185">
        <v>5.9713036044029772E-3</v>
      </c>
      <c r="CG37" s="185">
        <v>1.1231322965427037E-2</v>
      </c>
      <c r="CH37" s="185">
        <v>1.2599378335271912E-2</v>
      </c>
      <c r="CI37" s="185">
        <v>4.7881332636281651E-2</v>
      </c>
      <c r="CJ37" s="185">
        <v>-1.0348008737663835E-2</v>
      </c>
      <c r="CK37" s="185">
        <v>3.0120410868324995E-2</v>
      </c>
      <c r="CL37" s="185">
        <v>-1.650575343446322E-2</v>
      </c>
      <c r="CM37" s="185">
        <v>-2.260739845869116E-3</v>
      </c>
      <c r="CN37" s="185">
        <v>0</v>
      </c>
      <c r="CO37" s="185">
        <v>5.6677794122945852E-2</v>
      </c>
      <c r="CP37" s="185">
        <v>0</v>
      </c>
      <c r="CQ37" s="185">
        <v>1.7460126948282563E-2</v>
      </c>
      <c r="CR37" s="185">
        <v>-1.0973989342770411E-2</v>
      </c>
      <c r="CS37" s="185">
        <v>0</v>
      </c>
      <c r="CT37" s="185">
        <v>1.7712230459913322E-2</v>
      </c>
      <c r="CU37" s="185">
        <v>4.1410362638500633E-2</v>
      </c>
      <c r="CV37" s="185">
        <v>-9.537735101701833E-3</v>
      </c>
      <c r="CW37" s="185">
        <v>-1.0123209372133892E-2</v>
      </c>
      <c r="CX37" s="185">
        <v>1.5554895009896558E-2</v>
      </c>
      <c r="CY37" s="185">
        <v>-1.0262006583815392E-2</v>
      </c>
      <c r="CZ37" s="185">
        <v>1.0502028367418859E-2</v>
      </c>
      <c r="DA37" s="185">
        <v>0</v>
      </c>
      <c r="DB37" s="185">
        <v>-5.8126496184687047E-3</v>
      </c>
      <c r="DC37" s="185">
        <v>0</v>
      </c>
      <c r="DD37" s="185">
        <v>-8.5093431422595409E-4</v>
      </c>
      <c r="DE37" s="185">
        <v>-1.543883227313891E-2</v>
      </c>
      <c r="DF37" s="185">
        <v>-1.5939296777218146E-2</v>
      </c>
      <c r="DG37" s="185">
        <v>6.5629971132572362E-3</v>
      </c>
      <c r="DH37" s="185">
        <v>1.8294942356989623E-2</v>
      </c>
      <c r="DI37" s="185">
        <v>0</v>
      </c>
      <c r="DJ37" s="185">
        <v>7.6890860675928509E-3</v>
      </c>
      <c r="DK37" s="185">
        <v>4.0426892098920995E-2</v>
      </c>
      <c r="DL37" s="185">
        <v>0</v>
      </c>
      <c r="DM37" s="185">
        <v>0</v>
      </c>
      <c r="DN37" s="185">
        <v>0</v>
      </c>
      <c r="DO37" s="185">
        <v>0</v>
      </c>
      <c r="DP37" s="185">
        <v>0</v>
      </c>
      <c r="DQ37" s="185">
        <v>-6.7758133829006377E-3</v>
      </c>
      <c r="DR37" s="185">
        <v>3.0173652315575408E-2</v>
      </c>
      <c r="DS37" s="185">
        <v>4.4860667775278047E-3</v>
      </c>
      <c r="DT37" s="185">
        <v>7.5622667068851231E-3</v>
      </c>
      <c r="DU37" s="185">
        <v>4.0302047707276682E-3</v>
      </c>
      <c r="DV37" s="185">
        <v>2.9296197938208559E-2</v>
      </c>
      <c r="DW37" s="185">
        <v>2.6604275112472292E-2</v>
      </c>
      <c r="DX37" s="185">
        <v>2.6998221787362588E-2</v>
      </c>
      <c r="DY37" s="185">
        <v>1.1932861841053488E-2</v>
      </c>
      <c r="DZ37" s="185">
        <v>5.5329310182923794E-2</v>
      </c>
      <c r="EA37" s="185">
        <v>6.4366216221944619E-2</v>
      </c>
      <c r="EB37" s="185">
        <v>2.6002628450648803E-2</v>
      </c>
      <c r="EC37" s="185">
        <v>1.7597513974151224E-2</v>
      </c>
      <c r="ED37" s="185">
        <v>9.0961556540994429E-3</v>
      </c>
      <c r="EE37" s="185">
        <v>-2.910793916662446E-2</v>
      </c>
      <c r="EF37" s="185">
        <v>1.6871326787260579E-2</v>
      </c>
      <c r="EG37" s="185">
        <v>1.7084448750472919E-2</v>
      </c>
      <c r="EH37" s="185">
        <v>1.6538581628094511E-2</v>
      </c>
      <c r="EI37" s="185">
        <v>1.594980278013973E-2</v>
      </c>
      <c r="EJ37" s="185">
        <v>-1.4502537125113037E-3</v>
      </c>
      <c r="EK37" s="185">
        <v>2.2757517981460952E-2</v>
      </c>
      <c r="EL37" s="185">
        <v>2.8292801297261527E-2</v>
      </c>
      <c r="EM37" s="185">
        <v>1.2573772220942673E-2</v>
      </c>
      <c r="EN37" s="185">
        <v>-7.456736100892241E-3</v>
      </c>
      <c r="EO37" s="185">
        <v>0</v>
      </c>
      <c r="EP37" s="185">
        <v>3.2698577884731688E-3</v>
      </c>
      <c r="EQ37" s="185">
        <v>-4.5669628587570836E-3</v>
      </c>
      <c r="ER37" s="185">
        <v>3.0974025122168763E-2</v>
      </c>
      <c r="ES37" s="185">
        <v>0</v>
      </c>
      <c r="ET37" s="185">
        <v>9.7637727872411165E-3</v>
      </c>
      <c r="EU37" s="185">
        <v>-2.0900744238080307E-3</v>
      </c>
      <c r="EV37" s="185">
        <v>1.3814711007482609E-2</v>
      </c>
      <c r="EW37" s="185">
        <v>1.0717158010891754E-2</v>
      </c>
      <c r="EX37" s="185">
        <v>7.3823570474404925E-3</v>
      </c>
      <c r="EY37" s="185">
        <v>0</v>
      </c>
      <c r="EZ37" s="185">
        <v>0</v>
      </c>
      <c r="FA37" s="185">
        <v>6.0115288333127889E-3</v>
      </c>
      <c r="FB37" s="185">
        <v>0</v>
      </c>
      <c r="FC37" s="185">
        <v>8.632854152065517E-3</v>
      </c>
      <c r="FD37" s="185">
        <v>0</v>
      </c>
      <c r="FE37" s="185">
        <v>4.7064588858193694E-3</v>
      </c>
      <c r="FF37" s="185">
        <v>0</v>
      </c>
      <c r="FG37" s="185">
        <v>9.6461786861859571E-3</v>
      </c>
      <c r="FH37" s="185">
        <v>1.0937227488428706E-2</v>
      </c>
      <c r="FI37" s="185">
        <v>-1.6949383597053405E-2</v>
      </c>
      <c r="FJ37" s="185">
        <v>2.938728054387995E-2</v>
      </c>
      <c r="FK37" s="185">
        <v>-8.2627872083986878E-3</v>
      </c>
      <c r="FL37" s="185">
        <v>-7.5121775554219984E-3</v>
      </c>
      <c r="FM37" s="185">
        <v>3.9804055857169403E-2</v>
      </c>
      <c r="FN37" s="185">
        <v>1.7835357329711525E-2</v>
      </c>
      <c r="FO37" s="185">
        <v>2.8214690035906997E-2</v>
      </c>
      <c r="FP37" s="185">
        <v>0</v>
      </c>
      <c r="FQ37" s="185">
        <v>6.4782211208813016E-3</v>
      </c>
      <c r="FR37" s="185">
        <v>-2.2366068450688024E-2</v>
      </c>
      <c r="FS37" s="185">
        <v>0</v>
      </c>
      <c r="FT37" s="185">
        <v>-1.7094366141735214E-2</v>
      </c>
      <c r="FU37" s="185">
        <v>5.0362678817868316E-3</v>
      </c>
      <c r="FV37" s="185">
        <v>5.0779797471508722E-3</v>
      </c>
      <c r="FW37" s="185">
        <v>0</v>
      </c>
      <c r="FX37" s="185">
        <v>0</v>
      </c>
      <c r="FY37" s="185">
        <v>3.1924709185547073E-3</v>
      </c>
      <c r="FZ37" s="185">
        <v>7.6525100389048346E-3</v>
      </c>
      <c r="GA37" s="185">
        <v>2.2438073433808055E-2</v>
      </c>
      <c r="GB37" s="185">
        <v>5.7243706552573374E-3</v>
      </c>
      <c r="GC37" s="185">
        <v>6.8408518138214931E-3</v>
      </c>
      <c r="GD37" s="185">
        <v>0</v>
      </c>
      <c r="GE37" s="185">
        <v>2.4630760355194948E-2</v>
      </c>
      <c r="GF37" s="185">
        <v>0</v>
      </c>
      <c r="GG37" s="185">
        <v>8.5195714965683289E-2</v>
      </c>
      <c r="GH37" s="185">
        <v>1.9115081757780428E-2</v>
      </c>
      <c r="GI37" s="185">
        <v>1.5362822872200671E-2</v>
      </c>
      <c r="GJ37" s="185">
        <v>1.2825891308999788E-2</v>
      </c>
      <c r="GK37" s="185">
        <v>9.4260634352276509E-3</v>
      </c>
      <c r="GL37" s="185">
        <v>9.2344617201478418E-3</v>
      </c>
      <c r="GM37" s="185">
        <v>2.4021602158312539E-3</v>
      </c>
      <c r="GN37" s="185">
        <v>1.3035026494960697E-2</v>
      </c>
      <c r="GO37" s="185">
        <v>2.5338275459907911E-2</v>
      </c>
    </row>
    <row r="38" spans="1:197" x14ac:dyDescent="0.25">
      <c r="A38" s="183">
        <v>42124</v>
      </c>
      <c r="B38" s="185">
        <v>-2.4598656733771984E-2</v>
      </c>
      <c r="C38" s="185">
        <v>-8.2238901006327809E-4</v>
      </c>
      <c r="D38" s="185">
        <v>-1.4865228630880948E-2</v>
      </c>
      <c r="E38" s="185">
        <v>-1.4936467158696296E-2</v>
      </c>
      <c r="F38" s="185">
        <v>1.0684195411725186E-2</v>
      </c>
      <c r="G38" s="185">
        <v>1.0748288050733225E-2</v>
      </c>
      <c r="H38" s="185">
        <v>8.659580081385277E-3</v>
      </c>
      <c r="I38" s="185">
        <v>1.2562475653753964E-2</v>
      </c>
      <c r="J38" s="185">
        <v>-2.8578431929597568E-3</v>
      </c>
      <c r="K38" s="185">
        <v>-1.040519507526661E-2</v>
      </c>
      <c r="L38" s="185">
        <v>-1.054159783722448E-2</v>
      </c>
      <c r="M38" s="185">
        <v>-1.025577324803879E-2</v>
      </c>
      <c r="N38" s="185">
        <v>-1.0544876039065653E-2</v>
      </c>
      <c r="O38" s="185">
        <v>-9.7041442210275969E-3</v>
      </c>
      <c r="P38" s="185">
        <v>-1.3930016044845442E-2</v>
      </c>
      <c r="Q38" s="185">
        <v>1.3980862615023421E-2</v>
      </c>
      <c r="R38" s="185">
        <v>1.5941621693787277E-3</v>
      </c>
      <c r="S38" s="185">
        <v>-4.9387276963103945E-2</v>
      </c>
      <c r="T38" s="185">
        <v>0</v>
      </c>
      <c r="U38" s="185">
        <v>5.7036095116679425E-3</v>
      </c>
      <c r="V38" s="185">
        <v>0</v>
      </c>
      <c r="W38" s="185">
        <v>1.5092838173340629E-2</v>
      </c>
      <c r="X38" s="185">
        <v>-2.0336065281146377E-2</v>
      </c>
      <c r="Y38" s="185">
        <v>9.6454978223301652E-3</v>
      </c>
      <c r="Z38" s="185">
        <v>2.5105975444473178E-3</v>
      </c>
      <c r="AA38" s="185">
        <v>1.862310936864988E-2</v>
      </c>
      <c r="AB38" s="185">
        <v>3.4460202994120013E-5</v>
      </c>
      <c r="AC38" s="185">
        <v>-3.2071181470963341E-4</v>
      </c>
      <c r="AD38" s="185">
        <v>0</v>
      </c>
      <c r="AE38" s="185">
        <v>0</v>
      </c>
      <c r="AF38" s="185">
        <v>-2.511773407649184E-2</v>
      </c>
      <c r="AG38" s="185">
        <v>-2.509528368942977E-2</v>
      </c>
      <c r="AH38" s="185">
        <v>7.5972055116117453E-3</v>
      </c>
      <c r="AI38" s="185">
        <v>-3.362310253413664E-3</v>
      </c>
      <c r="AJ38" s="185">
        <v>-1.7067462259138279E-2</v>
      </c>
      <c r="AK38" s="185">
        <v>-3.2268222280964237E-2</v>
      </c>
      <c r="AL38" s="185">
        <v>4.0712104067419843E-3</v>
      </c>
      <c r="AM38" s="185">
        <v>-2.6114114230938294E-2</v>
      </c>
      <c r="AN38" s="185">
        <v>-3.710270000476474E-2</v>
      </c>
      <c r="AO38" s="185">
        <v>0</v>
      </c>
      <c r="AP38" s="185">
        <v>-2.6770629367990403E-2</v>
      </c>
      <c r="AQ38" s="185">
        <v>-3.7769612139265635E-2</v>
      </c>
      <c r="AR38" s="185">
        <v>-3.7103656882016646E-2</v>
      </c>
      <c r="AS38" s="185">
        <v>1.1903152668661824E-2</v>
      </c>
      <c r="AT38" s="185">
        <v>8.5314070537017769E-3</v>
      </c>
      <c r="AU38" s="185">
        <v>-9.9035870763651557E-3</v>
      </c>
      <c r="AV38" s="185">
        <v>-1.5683150193192795E-5</v>
      </c>
      <c r="AW38" s="185">
        <v>0</v>
      </c>
      <c r="AX38" s="185">
        <v>-4.4682882606364167E-2</v>
      </c>
      <c r="AY38" s="185">
        <v>-4.797521434319961E-2</v>
      </c>
      <c r="AZ38" s="185">
        <v>-7.0081691392898174E-3</v>
      </c>
      <c r="BA38" s="185">
        <v>0</v>
      </c>
      <c r="BB38" s="185">
        <v>0</v>
      </c>
      <c r="BC38" s="185">
        <v>9.0037868970943864E-3</v>
      </c>
      <c r="BD38" s="185">
        <v>3.1151941753971707E-2</v>
      </c>
      <c r="BE38" s="185">
        <v>-3.0903548954518027E-2</v>
      </c>
      <c r="BF38" s="185">
        <v>-1.151886012198965E-2</v>
      </c>
      <c r="BG38" s="185">
        <v>-2.6691655907173824E-2</v>
      </c>
      <c r="BH38" s="185">
        <v>-1.1230664642927553E-2</v>
      </c>
      <c r="BI38" s="185">
        <v>-1.1021824149261349E-2</v>
      </c>
      <c r="BJ38" s="185">
        <v>-7.964833544810113E-3</v>
      </c>
      <c r="BK38" s="185">
        <v>3.1940775601230743E-2</v>
      </c>
      <c r="BL38" s="185">
        <v>-7.5758137893307924E-3</v>
      </c>
      <c r="BM38" s="185">
        <v>0</v>
      </c>
      <c r="BN38" s="185">
        <v>-2.1537604875194252E-2</v>
      </c>
      <c r="BO38" s="185">
        <v>2.8727672377590687E-2</v>
      </c>
      <c r="BP38" s="185">
        <v>0</v>
      </c>
      <c r="BQ38" s="185">
        <v>1.6219328471982486E-3</v>
      </c>
      <c r="BR38" s="185">
        <v>4.2553742549419071E-3</v>
      </c>
      <c r="BS38" s="185">
        <v>5.4773927020938746E-3</v>
      </c>
      <c r="BT38" s="185">
        <v>4.4057116392235869E-3</v>
      </c>
      <c r="BU38" s="185">
        <v>7.0917718649555275E-3</v>
      </c>
      <c r="BV38" s="185">
        <v>-7.6017522648610097E-3</v>
      </c>
      <c r="BW38" s="185">
        <v>0</v>
      </c>
      <c r="BX38" s="185">
        <v>0</v>
      </c>
      <c r="BY38" s="185">
        <v>0</v>
      </c>
      <c r="BZ38" s="185">
        <v>-1.9136545847728309E-2</v>
      </c>
      <c r="CA38" s="185">
        <v>-5.0218762985437884E-3</v>
      </c>
      <c r="CB38" s="185">
        <v>-1.7421678577794603E-2</v>
      </c>
      <c r="CC38" s="185">
        <v>-8.2207546039727245E-3</v>
      </c>
      <c r="CD38" s="185">
        <v>-3.0195364972538819E-3</v>
      </c>
      <c r="CE38" s="185">
        <v>-2.1800064515524548E-2</v>
      </c>
      <c r="CF38" s="185">
        <v>-1.648297561568982E-3</v>
      </c>
      <c r="CG38" s="185">
        <v>7.0943730738468221E-3</v>
      </c>
      <c r="CH38" s="185">
        <v>-4.7882020215402376E-3</v>
      </c>
      <c r="CI38" s="185">
        <v>1.0234925815454463E-2</v>
      </c>
      <c r="CJ38" s="185">
        <v>-7.9568662989049511E-4</v>
      </c>
      <c r="CK38" s="185">
        <v>3.5657159452079083E-2</v>
      </c>
      <c r="CL38" s="185">
        <v>-2.5861348085426308E-3</v>
      </c>
      <c r="CM38" s="185">
        <v>6.2755287074364521E-3</v>
      </c>
      <c r="CN38" s="185">
        <v>0</v>
      </c>
      <c r="CO38" s="185">
        <v>-4.7604361044879572E-3</v>
      </c>
      <c r="CP38" s="185">
        <v>0</v>
      </c>
      <c r="CQ38" s="185">
        <v>3.9412358358176186E-3</v>
      </c>
      <c r="CR38" s="185">
        <v>-2.9429541020608914E-2</v>
      </c>
      <c r="CS38" s="185">
        <v>-4.7027500062116956E-3</v>
      </c>
      <c r="CT38" s="185">
        <v>5.789639054298544E-3</v>
      </c>
      <c r="CU38" s="185">
        <v>-5.6926009983545908E-3</v>
      </c>
      <c r="CV38" s="185">
        <v>1.4607000144257981E-2</v>
      </c>
      <c r="CW38" s="185">
        <v>1.5922142199810016E-2</v>
      </c>
      <c r="CX38" s="185">
        <v>1.5787504729550806E-2</v>
      </c>
      <c r="CY38" s="185">
        <v>-1.9643160058874842E-2</v>
      </c>
      <c r="CZ38" s="185">
        <v>1.1403366576014897E-2</v>
      </c>
      <c r="DA38" s="185">
        <v>0</v>
      </c>
      <c r="DB38" s="185">
        <v>-3.8579090622624362E-3</v>
      </c>
      <c r="DC38" s="185">
        <v>0</v>
      </c>
      <c r="DD38" s="185">
        <v>1.4141987825586374E-3</v>
      </c>
      <c r="DE38" s="185">
        <v>-1.0107125570685375E-2</v>
      </c>
      <c r="DF38" s="185">
        <v>-2.5377473757037347E-2</v>
      </c>
      <c r="DG38" s="185">
        <v>3.2893914850332676E-2</v>
      </c>
      <c r="DH38" s="185">
        <v>1.2162636713443505E-2</v>
      </c>
      <c r="DI38" s="185">
        <v>0</v>
      </c>
      <c r="DJ38" s="185">
        <v>4.1943222366394757E-4</v>
      </c>
      <c r="DK38" s="185">
        <v>-3.142998852842363E-2</v>
      </c>
      <c r="DL38" s="185">
        <v>0</v>
      </c>
      <c r="DM38" s="185">
        <v>0</v>
      </c>
      <c r="DN38" s="185">
        <v>0</v>
      </c>
      <c r="DO38" s="185">
        <v>0</v>
      </c>
      <c r="DP38" s="185">
        <v>0</v>
      </c>
      <c r="DQ38" s="185">
        <v>-4.8849919498156185E-3</v>
      </c>
      <c r="DR38" s="185">
        <v>6.3247302740201596E-3</v>
      </c>
      <c r="DS38" s="185">
        <v>1.1218366821398979E-2</v>
      </c>
      <c r="DT38" s="185">
        <v>1.5766784620483795E-2</v>
      </c>
      <c r="DU38" s="185">
        <v>1.1999298201072499E-2</v>
      </c>
      <c r="DV38" s="185">
        <v>2.6150424036762304E-2</v>
      </c>
      <c r="DW38" s="185">
        <v>9.3523559741576102E-3</v>
      </c>
      <c r="DX38" s="185">
        <v>9.471716961195498E-3</v>
      </c>
      <c r="DY38" s="185">
        <v>6.3440776606287046E-3</v>
      </c>
      <c r="DZ38" s="185">
        <v>1.846790712572732E-2</v>
      </c>
      <c r="EA38" s="185">
        <v>2.6003734242828605E-2</v>
      </c>
      <c r="EB38" s="185">
        <v>2.1377396442304866E-2</v>
      </c>
      <c r="EC38" s="185">
        <v>6.0479380267788128E-3</v>
      </c>
      <c r="ED38" s="185">
        <v>5.7622767744937792E-3</v>
      </c>
      <c r="EE38" s="185">
        <v>1.3327168390738363E-3</v>
      </c>
      <c r="EF38" s="185">
        <v>1.193851291556149E-2</v>
      </c>
      <c r="EG38" s="185">
        <v>1.2087853238770756E-2</v>
      </c>
      <c r="EH38" s="185">
        <v>1.1447323808419032E-2</v>
      </c>
      <c r="EI38" s="185">
        <v>1.61088624408951E-2</v>
      </c>
      <c r="EJ38" s="185">
        <v>-7.0609823211096601E-3</v>
      </c>
      <c r="EK38" s="185">
        <v>-1.190399504514672E-2</v>
      </c>
      <c r="EL38" s="185">
        <v>-8.3370267111456051E-3</v>
      </c>
      <c r="EM38" s="185">
        <v>-3.3869261548552972E-3</v>
      </c>
      <c r="EN38" s="185">
        <v>7.3581592327518781E-3</v>
      </c>
      <c r="EO38" s="185">
        <v>0</v>
      </c>
      <c r="EP38" s="185">
        <v>4.5682637757958177E-3</v>
      </c>
      <c r="EQ38" s="185">
        <v>3.7047525037074316E-3</v>
      </c>
      <c r="ER38" s="185">
        <v>-3.7380050508660369E-2</v>
      </c>
      <c r="ES38" s="185">
        <v>0</v>
      </c>
      <c r="ET38" s="185">
        <v>-9.418138137599584E-3</v>
      </c>
      <c r="EU38" s="185">
        <v>1.0425750483813995E-2</v>
      </c>
      <c r="EV38" s="185">
        <v>5.1939300251111677E-3</v>
      </c>
      <c r="EW38" s="185">
        <v>-9.2135965461400821E-3</v>
      </c>
      <c r="EX38" s="185">
        <v>1.1199286305672495E-2</v>
      </c>
      <c r="EY38" s="185">
        <v>0</v>
      </c>
      <c r="EZ38" s="185">
        <v>0</v>
      </c>
      <c r="FA38" s="185">
        <v>-4.225395530343648E-2</v>
      </c>
      <c r="FB38" s="185">
        <v>0</v>
      </c>
      <c r="FC38" s="185">
        <v>-4.2595544077694072E-2</v>
      </c>
      <c r="FD38" s="185">
        <v>0</v>
      </c>
      <c r="FE38" s="185">
        <v>8.599705262622272E-4</v>
      </c>
      <c r="FF38" s="185">
        <v>0</v>
      </c>
      <c r="FG38" s="185">
        <v>-1.3356037404415004E-2</v>
      </c>
      <c r="FH38" s="185">
        <v>-1.4836821960725154E-2</v>
      </c>
      <c r="FI38" s="185">
        <v>1.087328429945179E-2</v>
      </c>
      <c r="FJ38" s="185">
        <v>-3.2546759330818832E-2</v>
      </c>
      <c r="FK38" s="185">
        <v>-6.3948473924447524E-3</v>
      </c>
      <c r="FL38" s="185">
        <v>-5.1873513865529471E-2</v>
      </c>
      <c r="FM38" s="185">
        <v>-1.2310992083632136E-2</v>
      </c>
      <c r="FN38" s="185">
        <v>-4.6438973554126031E-3</v>
      </c>
      <c r="FO38" s="185">
        <v>-2.6044585735666023E-2</v>
      </c>
      <c r="FP38" s="185">
        <v>0</v>
      </c>
      <c r="FQ38" s="185">
        <v>-1.9255274028745589E-2</v>
      </c>
      <c r="FR38" s="185">
        <v>1.6834509481837429E-2</v>
      </c>
      <c r="FS38" s="185">
        <v>0</v>
      </c>
      <c r="FT38" s="185">
        <v>-2.8460094453440957E-2</v>
      </c>
      <c r="FU38" s="185">
        <v>-5.4343350387212934E-2</v>
      </c>
      <c r="FV38" s="185">
        <v>-5.7994782460921192E-3</v>
      </c>
      <c r="FW38" s="185">
        <v>0</v>
      </c>
      <c r="FX38" s="185">
        <v>0</v>
      </c>
      <c r="FY38" s="185">
        <v>5.2257603606291588E-3</v>
      </c>
      <c r="FZ38" s="185">
        <v>-8.4554739527632223E-3</v>
      </c>
      <c r="GA38" s="185">
        <v>-1.3143959116284123E-2</v>
      </c>
      <c r="GB38" s="185">
        <v>1.2895364902136273E-2</v>
      </c>
      <c r="GC38" s="185">
        <v>-1.5741060389608191E-2</v>
      </c>
      <c r="GD38" s="185">
        <v>0</v>
      </c>
      <c r="GE38" s="185">
        <v>-1.3317200537028707E-2</v>
      </c>
      <c r="GF38" s="185">
        <v>0</v>
      </c>
      <c r="GG38" s="185">
        <v>-5.0403111105582904E-2</v>
      </c>
      <c r="GH38" s="185">
        <v>4.8198306700519139E-4</v>
      </c>
      <c r="GI38" s="185">
        <v>-2.386685401072549E-2</v>
      </c>
      <c r="GJ38" s="185">
        <v>-3.3937977763183261E-3</v>
      </c>
      <c r="GK38" s="185">
        <v>-3.2367786015771302E-3</v>
      </c>
      <c r="GL38" s="185">
        <v>-1.2728303767144318E-3</v>
      </c>
      <c r="GM38" s="185">
        <v>-1.9007115548596901E-3</v>
      </c>
      <c r="GN38" s="185">
        <v>-5.1053600847627296E-3</v>
      </c>
      <c r="GO38" s="185">
        <v>-1.7510314975468476E-3</v>
      </c>
    </row>
    <row r="39" spans="1:197" x14ac:dyDescent="0.25">
      <c r="A39" s="183">
        <v>42155</v>
      </c>
      <c r="B39" s="185">
        <v>-1.5975581415187416E-3</v>
      </c>
      <c r="C39" s="185">
        <v>1.0528226931270816E-2</v>
      </c>
      <c r="D39" s="185">
        <v>-1.1590435330633255E-2</v>
      </c>
      <c r="E39" s="185">
        <v>-1.2605267926951321E-2</v>
      </c>
      <c r="F39" s="185">
        <v>2.2010098939964699E-2</v>
      </c>
      <c r="G39" s="185">
        <v>2.1912615357831639E-2</v>
      </c>
      <c r="H39" s="185">
        <v>2.9809694527958858E-2</v>
      </c>
      <c r="I39" s="185">
        <v>-1.8739944002803502E-2</v>
      </c>
      <c r="J39" s="185">
        <v>-3.0215020089635332E-3</v>
      </c>
      <c r="K39" s="185">
        <v>-1.8692061189911263E-2</v>
      </c>
      <c r="L39" s="185">
        <v>-1.9294772004085699E-2</v>
      </c>
      <c r="M39" s="185">
        <v>-1.8540432382045866E-2</v>
      </c>
      <c r="N39" s="185">
        <v>-1.8590786295090533E-2</v>
      </c>
      <c r="O39" s="185">
        <v>-1.8308550963711413E-2</v>
      </c>
      <c r="P39" s="185">
        <v>1.2250378215327099E-3</v>
      </c>
      <c r="Q39" s="185">
        <v>4.4026208628239766E-3</v>
      </c>
      <c r="R39" s="185">
        <v>9.5659350418374287E-3</v>
      </c>
      <c r="S39" s="185">
        <v>4.3680920046895132E-3</v>
      </c>
      <c r="T39" s="185">
        <v>0</v>
      </c>
      <c r="U39" s="185">
        <v>-4.25602430298938E-2</v>
      </c>
      <c r="V39" s="185">
        <v>0</v>
      </c>
      <c r="W39" s="185">
        <v>4.6954791287855353E-2</v>
      </c>
      <c r="X39" s="185">
        <v>-1.9369969180068988E-2</v>
      </c>
      <c r="Y39" s="185">
        <v>-1.4991968756775494E-2</v>
      </c>
      <c r="Z39" s="185">
        <v>-2.98138174835904E-2</v>
      </c>
      <c r="AA39" s="185">
        <v>-1.2843140717081439E-2</v>
      </c>
      <c r="AB39" s="185">
        <v>-3.5456221302317364E-4</v>
      </c>
      <c r="AC39" s="185">
        <v>-2.1953166391610191E-4</v>
      </c>
      <c r="AD39" s="185">
        <v>0</v>
      </c>
      <c r="AE39" s="185">
        <v>0</v>
      </c>
      <c r="AF39" s="185">
        <v>1.1280515064666791E-2</v>
      </c>
      <c r="AG39" s="185">
        <v>-2.9036744995499433E-2</v>
      </c>
      <c r="AH39" s="185">
        <v>1.3581554833753007E-2</v>
      </c>
      <c r="AI39" s="185">
        <v>1.8247275997416148E-3</v>
      </c>
      <c r="AJ39" s="185">
        <v>4.5973028891102059E-2</v>
      </c>
      <c r="AK39" s="185">
        <v>-3.4559404619146309E-3</v>
      </c>
      <c r="AL39" s="185">
        <v>-4.1297095712919171E-3</v>
      </c>
      <c r="AM39" s="185">
        <v>-1.096733565708757E-2</v>
      </c>
      <c r="AN39" s="185">
        <v>-6.4263422283282632E-3</v>
      </c>
      <c r="AO39" s="185">
        <v>0</v>
      </c>
      <c r="AP39" s="185">
        <v>-1.1644308886009688E-2</v>
      </c>
      <c r="AQ39" s="185">
        <v>-7.0718200681624023E-3</v>
      </c>
      <c r="AR39" s="185">
        <v>-6.5395191138616516E-3</v>
      </c>
      <c r="AS39" s="185">
        <v>1.0898411868520511E-2</v>
      </c>
      <c r="AT39" s="185">
        <v>6.7318762504356248E-3</v>
      </c>
      <c r="AU39" s="185">
        <v>-3.8489543906236739E-3</v>
      </c>
      <c r="AV39" s="185">
        <v>-7.1109504490213214E-3</v>
      </c>
      <c r="AW39" s="185">
        <v>0</v>
      </c>
      <c r="AX39" s="185">
        <v>-1.3364931450516046E-2</v>
      </c>
      <c r="AY39" s="185">
        <v>-1.7796087237205625E-2</v>
      </c>
      <c r="AZ39" s="185">
        <v>-1.0031854536732169E-2</v>
      </c>
      <c r="BA39" s="185">
        <v>0</v>
      </c>
      <c r="BB39" s="185">
        <v>0</v>
      </c>
      <c r="BC39" s="185">
        <v>-4.4902202374478787E-3</v>
      </c>
      <c r="BD39" s="185">
        <v>2.9604324944935848E-4</v>
      </c>
      <c r="BE39" s="185">
        <v>2.9959417938721753E-3</v>
      </c>
      <c r="BF39" s="185">
        <v>3.280673338366371E-3</v>
      </c>
      <c r="BG39" s="185">
        <v>-3.4654588595297142E-3</v>
      </c>
      <c r="BH39" s="185">
        <v>-8.6177222446949114E-3</v>
      </c>
      <c r="BI39" s="185">
        <v>-8.4291748931159764E-3</v>
      </c>
      <c r="BJ39" s="185">
        <v>-1.7618183209207119E-2</v>
      </c>
      <c r="BK39" s="185">
        <v>-1.0996628753730106E-2</v>
      </c>
      <c r="BL39" s="185">
        <v>-9.5315805820528517E-3</v>
      </c>
      <c r="BM39" s="185">
        <v>0</v>
      </c>
      <c r="BN39" s="185">
        <v>-3.4822923631890939E-3</v>
      </c>
      <c r="BO39" s="185">
        <v>2.2605418394273553E-2</v>
      </c>
      <c r="BP39" s="185">
        <v>0</v>
      </c>
      <c r="BQ39" s="185">
        <v>-1.40045515401881E-2</v>
      </c>
      <c r="BR39" s="185">
        <v>-2.0251283736502458E-2</v>
      </c>
      <c r="BS39" s="185">
        <v>6.4738644639361119E-3</v>
      </c>
      <c r="BT39" s="185">
        <v>-4.553690553280346E-3</v>
      </c>
      <c r="BU39" s="185">
        <v>3.7202231272109396E-3</v>
      </c>
      <c r="BV39" s="185">
        <v>2.5109498152100458E-2</v>
      </c>
      <c r="BW39" s="185">
        <v>0</v>
      </c>
      <c r="BX39" s="185">
        <v>0</v>
      </c>
      <c r="BY39" s="185">
        <v>0</v>
      </c>
      <c r="BZ39" s="185">
        <v>-7.1717077901159781E-3</v>
      </c>
      <c r="CA39" s="185">
        <v>-5.3266713488548823E-3</v>
      </c>
      <c r="CB39" s="185">
        <v>-2.461348548431962E-2</v>
      </c>
      <c r="CC39" s="185">
        <v>-8.5200348239873776E-3</v>
      </c>
      <c r="CD39" s="185">
        <v>-1.8251582677017274E-3</v>
      </c>
      <c r="CE39" s="185">
        <v>-9.8111702735148229E-4</v>
      </c>
      <c r="CF39" s="185">
        <v>-1.1924485856487968E-2</v>
      </c>
      <c r="CG39" s="185">
        <v>-8.7061441474227397E-3</v>
      </c>
      <c r="CH39" s="185">
        <v>2.0932871831008436E-3</v>
      </c>
      <c r="CI39" s="185">
        <v>-1.8584104920939711E-2</v>
      </c>
      <c r="CJ39" s="185">
        <v>-4.6869018465873569E-3</v>
      </c>
      <c r="CK39" s="185">
        <v>-2.8780196284260411E-3</v>
      </c>
      <c r="CL39" s="185">
        <v>1.6046909897359733E-2</v>
      </c>
      <c r="CM39" s="185">
        <v>-2.3340288644697186E-3</v>
      </c>
      <c r="CN39" s="185">
        <v>0</v>
      </c>
      <c r="CO39" s="185">
        <v>2.1945534998654122E-3</v>
      </c>
      <c r="CP39" s="185">
        <v>0</v>
      </c>
      <c r="CQ39" s="185">
        <v>2.7472651093113087E-2</v>
      </c>
      <c r="CR39" s="185">
        <v>-2.7180214955966134E-2</v>
      </c>
      <c r="CS39" s="185">
        <v>1.2468936090753203E-4</v>
      </c>
      <c r="CT39" s="185">
        <v>7.202674064772787E-3</v>
      </c>
      <c r="CU39" s="185">
        <v>7.1720132725911021E-4</v>
      </c>
      <c r="CV39" s="185">
        <v>3.4143002546147289E-3</v>
      </c>
      <c r="CW39" s="185">
        <v>-1.9190617170876442E-2</v>
      </c>
      <c r="CX39" s="185">
        <v>1.7652095473715199E-2</v>
      </c>
      <c r="CY39" s="185">
        <v>9.265536980355725E-3</v>
      </c>
      <c r="CZ39" s="185">
        <v>4.8796688646067336E-4</v>
      </c>
      <c r="DA39" s="185">
        <v>0</v>
      </c>
      <c r="DB39" s="185">
        <v>1.2014049680530825E-3</v>
      </c>
      <c r="DC39" s="185">
        <v>0</v>
      </c>
      <c r="DD39" s="185">
        <v>2.6371784106867011E-2</v>
      </c>
      <c r="DE39" s="185">
        <v>-3.0161085037235809E-2</v>
      </c>
      <c r="DF39" s="185">
        <v>-1.0062041243193195E-2</v>
      </c>
      <c r="DG39" s="185">
        <v>1.4828694098169656E-2</v>
      </c>
      <c r="DH39" s="185">
        <v>6.9390438016282419E-3</v>
      </c>
      <c r="DI39" s="185">
        <v>0</v>
      </c>
      <c r="DJ39" s="185">
        <v>-6.2911057714019683E-3</v>
      </c>
      <c r="DK39" s="185">
        <v>1.2054988920414008E-2</v>
      </c>
      <c r="DL39" s="185">
        <v>0</v>
      </c>
      <c r="DM39" s="185">
        <v>0</v>
      </c>
      <c r="DN39" s="185">
        <v>0</v>
      </c>
      <c r="DO39" s="185">
        <v>0</v>
      </c>
      <c r="DP39" s="185">
        <v>0</v>
      </c>
      <c r="DQ39" s="185">
        <v>-4.4676777418622571E-3</v>
      </c>
      <c r="DR39" s="185">
        <v>1.7625072076793234E-2</v>
      </c>
      <c r="DS39" s="185">
        <v>-3.4640010865218921E-3</v>
      </c>
      <c r="DT39" s="185">
        <v>-7.9204166888978043E-4</v>
      </c>
      <c r="DU39" s="185">
        <v>1.0017495592057557E-2</v>
      </c>
      <c r="DV39" s="185">
        <v>-2.33920119427612E-2</v>
      </c>
      <c r="DW39" s="185">
        <v>1.8454275190984405E-2</v>
      </c>
      <c r="DX39" s="185">
        <v>1.8336182211115725E-2</v>
      </c>
      <c r="DY39" s="185">
        <v>-1.0401844861173241E-2</v>
      </c>
      <c r="DZ39" s="185">
        <v>1.3049430955423351E-2</v>
      </c>
      <c r="EA39" s="185">
        <v>2.8132847428905781E-2</v>
      </c>
      <c r="EB39" s="185">
        <v>1.6648245697654714E-2</v>
      </c>
      <c r="EC39" s="185">
        <v>2.5463945953519904E-2</v>
      </c>
      <c r="ED39" s="185">
        <v>2.386027511095078E-2</v>
      </c>
      <c r="EE39" s="185">
        <v>-1.3257175097551532E-2</v>
      </c>
      <c r="EF39" s="185">
        <v>-2.8980602145724753E-4</v>
      </c>
      <c r="EG39" s="185">
        <v>-2.881162373099275E-5</v>
      </c>
      <c r="EH39" s="185">
        <v>-7.0295249640866392E-4</v>
      </c>
      <c r="EI39" s="185">
        <v>2.3070972759853927E-3</v>
      </c>
      <c r="EJ39" s="185">
        <v>4.812761051482769E-3</v>
      </c>
      <c r="EK39" s="185">
        <v>1.1866979305732866E-3</v>
      </c>
      <c r="EL39" s="185">
        <v>-3.2839649523552623E-2</v>
      </c>
      <c r="EM39" s="185">
        <v>7.0315577704803227E-3</v>
      </c>
      <c r="EN39" s="185">
        <v>-3.1803570908493742E-2</v>
      </c>
      <c r="EO39" s="185">
        <v>0</v>
      </c>
      <c r="EP39" s="185">
        <v>-2.6901271139255299E-2</v>
      </c>
      <c r="EQ39" s="185">
        <v>-4.8388166927275846E-3</v>
      </c>
      <c r="ER39" s="185">
        <v>6.5847486691343188E-2</v>
      </c>
      <c r="ES39" s="185">
        <v>0</v>
      </c>
      <c r="ET39" s="185">
        <v>3.2619522144348482E-3</v>
      </c>
      <c r="EU39" s="185">
        <v>1.3605769212816501E-2</v>
      </c>
      <c r="EV39" s="185">
        <v>-2.627081599687474E-3</v>
      </c>
      <c r="EW39" s="185">
        <v>1.5316077498431569E-2</v>
      </c>
      <c r="EX39" s="185">
        <v>-1.1092203311815966E-2</v>
      </c>
      <c r="EY39" s="185">
        <v>0</v>
      </c>
      <c r="EZ39" s="185">
        <v>0</v>
      </c>
      <c r="FA39" s="185">
        <v>-2.0618983123422106E-3</v>
      </c>
      <c r="FB39" s="185">
        <v>0</v>
      </c>
      <c r="FC39" s="185">
        <v>-1.2644290172644627E-2</v>
      </c>
      <c r="FD39" s="185">
        <v>0</v>
      </c>
      <c r="FE39" s="185">
        <v>-2.6600387422941359E-2</v>
      </c>
      <c r="FF39" s="185">
        <v>0</v>
      </c>
      <c r="FG39" s="185">
        <v>-6.9613978329874007E-3</v>
      </c>
      <c r="FH39" s="185">
        <v>-3.5959250115171794E-2</v>
      </c>
      <c r="FI39" s="185">
        <v>3.4930391113011959E-2</v>
      </c>
      <c r="FJ39" s="185">
        <v>-2.027333880129762E-2</v>
      </c>
      <c r="FK39" s="185">
        <v>-1.7657500054547127E-2</v>
      </c>
      <c r="FL39" s="185">
        <v>-1.9327597240982375E-2</v>
      </c>
      <c r="FM39" s="185">
        <v>3.5267214901847171E-2</v>
      </c>
      <c r="FN39" s="185">
        <v>3.7532383231422037E-2</v>
      </c>
      <c r="FO39" s="185">
        <v>1.1267478244574936E-2</v>
      </c>
      <c r="FP39" s="185">
        <v>0</v>
      </c>
      <c r="FQ39" s="185">
        <v>2.6295858980896425E-2</v>
      </c>
      <c r="FR39" s="185">
        <v>1.1481242655560622E-2</v>
      </c>
      <c r="FS39" s="185">
        <v>0</v>
      </c>
      <c r="FT39" s="185">
        <v>7.4724334728781278E-3</v>
      </c>
      <c r="FU39" s="185">
        <v>-3.388297433107728E-2</v>
      </c>
      <c r="FV39" s="185">
        <v>-1.4446443500122867E-3</v>
      </c>
      <c r="FW39" s="185">
        <v>0</v>
      </c>
      <c r="FX39" s="185">
        <v>0</v>
      </c>
      <c r="FY39" s="185">
        <v>-4.9201210041603244E-3</v>
      </c>
      <c r="FZ39" s="185">
        <v>-2.1321366599381039E-3</v>
      </c>
      <c r="GA39" s="185">
        <v>1.4394694236388618E-2</v>
      </c>
      <c r="GB39" s="185">
        <v>-6.5256167283840212E-3</v>
      </c>
      <c r="GC39" s="185">
        <v>8.8680998418511937E-4</v>
      </c>
      <c r="GD39" s="185">
        <v>0</v>
      </c>
      <c r="GE39" s="185">
        <v>-4.1283261262630655E-2</v>
      </c>
      <c r="GF39" s="185">
        <v>0</v>
      </c>
      <c r="GG39" s="185">
        <v>1.5774056455228679E-2</v>
      </c>
      <c r="GH39" s="185">
        <v>2.9178058575573044E-2</v>
      </c>
      <c r="GI39" s="185">
        <v>-1.0800440041810865E-2</v>
      </c>
      <c r="GJ39" s="185">
        <v>5.5689938666232718E-3</v>
      </c>
      <c r="GK39" s="185">
        <v>5.3865465220082794E-3</v>
      </c>
      <c r="GL39" s="185">
        <v>1.2583594188752096E-2</v>
      </c>
      <c r="GM39" s="185">
        <v>-2.3445113594241372E-3</v>
      </c>
      <c r="GN39" s="185">
        <v>5.8248932270223014E-3</v>
      </c>
      <c r="GO39" s="185">
        <v>8.9800375797998572E-4</v>
      </c>
    </row>
    <row r="40" spans="1:197" x14ac:dyDescent="0.25">
      <c r="A40" s="183">
        <v>42185</v>
      </c>
      <c r="B40" s="185">
        <v>1.2552000763513939E-3</v>
      </c>
      <c r="C40" s="185">
        <v>-2.523288460200317E-2</v>
      </c>
      <c r="D40" s="185">
        <v>-4.5161235365650546E-2</v>
      </c>
      <c r="E40" s="185">
        <v>-4.4718344155018672E-2</v>
      </c>
      <c r="F40" s="185">
        <v>-5.5257411932592808E-3</v>
      </c>
      <c r="G40" s="185">
        <v>-6.5390376965041731E-3</v>
      </c>
      <c r="H40" s="185">
        <v>2.9121401078318156E-2</v>
      </c>
      <c r="I40" s="185">
        <v>-9.1235026980165113E-2</v>
      </c>
      <c r="J40" s="185">
        <v>7.1574088107653876E-3</v>
      </c>
      <c r="K40" s="185">
        <v>-2.4688909143447457E-2</v>
      </c>
      <c r="L40" s="185">
        <v>-2.515749329653276E-2</v>
      </c>
      <c r="M40" s="185">
        <v>-2.4306534835035656E-2</v>
      </c>
      <c r="N40" s="185">
        <v>-2.4540315442081163E-2</v>
      </c>
      <c r="O40" s="185">
        <v>-2.5195485258079488E-2</v>
      </c>
      <c r="P40" s="185">
        <v>-1.5022527308120587E-2</v>
      </c>
      <c r="Q40" s="185">
        <v>-1.7018415602716476E-3</v>
      </c>
      <c r="R40" s="185">
        <v>1.2136873360568436E-3</v>
      </c>
      <c r="S40" s="185">
        <v>2.7225352423541873E-2</v>
      </c>
      <c r="T40" s="185">
        <v>0</v>
      </c>
      <c r="U40" s="185">
        <v>9.1381252625236928E-2</v>
      </c>
      <c r="V40" s="185">
        <v>0</v>
      </c>
      <c r="W40" s="185">
        <v>-1.6141994097876103E-2</v>
      </c>
      <c r="X40" s="185">
        <v>-4.1609945071521701E-2</v>
      </c>
      <c r="Y40" s="185">
        <v>1.8280128970735516E-2</v>
      </c>
      <c r="Z40" s="185">
        <v>7.2539589863766492E-3</v>
      </c>
      <c r="AA40" s="185">
        <v>1.3640146288865077E-2</v>
      </c>
      <c r="AB40" s="185">
        <v>-2.0757664327461994E-2</v>
      </c>
      <c r="AC40" s="185">
        <v>-3.1578208506654833E-2</v>
      </c>
      <c r="AD40" s="185">
        <v>0</v>
      </c>
      <c r="AE40" s="185">
        <v>0</v>
      </c>
      <c r="AF40" s="185">
        <v>-6.8038037113412178E-2</v>
      </c>
      <c r="AG40" s="185">
        <v>-7.0285251331427392E-2</v>
      </c>
      <c r="AH40" s="185">
        <v>-1.419153457442956E-2</v>
      </c>
      <c r="AI40" s="185">
        <v>-2.5108283862463831E-3</v>
      </c>
      <c r="AJ40" s="185">
        <v>1.5639738620004687E-2</v>
      </c>
      <c r="AK40" s="185">
        <v>8.5921765543232886E-4</v>
      </c>
      <c r="AL40" s="185">
        <v>-6.5324468535839716E-3</v>
      </c>
      <c r="AM40" s="185">
        <v>-1.6877771494142848E-2</v>
      </c>
      <c r="AN40" s="185">
        <v>-2.1293055843883898E-2</v>
      </c>
      <c r="AO40" s="185">
        <v>0</v>
      </c>
      <c r="AP40" s="185">
        <v>-1.756384904600523E-2</v>
      </c>
      <c r="AQ40" s="185">
        <v>-2.1663224778247864E-2</v>
      </c>
      <c r="AR40" s="185">
        <v>-2.1286321894073437E-2</v>
      </c>
      <c r="AS40" s="185">
        <v>-1.0366050418400618E-2</v>
      </c>
      <c r="AT40" s="185">
        <v>-7.8797594992818538E-4</v>
      </c>
      <c r="AU40" s="185">
        <v>-9.9091340672335642E-3</v>
      </c>
      <c r="AV40" s="185">
        <v>-1.0129648848271937E-2</v>
      </c>
      <c r="AW40" s="185">
        <v>0</v>
      </c>
      <c r="AX40" s="185">
        <v>-3.7127472924119442E-2</v>
      </c>
      <c r="AY40" s="185">
        <v>4.7612500192781147E-2</v>
      </c>
      <c r="AZ40" s="185">
        <v>8.3421408935368266E-4</v>
      </c>
      <c r="BA40" s="185">
        <v>0</v>
      </c>
      <c r="BB40" s="185">
        <v>0</v>
      </c>
      <c r="BC40" s="185">
        <v>-2.5003327958041249E-2</v>
      </c>
      <c r="BD40" s="185">
        <v>6.1887921943775473E-3</v>
      </c>
      <c r="BE40" s="185">
        <v>-1.3367431492946235E-2</v>
      </c>
      <c r="BF40" s="185">
        <v>-1.4170887372186697E-3</v>
      </c>
      <c r="BG40" s="185">
        <v>-1.0087413803666455E-2</v>
      </c>
      <c r="BH40" s="185">
        <v>-8.4494799012837379E-3</v>
      </c>
      <c r="BI40" s="185">
        <v>-8.2473794259269421E-3</v>
      </c>
      <c r="BJ40" s="185">
        <v>-5.8683860747823155E-3</v>
      </c>
      <c r="BK40" s="185">
        <v>-9.1541234570960747E-3</v>
      </c>
      <c r="BL40" s="185">
        <v>-3.8649019213641646E-2</v>
      </c>
      <c r="BM40" s="185">
        <v>0</v>
      </c>
      <c r="BN40" s="185">
        <v>-2.816744471555041E-2</v>
      </c>
      <c r="BO40" s="185">
        <v>-1.0833714156024556E-2</v>
      </c>
      <c r="BP40" s="185">
        <v>0</v>
      </c>
      <c r="BQ40" s="185">
        <v>-1.2491208969265857E-2</v>
      </c>
      <c r="BR40" s="185">
        <v>-1.2968520371305237E-2</v>
      </c>
      <c r="BS40" s="185">
        <v>-1.733337661529602E-2</v>
      </c>
      <c r="BT40" s="185">
        <v>-1.9343504771790986E-2</v>
      </c>
      <c r="BU40" s="185">
        <v>-3.3958835402690839E-2</v>
      </c>
      <c r="BV40" s="185">
        <v>-2.8178172039045921E-2</v>
      </c>
      <c r="BW40" s="185">
        <v>0</v>
      </c>
      <c r="BX40" s="185">
        <v>0</v>
      </c>
      <c r="BY40" s="185">
        <v>0</v>
      </c>
      <c r="BZ40" s="185">
        <v>3.9672834835977368E-2</v>
      </c>
      <c r="CA40" s="185">
        <v>-2.7700908145583913E-2</v>
      </c>
      <c r="CB40" s="185">
        <v>-7.0547260985107163E-2</v>
      </c>
      <c r="CC40" s="185">
        <v>-2.3703981850969391E-2</v>
      </c>
      <c r="CD40" s="185">
        <v>-5.7482190312796843E-3</v>
      </c>
      <c r="CE40" s="185">
        <v>-1.9105668864793146E-2</v>
      </c>
      <c r="CF40" s="185">
        <v>1.0489030731790838E-2</v>
      </c>
      <c r="CG40" s="185">
        <v>-5.9901696744319322E-4</v>
      </c>
      <c r="CH40" s="185">
        <v>-1.6190606917807335E-3</v>
      </c>
      <c r="CI40" s="185">
        <v>4.5809415599384423E-2</v>
      </c>
      <c r="CJ40" s="185">
        <v>-2.6644640896255053E-2</v>
      </c>
      <c r="CK40" s="185">
        <v>1.1469036337187169E-2</v>
      </c>
      <c r="CL40" s="185">
        <v>-1.7835097334130878E-4</v>
      </c>
      <c r="CM40" s="185">
        <v>-3.2957517341155695E-3</v>
      </c>
      <c r="CN40" s="185">
        <v>0</v>
      </c>
      <c r="CO40" s="185">
        <v>3.5050024247616045E-2</v>
      </c>
      <c r="CP40" s="185">
        <v>0</v>
      </c>
      <c r="CQ40" s="185">
        <v>-6.3009515725826956E-3</v>
      </c>
      <c r="CR40" s="185">
        <v>2.8770664663568611E-2</v>
      </c>
      <c r="CS40" s="185">
        <v>2.7617157130839891E-3</v>
      </c>
      <c r="CT40" s="185">
        <v>1.5038719192035567E-2</v>
      </c>
      <c r="CU40" s="185">
        <v>1.141777832559035E-2</v>
      </c>
      <c r="CV40" s="185">
        <v>3.8997012428967654E-3</v>
      </c>
      <c r="CW40" s="185">
        <v>1.1173641343707387E-2</v>
      </c>
      <c r="CX40" s="185">
        <v>-3.2607108957714423E-3</v>
      </c>
      <c r="CY40" s="185">
        <v>2.2240760899981645E-3</v>
      </c>
      <c r="CZ40" s="185">
        <v>3.9220019681344464E-3</v>
      </c>
      <c r="DA40" s="185">
        <v>0</v>
      </c>
      <c r="DB40" s="185">
        <v>1.1797557559337445E-2</v>
      </c>
      <c r="DC40" s="185">
        <v>0</v>
      </c>
      <c r="DD40" s="185">
        <v>-2.0541610120496765E-3</v>
      </c>
      <c r="DE40" s="185">
        <v>-3.7023585587758747E-3</v>
      </c>
      <c r="DF40" s="185">
        <v>-2.2678646272620104E-2</v>
      </c>
      <c r="DG40" s="185">
        <v>-2.3499963607280586E-2</v>
      </c>
      <c r="DH40" s="185">
        <v>-1.8821888180500124E-2</v>
      </c>
      <c r="DI40" s="185">
        <v>0</v>
      </c>
      <c r="DJ40" s="185">
        <v>6.1032062916158633E-3</v>
      </c>
      <c r="DK40" s="185">
        <v>-1.045458777167739E-2</v>
      </c>
      <c r="DL40" s="185">
        <v>0</v>
      </c>
      <c r="DM40" s="185">
        <v>0</v>
      </c>
      <c r="DN40" s="185">
        <v>0</v>
      </c>
      <c r="DO40" s="185">
        <v>0</v>
      </c>
      <c r="DP40" s="185">
        <v>0</v>
      </c>
      <c r="DQ40" s="185">
        <v>-1.7945888614443573E-2</v>
      </c>
      <c r="DR40" s="185">
        <v>2.5246445546297618E-2</v>
      </c>
      <c r="DS40" s="185">
        <v>2.4438593653766162E-4</v>
      </c>
      <c r="DT40" s="185">
        <v>-9.9959256702026071E-4</v>
      </c>
      <c r="DU40" s="185">
        <v>6.0234071317014672E-3</v>
      </c>
      <c r="DV40" s="185">
        <v>-5.0912213153130506E-2</v>
      </c>
      <c r="DW40" s="185">
        <v>1.4550738549653167E-3</v>
      </c>
      <c r="DX40" s="185">
        <v>1.9188471884838505E-3</v>
      </c>
      <c r="DY40" s="185">
        <v>-1.9628497301362798E-2</v>
      </c>
      <c r="DZ40" s="185">
        <v>-7.4565754163583549E-3</v>
      </c>
      <c r="EA40" s="185">
        <v>-2.5152947411183721E-2</v>
      </c>
      <c r="EB40" s="185">
        <v>3.027755485522335E-3</v>
      </c>
      <c r="EC40" s="185">
        <v>-6.0692769386838492E-2</v>
      </c>
      <c r="ED40" s="185">
        <v>-5.4096803344898969E-2</v>
      </c>
      <c r="EE40" s="185">
        <v>-1.7817407565884368E-2</v>
      </c>
      <c r="EF40" s="185">
        <v>-1.4402947482829512E-2</v>
      </c>
      <c r="EG40" s="185">
        <v>-1.3556433651523096E-2</v>
      </c>
      <c r="EH40" s="185">
        <v>-1.422911444934671E-2</v>
      </c>
      <c r="EI40" s="185">
        <v>1.4697175561006576E-2</v>
      </c>
      <c r="EJ40" s="185">
        <v>-3.3184179199398714E-5</v>
      </c>
      <c r="EK40" s="185">
        <v>-2.2382537906684178E-3</v>
      </c>
      <c r="EL40" s="185">
        <v>-1.5839632537167112E-2</v>
      </c>
      <c r="EM40" s="185">
        <v>-6.0361025965342305E-2</v>
      </c>
      <c r="EN40" s="185">
        <v>-9.1923636990690737E-3</v>
      </c>
      <c r="EO40" s="185">
        <v>0</v>
      </c>
      <c r="EP40" s="185">
        <v>7.8689798950831048E-3</v>
      </c>
      <c r="EQ40" s="185">
        <v>1.8101366992509453E-3</v>
      </c>
      <c r="ER40" s="185">
        <v>2.3569343977087508E-2</v>
      </c>
      <c r="ES40" s="185">
        <v>0</v>
      </c>
      <c r="ET40" s="185">
        <v>1.2920841925668334E-2</v>
      </c>
      <c r="EU40" s="185">
        <v>-5.7698440287913821E-3</v>
      </c>
      <c r="EV40" s="185">
        <v>-1.1447937186986092E-2</v>
      </c>
      <c r="EW40" s="185">
        <v>2.9989473242310848E-4</v>
      </c>
      <c r="EX40" s="185">
        <v>-7.4715948246869321E-2</v>
      </c>
      <c r="EY40" s="185">
        <v>0</v>
      </c>
      <c r="EZ40" s="185">
        <v>0</v>
      </c>
      <c r="FA40" s="185">
        <v>4.3286859639634842E-3</v>
      </c>
      <c r="FB40" s="185">
        <v>0</v>
      </c>
      <c r="FC40" s="185">
        <v>-3.6684722631948018E-2</v>
      </c>
      <c r="FD40" s="185">
        <v>0</v>
      </c>
      <c r="FE40" s="185">
        <v>-2.7316818494032048E-2</v>
      </c>
      <c r="FF40" s="185">
        <v>0</v>
      </c>
      <c r="FG40" s="185">
        <v>2.1322010761138314E-2</v>
      </c>
      <c r="FH40" s="185">
        <v>-5.1248308774550902E-2</v>
      </c>
      <c r="FI40" s="185">
        <v>2.8498055757698468E-2</v>
      </c>
      <c r="FJ40" s="185">
        <v>-2.018762124040463E-2</v>
      </c>
      <c r="FK40" s="185">
        <v>2.0104749330388731E-3</v>
      </c>
      <c r="FL40" s="185">
        <v>-2.4134540256330085E-2</v>
      </c>
      <c r="FM40" s="185">
        <v>1.2299292565434794E-3</v>
      </c>
      <c r="FN40" s="185">
        <v>-2.5222993934505909E-2</v>
      </c>
      <c r="FO40" s="185">
        <v>-3.352897818361086E-3</v>
      </c>
      <c r="FP40" s="185">
        <v>0</v>
      </c>
      <c r="FQ40" s="185">
        <v>1.5179549512527483E-2</v>
      </c>
      <c r="FR40" s="185">
        <v>1.5471209369842911E-2</v>
      </c>
      <c r="FS40" s="185">
        <v>0</v>
      </c>
      <c r="FT40" s="185">
        <v>-2.8522851543899306E-2</v>
      </c>
      <c r="FU40" s="185">
        <v>1.8348635288662721E-2</v>
      </c>
      <c r="FV40" s="185">
        <v>-7.5221769421969908E-3</v>
      </c>
      <c r="FW40" s="185">
        <v>0</v>
      </c>
      <c r="FX40" s="185">
        <v>0</v>
      </c>
      <c r="FY40" s="185">
        <v>3.7071430830850323E-3</v>
      </c>
      <c r="FZ40" s="185">
        <v>-1.104633221868607E-2</v>
      </c>
      <c r="GA40" s="185">
        <v>5.4022319060891815E-3</v>
      </c>
      <c r="GB40" s="185">
        <v>-8.025422869274464E-3</v>
      </c>
      <c r="GC40" s="185">
        <v>1.1560645367084725E-2</v>
      </c>
      <c r="GD40" s="185">
        <v>0</v>
      </c>
      <c r="GE40" s="185">
        <v>-1.3334396043196313E-3</v>
      </c>
      <c r="GF40" s="185">
        <v>0</v>
      </c>
      <c r="GG40" s="185">
        <v>-1.8891697832056589E-2</v>
      </c>
      <c r="GH40" s="185">
        <v>1.7553423617370365E-2</v>
      </c>
      <c r="GI40" s="185">
        <v>-1.25445047287574E-2</v>
      </c>
      <c r="GJ40" s="185">
        <v>-2.0726520858563189E-3</v>
      </c>
      <c r="GK40" s="185">
        <v>-2.4134741157058257E-3</v>
      </c>
      <c r="GL40" s="185">
        <v>-7.9440850895472741E-3</v>
      </c>
      <c r="GM40" s="185">
        <v>-1.0832065446859055E-3</v>
      </c>
      <c r="GN40" s="185">
        <v>6.3829658917478466E-3</v>
      </c>
      <c r="GO40" s="185">
        <v>6.7215288600911373E-3</v>
      </c>
    </row>
    <row r="41" spans="1:197" x14ac:dyDescent="0.25">
      <c r="A41" s="183">
        <v>42216</v>
      </c>
      <c r="B41" s="185">
        <v>-6.6086612335323744E-2</v>
      </c>
      <c r="C41" s="185">
        <v>2.0983391681414099E-2</v>
      </c>
      <c r="D41" s="185">
        <v>-1.2470252587189057E-2</v>
      </c>
      <c r="E41" s="185">
        <v>-1.2265731309274277E-2</v>
      </c>
      <c r="F41" s="185">
        <v>4.737666485484314E-3</v>
      </c>
      <c r="G41" s="185">
        <v>4.374995619058273E-3</v>
      </c>
      <c r="H41" s="185">
        <v>2.0923205752056213E-2</v>
      </c>
      <c r="I41" s="185">
        <v>6.2007116836483578E-3</v>
      </c>
      <c r="J41" s="185">
        <v>2.7106848702917196E-2</v>
      </c>
      <c r="K41" s="185">
        <v>-3.2305097728493482E-3</v>
      </c>
      <c r="L41" s="185">
        <v>-3.6709426338714926E-3</v>
      </c>
      <c r="M41" s="185">
        <v>-1.9331802157533376E-3</v>
      </c>
      <c r="N41" s="185">
        <v>-3.3300530496404249E-3</v>
      </c>
      <c r="O41" s="185">
        <v>-2.532070352673335E-3</v>
      </c>
      <c r="P41" s="185">
        <v>1.1688195701845551E-2</v>
      </c>
      <c r="Q41" s="185">
        <v>1.1968745584272765E-2</v>
      </c>
      <c r="R41" s="185">
        <v>-1.5330103090952863E-2</v>
      </c>
      <c r="S41" s="185">
        <v>1.0889261805097049E-2</v>
      </c>
      <c r="T41" s="185">
        <v>0</v>
      </c>
      <c r="U41" s="185">
        <v>-2.7612886658389846E-2</v>
      </c>
      <c r="V41" s="185">
        <v>0</v>
      </c>
      <c r="W41" s="185">
        <v>4.3797691305318083E-2</v>
      </c>
      <c r="X41" s="185">
        <v>4.9581572207187764E-2</v>
      </c>
      <c r="Y41" s="185">
        <v>1.7898552849585535E-2</v>
      </c>
      <c r="Z41" s="185">
        <v>-1.6187863618682991E-2</v>
      </c>
      <c r="AA41" s="185">
        <v>4.4146948552662791E-3</v>
      </c>
      <c r="AB41" s="185">
        <v>8.3156975299557966E-3</v>
      </c>
      <c r="AC41" s="185">
        <v>1.2092157891314299E-2</v>
      </c>
      <c r="AD41" s="185">
        <v>0</v>
      </c>
      <c r="AE41" s="185">
        <v>0</v>
      </c>
      <c r="AF41" s="185">
        <v>-2.4340403263361975E-2</v>
      </c>
      <c r="AG41" s="185">
        <v>-2.0727701082927732E-2</v>
      </c>
      <c r="AH41" s="185">
        <v>1.5132001047316995E-2</v>
      </c>
      <c r="AI41" s="185">
        <v>-7.4329360386634416E-3</v>
      </c>
      <c r="AJ41" s="185">
        <v>-3.6516734664773058E-2</v>
      </c>
      <c r="AK41" s="185">
        <v>-2.0163704865479148E-2</v>
      </c>
      <c r="AL41" s="185">
        <v>-9.8904863258009483E-4</v>
      </c>
      <c r="AM41" s="185">
        <v>-3.2780448619649516E-3</v>
      </c>
      <c r="AN41" s="185">
        <v>3.9260449672286609E-3</v>
      </c>
      <c r="AO41" s="185">
        <v>6.6945561111515063E-3</v>
      </c>
      <c r="AP41" s="185">
        <v>-3.919928994181112E-3</v>
      </c>
      <c r="AQ41" s="185">
        <v>3.1797314737998725E-3</v>
      </c>
      <c r="AR41" s="185">
        <v>3.8616868125730263E-3</v>
      </c>
      <c r="AS41" s="185">
        <v>1.8247323859336473E-2</v>
      </c>
      <c r="AT41" s="185">
        <v>1.0194966057995788E-2</v>
      </c>
      <c r="AU41" s="185">
        <v>1.82492028343153E-2</v>
      </c>
      <c r="AV41" s="185">
        <v>-1.0491507603237492E-2</v>
      </c>
      <c r="AW41" s="185">
        <v>0</v>
      </c>
      <c r="AX41" s="185">
        <v>-2.2852326054829092E-2</v>
      </c>
      <c r="AY41" s="185">
        <v>2.7756258241752874E-2</v>
      </c>
      <c r="AZ41" s="185">
        <v>3.9971974647392369E-2</v>
      </c>
      <c r="BA41" s="185">
        <v>0</v>
      </c>
      <c r="BB41" s="185">
        <v>0</v>
      </c>
      <c r="BC41" s="185">
        <v>2.8954700129303651E-2</v>
      </c>
      <c r="BD41" s="185">
        <v>5.9153591070116272E-3</v>
      </c>
      <c r="BE41" s="185">
        <v>-2.1448294320239435E-2</v>
      </c>
      <c r="BF41" s="185">
        <v>-2.1796661079022402E-2</v>
      </c>
      <c r="BG41" s="185">
        <v>-2.6949849644847396E-2</v>
      </c>
      <c r="BH41" s="185">
        <v>-1.5057371294084694E-2</v>
      </c>
      <c r="BI41" s="185">
        <v>-1.5688768505323136E-2</v>
      </c>
      <c r="BJ41" s="185">
        <v>-1.1377498543276536E-2</v>
      </c>
      <c r="BK41" s="185">
        <v>-6.7339629959402042E-2</v>
      </c>
      <c r="BL41" s="185">
        <v>1.1427298782607564E-2</v>
      </c>
      <c r="BM41" s="185">
        <v>0</v>
      </c>
      <c r="BN41" s="185">
        <v>1.3470269751703401E-2</v>
      </c>
      <c r="BO41" s="185">
        <v>3.5074684851342366E-2</v>
      </c>
      <c r="BP41" s="185">
        <v>3.0675384147750596E-3</v>
      </c>
      <c r="BQ41" s="185">
        <v>-4.2115374296637254E-2</v>
      </c>
      <c r="BR41" s="185">
        <v>-6.4865068820184335E-2</v>
      </c>
      <c r="BS41" s="185">
        <v>-6.3812014072824547E-3</v>
      </c>
      <c r="BT41" s="185">
        <v>-3.8268685314909623E-2</v>
      </c>
      <c r="BU41" s="185">
        <v>1.6162647624656992E-3</v>
      </c>
      <c r="BV41" s="185">
        <v>-4.0247149164260025E-2</v>
      </c>
      <c r="BW41" s="185">
        <v>0</v>
      </c>
      <c r="BX41" s="185">
        <v>0</v>
      </c>
      <c r="BY41" s="185">
        <v>0</v>
      </c>
      <c r="BZ41" s="185">
        <v>2.3155779479229061E-2</v>
      </c>
      <c r="CA41" s="185">
        <v>4.1170279060071729E-2</v>
      </c>
      <c r="CB41" s="185">
        <v>0.12158926564938635</v>
      </c>
      <c r="CC41" s="185">
        <v>7.4519812549033254E-2</v>
      </c>
      <c r="CD41" s="185">
        <v>-3.2562404263316832E-3</v>
      </c>
      <c r="CE41" s="185">
        <v>3.1799347063454133E-3</v>
      </c>
      <c r="CF41" s="185">
        <v>6.3216017635649401E-3</v>
      </c>
      <c r="CG41" s="185">
        <v>-9.6064017242999192E-3</v>
      </c>
      <c r="CH41" s="185">
        <v>-9.0144417867256427E-3</v>
      </c>
      <c r="CI41" s="185">
        <v>-7.3532025072718735E-3</v>
      </c>
      <c r="CJ41" s="185">
        <v>9.4531946372308773E-3</v>
      </c>
      <c r="CK41" s="185">
        <v>-1.2150114945200416E-2</v>
      </c>
      <c r="CL41" s="185">
        <v>8.3563589032458561E-3</v>
      </c>
      <c r="CM41" s="185">
        <v>4.9812680881315945E-5</v>
      </c>
      <c r="CN41" s="185">
        <v>0</v>
      </c>
      <c r="CO41" s="185">
        <v>-2.6089584488998376E-2</v>
      </c>
      <c r="CP41" s="185">
        <v>0</v>
      </c>
      <c r="CQ41" s="185">
        <v>3.0413567043909254E-2</v>
      </c>
      <c r="CR41" s="185">
        <v>-6.5772685136523037E-3</v>
      </c>
      <c r="CS41" s="185">
        <v>-2.4289101053924789E-3</v>
      </c>
      <c r="CT41" s="185">
        <v>6.4984446221057583E-3</v>
      </c>
      <c r="CU41" s="185">
        <v>-2.2663580285730064E-3</v>
      </c>
      <c r="CV41" s="185">
        <v>-2.2337274325413381E-2</v>
      </c>
      <c r="CW41" s="185">
        <v>-9.483247484129851E-3</v>
      </c>
      <c r="CX41" s="185">
        <v>4.9582403527706495E-3</v>
      </c>
      <c r="CY41" s="185">
        <v>-1.0861702038661648E-2</v>
      </c>
      <c r="CZ41" s="185">
        <v>5.656187506660919E-3</v>
      </c>
      <c r="DA41" s="185">
        <v>0</v>
      </c>
      <c r="DB41" s="185">
        <v>1.1771365948813317E-2</v>
      </c>
      <c r="DC41" s="185">
        <v>0</v>
      </c>
      <c r="DD41" s="185">
        <v>-1.0351748714886456E-2</v>
      </c>
      <c r="DE41" s="185">
        <v>1.7658165182388658E-3</v>
      </c>
      <c r="DF41" s="185">
        <v>-3.3057049907483011E-3</v>
      </c>
      <c r="DG41" s="185">
        <v>-2.4874004513200869E-2</v>
      </c>
      <c r="DH41" s="185">
        <v>8.1600242099709435E-3</v>
      </c>
      <c r="DI41" s="185">
        <v>0</v>
      </c>
      <c r="DJ41" s="185">
        <v>-5.970583688288544E-3</v>
      </c>
      <c r="DK41" s="185">
        <v>3.8593171780865582E-3</v>
      </c>
      <c r="DL41" s="185">
        <v>0</v>
      </c>
      <c r="DM41" s="185">
        <v>0</v>
      </c>
      <c r="DN41" s="185">
        <v>0</v>
      </c>
      <c r="DO41" s="185">
        <v>0</v>
      </c>
      <c r="DP41" s="185">
        <v>0</v>
      </c>
      <c r="DQ41" s="185">
        <v>-4.8753302042345943E-3</v>
      </c>
      <c r="DR41" s="185">
        <v>2.8089383788763994E-3</v>
      </c>
      <c r="DS41" s="185">
        <v>-2.4441923954900829E-3</v>
      </c>
      <c r="DT41" s="185">
        <v>-8.2161855888243217E-3</v>
      </c>
      <c r="DU41" s="185">
        <v>7.0168028224153745E-3</v>
      </c>
      <c r="DV41" s="185">
        <v>1.3711247600259897E-2</v>
      </c>
      <c r="DW41" s="185">
        <v>-1.8534378329065062E-3</v>
      </c>
      <c r="DX41" s="185">
        <v>-1.8694855145592361E-3</v>
      </c>
      <c r="DY41" s="185">
        <v>-1.6972555641978197E-2</v>
      </c>
      <c r="DZ41" s="185">
        <v>3.5238200620046962E-2</v>
      </c>
      <c r="EA41" s="185">
        <v>5.1803038292982613E-2</v>
      </c>
      <c r="EB41" s="185">
        <v>-2.0145322389365908E-2</v>
      </c>
      <c r="EC41" s="185">
        <v>-1.3961092689832559E-2</v>
      </c>
      <c r="ED41" s="185">
        <v>-1.2600241070153725E-2</v>
      </c>
      <c r="EE41" s="185">
        <v>5.2791800790289403E-2</v>
      </c>
      <c r="EF41" s="185">
        <v>1.5418945896349097E-3</v>
      </c>
      <c r="EG41" s="185">
        <v>1.2740829940923394E-3</v>
      </c>
      <c r="EH41" s="185">
        <v>5.8439347457890515E-4</v>
      </c>
      <c r="EI41" s="185">
        <v>3.1119708545841753E-2</v>
      </c>
      <c r="EJ41" s="185">
        <v>2.6915235297499188E-3</v>
      </c>
      <c r="EK41" s="185">
        <v>-2.2843940021215394E-3</v>
      </c>
      <c r="EL41" s="185">
        <v>-6.0991903849094233E-2</v>
      </c>
      <c r="EM41" s="185">
        <v>6.3079525533811538E-3</v>
      </c>
      <c r="EN41" s="185">
        <v>4.0902738470379608E-3</v>
      </c>
      <c r="EO41" s="185">
        <v>0</v>
      </c>
      <c r="EP41" s="185">
        <v>1.3051736796247425E-2</v>
      </c>
      <c r="EQ41" s="185">
        <v>-6.4544017317820588E-3</v>
      </c>
      <c r="ER41" s="185">
        <v>5.2828404046904587E-2</v>
      </c>
      <c r="ES41" s="185">
        <v>0</v>
      </c>
      <c r="ET41" s="185">
        <v>-8.4611212890926546E-3</v>
      </c>
      <c r="EU41" s="185">
        <v>4.0876257444620409E-2</v>
      </c>
      <c r="EV41" s="185">
        <v>8.6284291897623915E-3</v>
      </c>
      <c r="EW41" s="185">
        <v>-2.2594127089215722E-3</v>
      </c>
      <c r="EX41" s="185">
        <v>4.6191276972951396E-2</v>
      </c>
      <c r="EY41" s="185">
        <v>0</v>
      </c>
      <c r="EZ41" s="185">
        <v>0</v>
      </c>
      <c r="FA41" s="185">
        <v>-2.4601465078075369E-2</v>
      </c>
      <c r="FB41" s="185">
        <v>0</v>
      </c>
      <c r="FC41" s="185">
        <v>-2.2323416832713671E-2</v>
      </c>
      <c r="FD41" s="185">
        <v>0</v>
      </c>
      <c r="FE41" s="185">
        <v>-1.6504146759510077E-2</v>
      </c>
      <c r="FF41" s="185">
        <v>0</v>
      </c>
      <c r="FG41" s="185">
        <v>2.2615891889507668E-2</v>
      </c>
      <c r="FH41" s="185">
        <v>-3.2779449239102951E-3</v>
      </c>
      <c r="FI41" s="185">
        <v>8.3669726569002359E-3</v>
      </c>
      <c r="FJ41" s="185">
        <v>-5.1322921681693345E-3</v>
      </c>
      <c r="FK41" s="185">
        <v>4.9732448073468334E-3</v>
      </c>
      <c r="FL41" s="185">
        <v>1.0067793796189923E-2</v>
      </c>
      <c r="FM41" s="185">
        <v>2.2550466739866708E-2</v>
      </c>
      <c r="FN41" s="185">
        <v>-1.0670687904968958E-3</v>
      </c>
      <c r="FO41" s="185">
        <v>-9.9561889070157658E-3</v>
      </c>
      <c r="FP41" s="185">
        <v>0</v>
      </c>
      <c r="FQ41" s="185">
        <v>5.7287504670798682E-3</v>
      </c>
      <c r="FR41" s="185">
        <v>1.9141841155968682E-3</v>
      </c>
      <c r="FS41" s="185">
        <v>0</v>
      </c>
      <c r="FT41" s="185">
        <v>1.316001185706497E-2</v>
      </c>
      <c r="FU41" s="185">
        <v>7.8285025827295407E-2</v>
      </c>
      <c r="FV41" s="185">
        <v>3.3838518621315553E-2</v>
      </c>
      <c r="FW41" s="185">
        <v>0</v>
      </c>
      <c r="FX41" s="185">
        <v>0</v>
      </c>
      <c r="FY41" s="185">
        <v>1.8546883899364396E-2</v>
      </c>
      <c r="FZ41" s="185">
        <v>5.0851514151083778E-2</v>
      </c>
      <c r="GA41" s="185">
        <v>-2.297466873076049E-2</v>
      </c>
      <c r="GB41" s="185">
        <v>2.003145158762093E-2</v>
      </c>
      <c r="GC41" s="185">
        <v>4.1289838470330298E-3</v>
      </c>
      <c r="GD41" s="185">
        <v>0</v>
      </c>
      <c r="GE41" s="185">
        <v>3.1622800050159862E-2</v>
      </c>
      <c r="GF41" s="185">
        <v>0</v>
      </c>
      <c r="GG41" s="185">
        <v>0.12272346657054103</v>
      </c>
      <c r="GH41" s="185">
        <v>-6.3896843005222165E-2</v>
      </c>
      <c r="GI41" s="185">
        <v>-6.0987365673767597E-3</v>
      </c>
      <c r="GJ41" s="185">
        <v>2.1720057112233227E-3</v>
      </c>
      <c r="GK41" s="185">
        <v>-3.1755461533073646E-3</v>
      </c>
      <c r="GL41" s="185">
        <v>6.829822938806419E-3</v>
      </c>
      <c r="GM41" s="185">
        <v>3.471188014293186E-3</v>
      </c>
      <c r="GN41" s="185">
        <v>-8.9883469547027122E-3</v>
      </c>
      <c r="GO41" s="185">
        <v>7.6701051947766531E-3</v>
      </c>
    </row>
    <row r="42" spans="1:197" x14ac:dyDescent="0.25">
      <c r="A42" s="183">
        <v>42247</v>
      </c>
      <c r="B42" s="185">
        <v>8.6896928484389638E-3</v>
      </c>
      <c r="C42" s="185">
        <v>-3.8133829135278331E-2</v>
      </c>
      <c r="D42" s="185">
        <v>7.9473167639637007E-3</v>
      </c>
      <c r="E42" s="185">
        <v>7.152221301562128E-3</v>
      </c>
      <c r="F42" s="185">
        <v>-1.3435893403618608E-2</v>
      </c>
      <c r="G42" s="185">
        <v>-1.3250274796685238E-2</v>
      </c>
      <c r="H42" s="185">
        <v>2.7185593170844669E-2</v>
      </c>
      <c r="I42" s="185">
        <v>-3.4026731893239723E-2</v>
      </c>
      <c r="J42" s="185">
        <v>6.8429556577105383E-3</v>
      </c>
      <c r="K42" s="185">
        <v>-2.1410098110888655E-3</v>
      </c>
      <c r="L42" s="185">
        <v>-3.2164627728849251E-3</v>
      </c>
      <c r="M42" s="185">
        <v>-2.1552026845010515E-3</v>
      </c>
      <c r="N42" s="185">
        <v>-1.8489188388864358E-3</v>
      </c>
      <c r="O42" s="185">
        <v>-1.2305634990268212E-3</v>
      </c>
      <c r="P42" s="185">
        <v>-3.4215391263848531E-2</v>
      </c>
      <c r="Q42" s="185">
        <v>1.1328111889108558E-3</v>
      </c>
      <c r="R42" s="185">
        <v>1.5668432417198341E-2</v>
      </c>
      <c r="S42" s="185">
        <v>4.6637371771111932E-3</v>
      </c>
      <c r="T42" s="185">
        <v>0</v>
      </c>
      <c r="U42" s="185">
        <v>0.12256255059079818</v>
      </c>
      <c r="V42" s="185">
        <v>0</v>
      </c>
      <c r="W42" s="185">
        <v>-2.5414106958631229E-2</v>
      </c>
      <c r="X42" s="185">
        <v>-5.5289899820618493E-2</v>
      </c>
      <c r="Y42" s="185">
        <v>3.6505910933509862E-2</v>
      </c>
      <c r="Z42" s="185">
        <v>3.5304723928893236E-2</v>
      </c>
      <c r="AA42" s="185">
        <v>-3.0394205606344635E-3</v>
      </c>
      <c r="AB42" s="185">
        <v>-4.255063081355271E-2</v>
      </c>
      <c r="AC42" s="185">
        <v>-6.3564416964872264E-2</v>
      </c>
      <c r="AD42" s="185">
        <v>0</v>
      </c>
      <c r="AE42" s="185">
        <v>0</v>
      </c>
      <c r="AF42" s="185">
        <v>1.3778627220960543E-2</v>
      </c>
      <c r="AG42" s="185">
        <v>1.0718920022038567E-3</v>
      </c>
      <c r="AH42" s="185">
        <v>1.5404815526829419E-2</v>
      </c>
      <c r="AI42" s="185">
        <v>2.8076507556890212E-2</v>
      </c>
      <c r="AJ42" s="185">
        <v>3.3547140081122331E-3</v>
      </c>
      <c r="AK42" s="185">
        <v>-1.1240143278423917E-3</v>
      </c>
      <c r="AL42" s="185">
        <v>1.3965552191597799E-2</v>
      </c>
      <c r="AM42" s="185">
        <v>-3.1689806366838151E-2</v>
      </c>
      <c r="AN42" s="185">
        <v>-3.1120343718299311E-2</v>
      </c>
      <c r="AO42" s="185">
        <v>-2.7462570968359058E-2</v>
      </c>
      <c r="AP42" s="185">
        <v>-3.2247366519044349E-2</v>
      </c>
      <c r="AQ42" s="185">
        <v>-3.1556978874565753E-2</v>
      </c>
      <c r="AR42" s="185">
        <v>-3.1172535917117574E-2</v>
      </c>
      <c r="AS42" s="185">
        <v>1.1664061188587269E-2</v>
      </c>
      <c r="AT42" s="185">
        <v>1.5653189264674343E-2</v>
      </c>
      <c r="AU42" s="185">
        <v>2.0464795877924834E-2</v>
      </c>
      <c r="AV42" s="185">
        <v>-1.746225139470739E-2</v>
      </c>
      <c r="AW42" s="185">
        <v>0</v>
      </c>
      <c r="AX42" s="185">
        <v>-4.2381436771533186E-2</v>
      </c>
      <c r="AY42" s="185">
        <v>-4.4296186553680686E-2</v>
      </c>
      <c r="AZ42" s="185">
        <v>-1.6304218525267998E-2</v>
      </c>
      <c r="BA42" s="185">
        <v>0</v>
      </c>
      <c r="BB42" s="185">
        <v>0</v>
      </c>
      <c r="BC42" s="185">
        <v>2.9836444119879124E-2</v>
      </c>
      <c r="BD42" s="185">
        <v>1.3856547564018544E-4</v>
      </c>
      <c r="BE42" s="185">
        <v>-6.9837386729278564E-3</v>
      </c>
      <c r="BF42" s="185">
        <v>-3.5289965158196185E-2</v>
      </c>
      <c r="BG42" s="185">
        <v>-3.4240042998926919E-2</v>
      </c>
      <c r="BH42" s="185">
        <v>-4.3212773991244229E-2</v>
      </c>
      <c r="BI42" s="185">
        <v>-4.3332043656390033E-2</v>
      </c>
      <c r="BJ42" s="185">
        <v>-1.5172179519297632E-2</v>
      </c>
      <c r="BK42" s="185">
        <v>3.1808129486294171E-3</v>
      </c>
      <c r="BL42" s="185">
        <v>-1.8666885728957371E-2</v>
      </c>
      <c r="BM42" s="185">
        <v>-2.1187015087588655E-2</v>
      </c>
      <c r="BN42" s="185">
        <v>-3.0902068101172298E-2</v>
      </c>
      <c r="BO42" s="185">
        <v>3.7029930227918596E-2</v>
      </c>
      <c r="BP42" s="185">
        <v>1.2384685936075859E-2</v>
      </c>
      <c r="BQ42" s="185">
        <v>-3.1643253967096163E-2</v>
      </c>
      <c r="BR42" s="185">
        <v>-4.2377283045326473E-2</v>
      </c>
      <c r="BS42" s="185">
        <v>-2.9253969623358345E-2</v>
      </c>
      <c r="BT42" s="185">
        <v>-3.2131288280980899E-2</v>
      </c>
      <c r="BU42" s="185">
        <v>1.3405161799753963E-3</v>
      </c>
      <c r="BV42" s="185">
        <v>-2.0450856929486672E-2</v>
      </c>
      <c r="BW42" s="185">
        <v>0</v>
      </c>
      <c r="BX42" s="185">
        <v>0</v>
      </c>
      <c r="BY42" s="185">
        <v>0</v>
      </c>
      <c r="BZ42" s="185">
        <v>6.621642650225075E-2</v>
      </c>
      <c r="CA42" s="185">
        <v>1.5940830968903957E-2</v>
      </c>
      <c r="CB42" s="185">
        <v>6.1278879802131814E-2</v>
      </c>
      <c r="CC42" s="185">
        <v>2.7304256530265365E-2</v>
      </c>
      <c r="CD42" s="185">
        <v>8.6691897090263319E-4</v>
      </c>
      <c r="CE42" s="185">
        <v>-1.4103150185285915E-2</v>
      </c>
      <c r="CF42" s="185">
        <v>-9.879703030533048E-4</v>
      </c>
      <c r="CG42" s="185">
        <v>-2.9038019545297479E-4</v>
      </c>
      <c r="CH42" s="185">
        <v>5.1874868974912895E-3</v>
      </c>
      <c r="CI42" s="185">
        <v>2.4863318082527366E-2</v>
      </c>
      <c r="CJ42" s="185">
        <v>-4.0111366625791109E-2</v>
      </c>
      <c r="CK42" s="185">
        <v>8.356710894817489E-3</v>
      </c>
      <c r="CL42" s="185">
        <v>1.3705580098931738E-2</v>
      </c>
      <c r="CM42" s="185">
        <v>-2.6542633872846978E-4</v>
      </c>
      <c r="CN42" s="185">
        <v>0</v>
      </c>
      <c r="CO42" s="185">
        <v>4.1033019574210232E-2</v>
      </c>
      <c r="CP42" s="185">
        <v>0</v>
      </c>
      <c r="CQ42" s="185">
        <v>-2.0328181039213373E-3</v>
      </c>
      <c r="CR42" s="185">
        <v>-5.216923619324498E-3</v>
      </c>
      <c r="CS42" s="185">
        <v>4.2676663614405249E-3</v>
      </c>
      <c r="CT42" s="185">
        <v>-3.4770833448574869E-3</v>
      </c>
      <c r="CU42" s="185">
        <v>-1.090596413003176E-2</v>
      </c>
      <c r="CV42" s="185">
        <v>-3.3564286924404885E-2</v>
      </c>
      <c r="CW42" s="185">
        <v>-1.7453080094926163E-2</v>
      </c>
      <c r="CX42" s="185">
        <v>-6.5063423268964899E-3</v>
      </c>
      <c r="CY42" s="185">
        <v>-2.1538698943058158E-2</v>
      </c>
      <c r="CZ42" s="185">
        <v>-3.5390370500075052E-3</v>
      </c>
      <c r="DA42" s="185">
        <v>0</v>
      </c>
      <c r="DB42" s="185">
        <v>1.7268391075355036E-2</v>
      </c>
      <c r="DC42" s="185">
        <v>0</v>
      </c>
      <c r="DD42" s="185">
        <v>8.0011684149770244E-3</v>
      </c>
      <c r="DE42" s="185">
        <v>2.6697692870947084E-2</v>
      </c>
      <c r="DF42" s="185">
        <v>-1.0399235844964433E-2</v>
      </c>
      <c r="DG42" s="185">
        <v>-9.1175950154253668E-3</v>
      </c>
      <c r="DH42" s="185">
        <v>-1.4217801093176359E-2</v>
      </c>
      <c r="DI42" s="185">
        <v>0</v>
      </c>
      <c r="DJ42" s="185">
        <v>7.7964349724563148E-3</v>
      </c>
      <c r="DK42" s="185">
        <v>6.8169027261537021E-2</v>
      </c>
      <c r="DL42" s="185">
        <v>0</v>
      </c>
      <c r="DM42" s="185">
        <v>0</v>
      </c>
      <c r="DN42" s="185">
        <v>0</v>
      </c>
      <c r="DO42" s="185">
        <v>0</v>
      </c>
      <c r="DP42" s="185">
        <v>0</v>
      </c>
      <c r="DQ42" s="185">
        <v>-1.0124719330962715E-4</v>
      </c>
      <c r="DR42" s="185">
        <v>1.4654784070171581E-2</v>
      </c>
      <c r="DS42" s="185">
        <v>-1.5609626699360519E-3</v>
      </c>
      <c r="DT42" s="185">
        <v>-4.6441284250444293E-3</v>
      </c>
      <c r="DU42" s="185">
        <v>1.6356720638459861E-3</v>
      </c>
      <c r="DV42" s="185">
        <v>6.0529271277480652E-2</v>
      </c>
      <c r="DW42" s="185">
        <v>8.9540900980902526E-3</v>
      </c>
      <c r="DX42" s="185">
        <v>9.2793441760187154E-3</v>
      </c>
      <c r="DY42" s="185">
        <v>-5.1723100730286203E-4</v>
      </c>
      <c r="DZ42" s="185">
        <v>3.9078151514325449E-2</v>
      </c>
      <c r="EA42" s="185">
        <v>-2.2395436198809848E-2</v>
      </c>
      <c r="EB42" s="185">
        <v>3.6529177778529473E-2</v>
      </c>
      <c r="EC42" s="185">
        <v>9.8287678861289154E-3</v>
      </c>
      <c r="ED42" s="185">
        <v>3.7940021567782747E-3</v>
      </c>
      <c r="EE42" s="185">
        <v>-2.8439296360267662E-2</v>
      </c>
      <c r="EF42" s="185">
        <v>-2.714288808131491E-3</v>
      </c>
      <c r="EG42" s="185">
        <v>-1.8597528066147352E-3</v>
      </c>
      <c r="EH42" s="185">
        <v>-2.4390270019940012E-3</v>
      </c>
      <c r="EI42" s="185">
        <v>-4.0773422687251232E-2</v>
      </c>
      <c r="EJ42" s="185">
        <v>-3.6583828674276713E-3</v>
      </c>
      <c r="EK42" s="185">
        <v>1.4751499040221074E-2</v>
      </c>
      <c r="EL42" s="185">
        <v>-8.0910029808648254E-2</v>
      </c>
      <c r="EM42" s="185">
        <v>-4.0102759336158249E-2</v>
      </c>
      <c r="EN42" s="185">
        <v>-2.6885681711637813E-2</v>
      </c>
      <c r="EO42" s="185">
        <v>0</v>
      </c>
      <c r="EP42" s="185">
        <v>-5.8669427027416652E-3</v>
      </c>
      <c r="EQ42" s="185">
        <v>1.4008792338282608E-2</v>
      </c>
      <c r="ER42" s="185">
        <v>-4.4326062896916207E-2</v>
      </c>
      <c r="ES42" s="185">
        <v>0</v>
      </c>
      <c r="ET42" s="185">
        <v>7.2960293215069538E-3</v>
      </c>
      <c r="EU42" s="185">
        <v>9.7687452434235909E-3</v>
      </c>
      <c r="EV42" s="185">
        <v>1.498761345238531E-2</v>
      </c>
      <c r="EW42" s="185">
        <v>1.5183369418316942E-2</v>
      </c>
      <c r="EX42" s="185">
        <v>4.0074665792433288E-2</v>
      </c>
      <c r="EY42" s="185">
        <v>0</v>
      </c>
      <c r="EZ42" s="185">
        <v>0</v>
      </c>
      <c r="FA42" s="185">
        <v>-2.8674734447791159E-2</v>
      </c>
      <c r="FB42" s="185">
        <v>0</v>
      </c>
      <c r="FC42" s="185">
        <v>-4.2703813308401499E-2</v>
      </c>
      <c r="FD42" s="185">
        <v>0</v>
      </c>
      <c r="FE42" s="185">
        <v>2.3514986670382768E-2</v>
      </c>
      <c r="FF42" s="185">
        <v>0</v>
      </c>
      <c r="FG42" s="185">
        <v>-2.4406092661860522E-2</v>
      </c>
      <c r="FH42" s="185">
        <v>5.0132959869563631E-3</v>
      </c>
      <c r="FI42" s="185">
        <v>1.0688201121242797E-2</v>
      </c>
      <c r="FJ42" s="185">
        <v>-2.8305539503976053E-2</v>
      </c>
      <c r="FK42" s="185">
        <v>1.2255770455880911E-3</v>
      </c>
      <c r="FL42" s="185">
        <v>-1.1475282096100117E-2</v>
      </c>
      <c r="FM42" s="185">
        <v>3.3576598579229913E-2</v>
      </c>
      <c r="FN42" s="185">
        <v>-2.4091150952602183E-2</v>
      </c>
      <c r="FO42" s="185">
        <v>2.911516944543217E-2</v>
      </c>
      <c r="FP42" s="185">
        <v>0</v>
      </c>
      <c r="FQ42" s="185">
        <v>1.7634007521302826E-3</v>
      </c>
      <c r="FR42" s="185">
        <v>1.2865567161357656E-2</v>
      </c>
      <c r="FS42" s="185">
        <v>0</v>
      </c>
      <c r="FT42" s="185">
        <v>-1.1289956360512237E-2</v>
      </c>
      <c r="FU42" s="185">
        <v>-2.5964419644364405E-2</v>
      </c>
      <c r="FV42" s="185">
        <v>1.6622000704360505E-2</v>
      </c>
      <c r="FW42" s="185">
        <v>-2.1644142477681993E-2</v>
      </c>
      <c r="FX42" s="185">
        <v>-3.2779448947984818E-2</v>
      </c>
      <c r="FY42" s="185">
        <v>1.7449119288486477E-2</v>
      </c>
      <c r="FZ42" s="185">
        <v>2.5429865258994884E-2</v>
      </c>
      <c r="GA42" s="185">
        <v>4.1197448959775064E-3</v>
      </c>
      <c r="GB42" s="185">
        <v>1.8229612112494787E-2</v>
      </c>
      <c r="GC42" s="185">
        <v>5.7646314093229345E-2</v>
      </c>
      <c r="GD42" s="185">
        <v>0</v>
      </c>
      <c r="GE42" s="185">
        <v>2.9797385751001177E-3</v>
      </c>
      <c r="GF42" s="185">
        <v>0</v>
      </c>
      <c r="GG42" s="185">
        <v>0.11992433361923825</v>
      </c>
      <c r="GH42" s="185">
        <v>1.3633812869526252E-4</v>
      </c>
      <c r="GI42" s="185">
        <v>-4.0820549457355845E-2</v>
      </c>
      <c r="GJ42" s="185">
        <v>5.5574789618777704E-3</v>
      </c>
      <c r="GK42" s="185">
        <v>4.9032899182208604E-3</v>
      </c>
      <c r="GL42" s="185">
        <v>1.0848537143848347E-2</v>
      </c>
      <c r="GM42" s="185">
        <v>-9.3356418029830234E-4</v>
      </c>
      <c r="GN42" s="185">
        <v>7.2560322616318238E-3</v>
      </c>
      <c r="GO42" s="185">
        <v>2.4441593990469981E-2</v>
      </c>
    </row>
    <row r="43" spans="1:197" x14ac:dyDescent="0.25">
      <c r="A43" s="183">
        <v>42277</v>
      </c>
      <c r="B43" s="185">
        <v>-3.1999768213727811E-2</v>
      </c>
      <c r="C43" s="185">
        <v>1.470815084580088E-2</v>
      </c>
      <c r="D43" s="185">
        <v>8.3469871789507372E-4</v>
      </c>
      <c r="E43" s="185">
        <v>1.1970728967169492E-3</v>
      </c>
      <c r="F43" s="185">
        <v>4.2926665889610902E-2</v>
      </c>
      <c r="G43" s="185">
        <v>4.290960646590268E-2</v>
      </c>
      <c r="H43" s="185">
        <v>1.5844257820031807E-2</v>
      </c>
      <c r="I43" s="185">
        <v>-4.7592634155152018E-2</v>
      </c>
      <c r="J43" s="185">
        <v>-9.2179012354984789E-3</v>
      </c>
      <c r="K43" s="185">
        <v>-5.8647726920760725E-3</v>
      </c>
      <c r="L43" s="185">
        <v>-6.65677867181099E-3</v>
      </c>
      <c r="M43" s="185">
        <v>-6.0804816542236106E-3</v>
      </c>
      <c r="N43" s="185">
        <v>-5.6722152858601511E-3</v>
      </c>
      <c r="O43" s="185">
        <v>-5.9378322543753347E-3</v>
      </c>
      <c r="P43" s="185">
        <v>-4.8329136279218005E-2</v>
      </c>
      <c r="Q43" s="185">
        <v>-6.1807569584564235E-3</v>
      </c>
      <c r="R43" s="185">
        <v>1.4832660466727043E-3</v>
      </c>
      <c r="S43" s="185">
        <v>-5.8355409671092824E-2</v>
      </c>
      <c r="T43" s="185">
        <v>0</v>
      </c>
      <c r="U43" s="185">
        <v>-5.8270320032179176E-2</v>
      </c>
      <c r="V43" s="185">
        <v>0</v>
      </c>
      <c r="W43" s="185">
        <v>-1.4106155729847277E-2</v>
      </c>
      <c r="X43" s="185">
        <v>-2.412870911630342E-2</v>
      </c>
      <c r="Y43" s="185">
        <v>-5.1600147708612872E-4</v>
      </c>
      <c r="Z43" s="185">
        <v>9.6578677125956913E-3</v>
      </c>
      <c r="AA43" s="185">
        <v>1.2179452487298915E-2</v>
      </c>
      <c r="AB43" s="185">
        <v>1.250828496326918E-4</v>
      </c>
      <c r="AC43" s="185">
        <v>9.5360505222439045E-4</v>
      </c>
      <c r="AD43" s="185">
        <v>0</v>
      </c>
      <c r="AE43" s="185">
        <v>0</v>
      </c>
      <c r="AF43" s="185">
        <v>-1.5886860709141085E-2</v>
      </c>
      <c r="AG43" s="185">
        <v>-1.1802821779469246E-2</v>
      </c>
      <c r="AH43" s="185">
        <v>-9.2314961823813484E-3</v>
      </c>
      <c r="AI43" s="185">
        <v>4.0480525040983029E-3</v>
      </c>
      <c r="AJ43" s="185">
        <v>3.0398003074220695E-2</v>
      </c>
      <c r="AK43" s="185">
        <v>-1.1748575738473155E-2</v>
      </c>
      <c r="AL43" s="185">
        <v>-6.7977243061695738E-3</v>
      </c>
      <c r="AM43" s="185">
        <v>1.3199503999452807E-2</v>
      </c>
      <c r="AN43" s="185">
        <v>1.4564269158931588E-2</v>
      </c>
      <c r="AO43" s="185">
        <v>2.043703875708756E-2</v>
      </c>
      <c r="AP43" s="185">
        <v>1.2440822463190081E-2</v>
      </c>
      <c r="AQ43" s="185">
        <v>1.399743203402334E-2</v>
      </c>
      <c r="AR43" s="185">
        <v>1.4686006733776034E-2</v>
      </c>
      <c r="AS43" s="185">
        <v>-2.3724669797252872E-3</v>
      </c>
      <c r="AT43" s="185">
        <v>3.8904839784550879E-3</v>
      </c>
      <c r="AU43" s="185">
        <v>-3.5875763491163559E-2</v>
      </c>
      <c r="AV43" s="185">
        <v>-7.2400883509484521E-3</v>
      </c>
      <c r="AW43" s="185">
        <v>0</v>
      </c>
      <c r="AX43" s="185">
        <v>-9.7620961983730312E-3</v>
      </c>
      <c r="AY43" s="185">
        <v>-8.976469802495269E-3</v>
      </c>
      <c r="AZ43" s="185">
        <v>-1.3435317110443545E-2</v>
      </c>
      <c r="BA43" s="185">
        <v>0</v>
      </c>
      <c r="BB43" s="185">
        <v>0</v>
      </c>
      <c r="BC43" s="185">
        <v>9.6829926491689769E-3</v>
      </c>
      <c r="BD43" s="185">
        <v>-3.8338871152281246E-3</v>
      </c>
      <c r="BE43" s="185">
        <v>3.3329121821732955E-3</v>
      </c>
      <c r="BF43" s="185">
        <v>2.0579469745661671E-2</v>
      </c>
      <c r="BG43" s="185">
        <v>3.2885658223538124E-2</v>
      </c>
      <c r="BH43" s="185">
        <v>4.6461675786236376E-2</v>
      </c>
      <c r="BI43" s="185">
        <v>4.6288190688909527E-2</v>
      </c>
      <c r="BJ43" s="185">
        <v>1.8515054431418623E-2</v>
      </c>
      <c r="BK43" s="185">
        <v>-1.03835635489485E-2</v>
      </c>
      <c r="BL43" s="185">
        <v>-3.5692964079124111E-2</v>
      </c>
      <c r="BM43" s="185">
        <v>-1.4848039326805703E-2</v>
      </c>
      <c r="BN43" s="185">
        <v>-4.0146369395316515E-3</v>
      </c>
      <c r="BO43" s="185">
        <v>-1.7900740821516787E-3</v>
      </c>
      <c r="BP43" s="185">
        <v>-1.8955279321976479E-2</v>
      </c>
      <c r="BQ43" s="185">
        <v>2.9526091109638043E-3</v>
      </c>
      <c r="BR43" s="185">
        <v>2.1233551074529189E-3</v>
      </c>
      <c r="BS43" s="185">
        <v>-1.1568220071603567E-2</v>
      </c>
      <c r="BT43" s="185">
        <v>-1.7889321160697753E-3</v>
      </c>
      <c r="BU43" s="185">
        <v>1.2176660636992322E-2</v>
      </c>
      <c r="BV43" s="185">
        <v>-3.1953705296460903E-3</v>
      </c>
      <c r="BW43" s="185">
        <v>0</v>
      </c>
      <c r="BX43" s="185">
        <v>0</v>
      </c>
      <c r="BY43" s="185">
        <v>0</v>
      </c>
      <c r="BZ43" s="185">
        <v>5.7401306616714491E-2</v>
      </c>
      <c r="CA43" s="185">
        <v>1.1007296418296885E-2</v>
      </c>
      <c r="CB43" s="185">
        <v>4.0447019217995497E-2</v>
      </c>
      <c r="CC43" s="185">
        <v>2.1555930892886981E-2</v>
      </c>
      <c r="CD43" s="185">
        <v>-8.9755528451996424E-3</v>
      </c>
      <c r="CE43" s="185">
        <v>-1.2985812449934185E-2</v>
      </c>
      <c r="CF43" s="185">
        <v>1.4403457483418871E-2</v>
      </c>
      <c r="CG43" s="185">
        <v>-4.4807220533395024E-3</v>
      </c>
      <c r="CH43" s="185">
        <v>-1.0917727584219298E-2</v>
      </c>
      <c r="CI43" s="185">
        <v>-5.6151683674318838E-3</v>
      </c>
      <c r="CJ43" s="185">
        <v>-1.6967541585734625E-3</v>
      </c>
      <c r="CK43" s="185">
        <v>1.074596855166109E-2</v>
      </c>
      <c r="CL43" s="185">
        <v>-1.6203289212268015E-2</v>
      </c>
      <c r="CM43" s="185">
        <v>2.1708679071309575E-3</v>
      </c>
      <c r="CN43" s="185">
        <v>0</v>
      </c>
      <c r="CO43" s="185">
        <v>-4.9110386698073667E-2</v>
      </c>
      <c r="CP43" s="185">
        <v>0</v>
      </c>
      <c r="CQ43" s="185">
        <v>1.3134164994127749E-2</v>
      </c>
      <c r="CR43" s="185">
        <v>-2.0678226802262986E-2</v>
      </c>
      <c r="CS43" s="185">
        <v>-1.1138194855678027E-2</v>
      </c>
      <c r="CT43" s="185">
        <v>-3.9779166404852559E-2</v>
      </c>
      <c r="CU43" s="185">
        <v>-1.258083623436447E-2</v>
      </c>
      <c r="CV43" s="185">
        <v>-2.5525354050206922E-2</v>
      </c>
      <c r="CW43" s="185">
        <v>1.4232521608707947E-2</v>
      </c>
      <c r="CX43" s="185">
        <v>-5.5374900328802453E-3</v>
      </c>
      <c r="CY43" s="185">
        <v>-5.8773799327457464E-3</v>
      </c>
      <c r="CZ43" s="185">
        <v>-5.6739690355004186E-3</v>
      </c>
      <c r="DA43" s="185">
        <v>0</v>
      </c>
      <c r="DB43" s="185">
        <v>7.2451708865661265E-3</v>
      </c>
      <c r="DC43" s="185">
        <v>0</v>
      </c>
      <c r="DD43" s="185">
        <v>1.0685268967674112E-2</v>
      </c>
      <c r="DE43" s="185">
        <v>1.2590887099760358E-2</v>
      </c>
      <c r="DF43" s="185">
        <v>4.9721138899118129E-3</v>
      </c>
      <c r="DG43" s="185">
        <v>-3.9966122968899814E-3</v>
      </c>
      <c r="DH43" s="185">
        <v>-2.3709730476604185E-2</v>
      </c>
      <c r="DI43" s="185">
        <v>0</v>
      </c>
      <c r="DJ43" s="185">
        <v>-1.7862271316152138E-2</v>
      </c>
      <c r="DK43" s="185">
        <v>1.224065280362747E-2</v>
      </c>
      <c r="DL43" s="185">
        <v>0</v>
      </c>
      <c r="DM43" s="185">
        <v>0</v>
      </c>
      <c r="DN43" s="185">
        <v>0</v>
      </c>
      <c r="DO43" s="185">
        <v>0</v>
      </c>
      <c r="DP43" s="185">
        <v>0</v>
      </c>
      <c r="DQ43" s="185">
        <v>-1.9024756147587071E-2</v>
      </c>
      <c r="DR43" s="185">
        <v>7.1284433682041234E-3</v>
      </c>
      <c r="DS43" s="185">
        <v>1.5763337589635579E-3</v>
      </c>
      <c r="DT43" s="185">
        <v>2.3700322812025233E-3</v>
      </c>
      <c r="DU43" s="185">
        <v>1.3458066186562007E-2</v>
      </c>
      <c r="DV43" s="185">
        <v>2.656454777210104E-2</v>
      </c>
      <c r="DW43" s="185">
        <v>8.9435752929641708E-3</v>
      </c>
      <c r="DX43" s="185">
        <v>9.3348873346283771E-3</v>
      </c>
      <c r="DY43" s="185">
        <v>1.6031778785874376E-2</v>
      </c>
      <c r="DZ43" s="185">
        <v>1.2377169054637781E-2</v>
      </c>
      <c r="EA43" s="185">
        <v>1.2191594651720232E-2</v>
      </c>
      <c r="EB43" s="185">
        <v>-7.1152211622398298E-3</v>
      </c>
      <c r="EC43" s="185">
        <v>-3.256861658568886E-2</v>
      </c>
      <c r="ED43" s="185">
        <v>-3.303175342849643E-2</v>
      </c>
      <c r="EE43" s="185">
        <v>-7.8784784307283834E-2</v>
      </c>
      <c r="EF43" s="185">
        <v>1.4913728662545311E-6</v>
      </c>
      <c r="EG43" s="185">
        <v>2.2000664863189041E-4</v>
      </c>
      <c r="EH43" s="185">
        <v>-2.2510754344809512E-4</v>
      </c>
      <c r="EI43" s="185">
        <v>1.7169750516882056E-2</v>
      </c>
      <c r="EJ43" s="185">
        <v>-3.8112659738996926E-2</v>
      </c>
      <c r="EK43" s="185">
        <v>-1.7292455974032048E-2</v>
      </c>
      <c r="EL43" s="185">
        <v>3.8917943890362662E-2</v>
      </c>
      <c r="EM43" s="185">
        <v>-3.7335373799278301E-2</v>
      </c>
      <c r="EN43" s="185">
        <v>5.7981822961036045E-2</v>
      </c>
      <c r="EO43" s="185">
        <v>0</v>
      </c>
      <c r="EP43" s="185">
        <v>5.93185576866051E-2</v>
      </c>
      <c r="EQ43" s="185">
        <v>-3.9568376513468492E-3</v>
      </c>
      <c r="ER43" s="185">
        <v>-8.1178563173531629E-2</v>
      </c>
      <c r="ES43" s="185">
        <v>0</v>
      </c>
      <c r="ET43" s="185">
        <v>-1.9959568064376806E-2</v>
      </c>
      <c r="EU43" s="185">
        <v>-1.2270208050926611E-2</v>
      </c>
      <c r="EV43" s="185">
        <v>2.0458342333546072E-3</v>
      </c>
      <c r="EW43" s="185">
        <v>-9.7796334040637818E-3</v>
      </c>
      <c r="EX43" s="185">
        <v>3.5134796022636583E-2</v>
      </c>
      <c r="EY43" s="185">
        <v>0</v>
      </c>
      <c r="EZ43" s="185">
        <v>0</v>
      </c>
      <c r="FA43" s="185">
        <v>-1.5077107129832925E-2</v>
      </c>
      <c r="FB43" s="185">
        <v>0</v>
      </c>
      <c r="FC43" s="185">
        <v>-9.2085820290314733E-3</v>
      </c>
      <c r="FD43" s="185">
        <v>0</v>
      </c>
      <c r="FE43" s="185">
        <v>7.8656819424784905E-3</v>
      </c>
      <c r="FF43" s="185">
        <v>0</v>
      </c>
      <c r="FG43" s="185">
        <v>1.5491206265376056E-3</v>
      </c>
      <c r="FH43" s="185">
        <v>-7.8237180483159505E-3</v>
      </c>
      <c r="FI43" s="185">
        <v>2.2600989845053598E-2</v>
      </c>
      <c r="FJ43" s="185">
        <v>8.635912367326434E-3</v>
      </c>
      <c r="FK43" s="185">
        <v>1.5720784674136234E-2</v>
      </c>
      <c r="FL43" s="185">
        <v>-5.7457435161727889E-2</v>
      </c>
      <c r="FM43" s="185">
        <v>-2.2288966474947623E-2</v>
      </c>
      <c r="FN43" s="185">
        <v>-5.5065611864757915E-3</v>
      </c>
      <c r="FO43" s="185">
        <v>-3.0405902364934734E-2</v>
      </c>
      <c r="FP43" s="185">
        <v>0</v>
      </c>
      <c r="FQ43" s="185">
        <v>-9.050127819420415E-3</v>
      </c>
      <c r="FR43" s="185">
        <v>-3.2344032095834759E-2</v>
      </c>
      <c r="FS43" s="185">
        <v>0</v>
      </c>
      <c r="FT43" s="185">
        <v>7.5441596928058387E-3</v>
      </c>
      <c r="FU43" s="185">
        <v>2.0960343207110918E-2</v>
      </c>
      <c r="FV43" s="185">
        <v>2.6357124653112254E-2</v>
      </c>
      <c r="FW43" s="185">
        <v>3.4807594829983864E-2</v>
      </c>
      <c r="FX43" s="185">
        <v>5.167418233036733E-2</v>
      </c>
      <c r="FY43" s="185">
        <v>1.4477464584658074E-2</v>
      </c>
      <c r="FZ43" s="185">
        <v>4.0277951591963984E-2</v>
      </c>
      <c r="GA43" s="185">
        <v>1.6627775735811062E-2</v>
      </c>
      <c r="GB43" s="185">
        <v>-1.4037515313539611E-2</v>
      </c>
      <c r="GC43" s="185">
        <v>-2.3632024017760375E-2</v>
      </c>
      <c r="GD43" s="185">
        <v>0</v>
      </c>
      <c r="GE43" s="185">
        <v>1.59174927122465E-2</v>
      </c>
      <c r="GF43" s="185">
        <v>0</v>
      </c>
      <c r="GG43" s="185">
        <v>-9.3205063258219256E-2</v>
      </c>
      <c r="GH43" s="185">
        <v>-2.6576282896760742E-2</v>
      </c>
      <c r="GI43" s="185">
        <v>2.0756795874553351E-2</v>
      </c>
      <c r="GJ43" s="185">
        <v>-9.152260144605311E-3</v>
      </c>
      <c r="GK43" s="185">
        <v>-1.6981432064539503E-2</v>
      </c>
      <c r="GL43" s="185">
        <v>-9.5993106145158651E-3</v>
      </c>
      <c r="GM43" s="185">
        <v>5.4944419047011951E-3</v>
      </c>
      <c r="GN43" s="185">
        <v>-1.2292408029358782E-2</v>
      </c>
      <c r="GO43" s="185">
        <v>-1.2588994006414929E-2</v>
      </c>
    </row>
    <row r="44" spans="1:197" x14ac:dyDescent="0.25">
      <c r="A44" s="183">
        <v>42308</v>
      </c>
      <c r="B44" s="185">
        <v>-2.7682899123432414E-2</v>
      </c>
      <c r="C44" s="185">
        <v>-1.3324805397316531E-3</v>
      </c>
      <c r="D44" s="185">
        <v>-1.9568683607564179E-2</v>
      </c>
      <c r="E44" s="185">
        <v>-1.9997749441429992E-2</v>
      </c>
      <c r="F44" s="185">
        <v>1.7770081078699873E-2</v>
      </c>
      <c r="G44" s="185">
        <v>1.6668366746619468E-2</v>
      </c>
      <c r="H44" s="185">
        <v>2.6182041519043998E-2</v>
      </c>
      <c r="I44" s="185">
        <v>4.7760287090849132E-2</v>
      </c>
      <c r="J44" s="185">
        <v>-1.3945392610993854E-3</v>
      </c>
      <c r="K44" s="185">
        <v>-2.5832422369555769E-2</v>
      </c>
      <c r="L44" s="185">
        <v>-2.6203221671650675E-2</v>
      </c>
      <c r="M44" s="185">
        <v>-2.5782851267103751E-2</v>
      </c>
      <c r="N44" s="185">
        <v>-2.6213598651545211E-2</v>
      </c>
      <c r="O44" s="185">
        <v>-2.5912316146595234E-2</v>
      </c>
      <c r="P44" s="185">
        <v>-3.7587496405472209E-2</v>
      </c>
      <c r="Q44" s="185">
        <v>-2.5770641402847138E-2</v>
      </c>
      <c r="R44" s="185">
        <v>-3.6235604037934972E-2</v>
      </c>
      <c r="S44" s="185">
        <v>-4.7573096938153134E-2</v>
      </c>
      <c r="T44" s="185">
        <v>-1.749255337659128E-4</v>
      </c>
      <c r="U44" s="185">
        <v>-1.6714792991761214E-2</v>
      </c>
      <c r="V44" s="185">
        <v>0</v>
      </c>
      <c r="W44" s="185">
        <v>3.9556480987975482E-3</v>
      </c>
      <c r="X44" s="185">
        <v>3.8133144853060574E-2</v>
      </c>
      <c r="Y44" s="185">
        <v>-4.5102114739230918E-2</v>
      </c>
      <c r="Z44" s="185">
        <v>-3.9140880581159394E-2</v>
      </c>
      <c r="AA44" s="185">
        <v>-1.3107305229941843E-2</v>
      </c>
      <c r="AB44" s="185">
        <v>1.7798078879263473E-2</v>
      </c>
      <c r="AC44" s="185">
        <v>2.6048127862069882E-2</v>
      </c>
      <c r="AD44" s="185">
        <v>0</v>
      </c>
      <c r="AE44" s="185">
        <v>0</v>
      </c>
      <c r="AF44" s="185">
        <v>4.6510916726224059E-2</v>
      </c>
      <c r="AG44" s="185">
        <v>-1.3224679454667021E-2</v>
      </c>
      <c r="AH44" s="185">
        <v>6.634644567715558E-4</v>
      </c>
      <c r="AI44" s="185">
        <v>-2.053253157862468E-3</v>
      </c>
      <c r="AJ44" s="185">
        <v>0.1546399390424619</v>
      </c>
      <c r="AK44" s="185">
        <v>3.2173489840367282E-2</v>
      </c>
      <c r="AL44" s="185">
        <v>-9.8513062800455048E-3</v>
      </c>
      <c r="AM44" s="185">
        <v>-2.5508585703181253E-2</v>
      </c>
      <c r="AN44" s="185">
        <v>-1.686537765373395E-2</v>
      </c>
      <c r="AO44" s="185">
        <v>-1.677822172623172E-2</v>
      </c>
      <c r="AP44" s="185">
        <v>-2.6115306284020996E-2</v>
      </c>
      <c r="AQ44" s="185">
        <v>-1.7604351637194388E-2</v>
      </c>
      <c r="AR44" s="185">
        <v>-1.688214989516568E-2</v>
      </c>
      <c r="AS44" s="185">
        <v>1.4672330926481344E-2</v>
      </c>
      <c r="AT44" s="185">
        <v>-4.7260478610586416E-5</v>
      </c>
      <c r="AU44" s="185">
        <v>4.9869102529115049E-3</v>
      </c>
      <c r="AV44" s="185">
        <v>-7.7315015156859714E-3</v>
      </c>
      <c r="AW44" s="185">
        <v>0</v>
      </c>
      <c r="AX44" s="185">
        <v>-3.8847200474175642E-2</v>
      </c>
      <c r="AY44" s="185">
        <v>4.5268600181168094E-2</v>
      </c>
      <c r="AZ44" s="185">
        <v>3.2535165501927639E-3</v>
      </c>
      <c r="BA44" s="185">
        <v>0</v>
      </c>
      <c r="BB44" s="185">
        <v>0</v>
      </c>
      <c r="BC44" s="185">
        <v>1.480936693094871E-2</v>
      </c>
      <c r="BD44" s="185">
        <v>4.8787269405375566E-3</v>
      </c>
      <c r="BE44" s="185">
        <v>-1.757696850921394E-2</v>
      </c>
      <c r="BF44" s="185">
        <v>-2.1794245585336144E-3</v>
      </c>
      <c r="BG44" s="185">
        <v>-1.8500013985110968E-2</v>
      </c>
      <c r="BH44" s="185">
        <v>-4.6747100365411342E-3</v>
      </c>
      <c r="BI44" s="185">
        <v>-4.1800789556937735E-3</v>
      </c>
      <c r="BJ44" s="185">
        <v>-3.5120778794688165E-3</v>
      </c>
      <c r="BK44" s="185">
        <v>-1.7789146076465714E-2</v>
      </c>
      <c r="BL44" s="185">
        <v>-1.1525497276781881E-2</v>
      </c>
      <c r="BM44" s="185">
        <v>-2.2529903442497532E-2</v>
      </c>
      <c r="BN44" s="185">
        <v>3.6906302297510319E-3</v>
      </c>
      <c r="BO44" s="185">
        <v>-4.0718894202290482E-2</v>
      </c>
      <c r="BP44" s="185">
        <v>-1.0920442273290823E-2</v>
      </c>
      <c r="BQ44" s="185">
        <v>-2.4360740777061865E-2</v>
      </c>
      <c r="BR44" s="185">
        <v>-3.4203056833501028E-2</v>
      </c>
      <c r="BS44" s="185">
        <v>-7.886657582290426E-3</v>
      </c>
      <c r="BT44" s="185">
        <v>-2.6764997650301242E-2</v>
      </c>
      <c r="BU44" s="185">
        <v>-1.609732782853681E-2</v>
      </c>
      <c r="BV44" s="185">
        <v>-3.2403228334042661E-2</v>
      </c>
      <c r="BW44" s="185">
        <v>0</v>
      </c>
      <c r="BX44" s="185">
        <v>0</v>
      </c>
      <c r="BY44" s="185">
        <v>0</v>
      </c>
      <c r="BZ44" s="185">
        <v>7.1283613283263363E-3</v>
      </c>
      <c r="CA44" s="185">
        <v>-1.1189611510794397E-3</v>
      </c>
      <c r="CB44" s="185">
        <v>1.0567666853812217E-2</v>
      </c>
      <c r="CC44" s="185">
        <v>1.1296378614539457E-3</v>
      </c>
      <c r="CD44" s="185">
        <v>-9.8771555491831958E-3</v>
      </c>
      <c r="CE44" s="185">
        <v>-1.0278928530205775E-2</v>
      </c>
      <c r="CF44" s="185">
        <v>1.2467152888787693E-2</v>
      </c>
      <c r="CG44" s="185">
        <v>-1.5737612467454844E-2</v>
      </c>
      <c r="CH44" s="185">
        <v>-1.3669957045673012E-2</v>
      </c>
      <c r="CI44" s="185">
        <v>-2.17491877636589E-2</v>
      </c>
      <c r="CJ44" s="185">
        <v>6.8136466351570038E-3</v>
      </c>
      <c r="CK44" s="185">
        <v>3.6194413925154809E-2</v>
      </c>
      <c r="CL44" s="185">
        <v>-5.1580674463837838E-3</v>
      </c>
      <c r="CM44" s="185">
        <v>-1.0787760638038581E-2</v>
      </c>
      <c r="CN44" s="185">
        <v>0</v>
      </c>
      <c r="CO44" s="185">
        <v>-2.6576717258530433E-2</v>
      </c>
      <c r="CP44" s="185">
        <v>0</v>
      </c>
      <c r="CQ44" s="185">
        <v>1.0729987143670459E-2</v>
      </c>
      <c r="CR44" s="185">
        <v>1.8514013340538024E-2</v>
      </c>
      <c r="CS44" s="185">
        <v>-3.932189615268647E-2</v>
      </c>
      <c r="CT44" s="185">
        <v>1.7458432254831485E-2</v>
      </c>
      <c r="CU44" s="185">
        <v>-2.6575556370646604E-3</v>
      </c>
      <c r="CV44" s="185">
        <v>-5.5540206586632564E-2</v>
      </c>
      <c r="CW44" s="185">
        <v>-6.1571504291077243E-3</v>
      </c>
      <c r="CX44" s="185">
        <v>-2.0933292276774018E-3</v>
      </c>
      <c r="CY44" s="185">
        <v>5.9938948575512041E-3</v>
      </c>
      <c r="CZ44" s="185">
        <v>5.7457046575539071E-3</v>
      </c>
      <c r="DA44" s="185">
        <v>0</v>
      </c>
      <c r="DB44" s="185">
        <v>-1.3264753894580913E-2</v>
      </c>
      <c r="DC44" s="185">
        <v>0</v>
      </c>
      <c r="DD44" s="185">
        <v>-1.0547489625460992E-2</v>
      </c>
      <c r="DE44" s="185">
        <v>3.5808215095539782E-2</v>
      </c>
      <c r="DF44" s="185">
        <v>-1.6447472185591568E-2</v>
      </c>
      <c r="DG44" s="185">
        <v>5.4183837397002721E-3</v>
      </c>
      <c r="DH44" s="185">
        <v>8.9139155905125101E-3</v>
      </c>
      <c r="DI44" s="185">
        <v>0</v>
      </c>
      <c r="DJ44" s="185">
        <v>2.6753939857248679E-2</v>
      </c>
      <c r="DK44" s="185">
        <v>-4.0314582723092768E-2</v>
      </c>
      <c r="DL44" s="185">
        <v>0</v>
      </c>
      <c r="DM44" s="185">
        <v>0</v>
      </c>
      <c r="DN44" s="185">
        <v>0</v>
      </c>
      <c r="DO44" s="185">
        <v>0</v>
      </c>
      <c r="DP44" s="185">
        <v>0</v>
      </c>
      <c r="DQ44" s="185">
        <v>-4.1474115558621655E-2</v>
      </c>
      <c r="DR44" s="185">
        <v>-5.564335043132208E-3</v>
      </c>
      <c r="DS44" s="185">
        <v>4.6328180274498596E-3</v>
      </c>
      <c r="DT44" s="185">
        <v>2.2090662536122579E-3</v>
      </c>
      <c r="DU44" s="185">
        <v>-7.6765220855092298E-3</v>
      </c>
      <c r="DV44" s="185">
        <v>0.10754694230327023</v>
      </c>
      <c r="DW44" s="185">
        <v>9.7299730914507474E-3</v>
      </c>
      <c r="DX44" s="185">
        <v>9.788687839282835E-3</v>
      </c>
      <c r="DY44" s="185">
        <v>-3.2089369015007779E-2</v>
      </c>
      <c r="DZ44" s="185">
        <v>-5.0722880022322558E-2</v>
      </c>
      <c r="EA44" s="185">
        <v>-7.1415065532578412E-2</v>
      </c>
      <c r="EB44" s="185">
        <v>-3.9669475819147114E-2</v>
      </c>
      <c r="EC44" s="185">
        <v>-2.4231552732755623E-2</v>
      </c>
      <c r="ED44" s="185">
        <v>-3.9738767654987871E-3</v>
      </c>
      <c r="EE44" s="185">
        <v>-0.10581037628489917</v>
      </c>
      <c r="EF44" s="185">
        <v>2.2787107031107794E-3</v>
      </c>
      <c r="EG44" s="185">
        <v>2.14072337417919E-3</v>
      </c>
      <c r="EH44" s="185">
        <v>1.5312720375527482E-3</v>
      </c>
      <c r="EI44" s="185">
        <v>1.4737362409446562E-2</v>
      </c>
      <c r="EJ44" s="185">
        <v>2.0947258728438899E-2</v>
      </c>
      <c r="EK44" s="185">
        <v>-3.7550386941904351E-2</v>
      </c>
      <c r="EL44" s="185">
        <v>-4.24711973817785E-2</v>
      </c>
      <c r="EM44" s="185">
        <v>2.5940269595408377E-2</v>
      </c>
      <c r="EN44" s="185">
        <v>1.8378492078411961E-2</v>
      </c>
      <c r="EO44" s="185">
        <v>0</v>
      </c>
      <c r="EP44" s="185">
        <v>3.6236987601333336E-2</v>
      </c>
      <c r="EQ44" s="185">
        <v>7.6017457050129814E-2</v>
      </c>
      <c r="ER44" s="185">
        <v>-2.3372314630023608E-2</v>
      </c>
      <c r="ES44" s="185">
        <v>-1.1837840728326793E-3</v>
      </c>
      <c r="ET44" s="185">
        <v>-2.268802537578795E-2</v>
      </c>
      <c r="EU44" s="185">
        <v>-9.0010300039081756E-4</v>
      </c>
      <c r="EV44" s="185">
        <v>-1.0253259983315256E-2</v>
      </c>
      <c r="EW44" s="185">
        <v>-1.5550866620238069E-2</v>
      </c>
      <c r="EX44" s="185">
        <v>-2.8572814711649601E-3</v>
      </c>
      <c r="EY44" s="185">
        <v>3.3637289003603504E-4</v>
      </c>
      <c r="EZ44" s="185">
        <v>0</v>
      </c>
      <c r="FA44" s="185">
        <v>-6.6708634519221363E-2</v>
      </c>
      <c r="FB44" s="185">
        <v>0</v>
      </c>
      <c r="FC44" s="185">
        <v>-3.7441634197700434E-2</v>
      </c>
      <c r="FD44" s="185">
        <v>0</v>
      </c>
      <c r="FE44" s="185">
        <v>-1.0431036859811161E-2</v>
      </c>
      <c r="FF44" s="185">
        <v>0</v>
      </c>
      <c r="FG44" s="185">
        <v>1.4052870248586051E-2</v>
      </c>
      <c r="FH44" s="185">
        <v>-2.0672203689413651E-2</v>
      </c>
      <c r="FI44" s="185">
        <v>-5.8553714977184704E-3</v>
      </c>
      <c r="FJ44" s="185">
        <v>-2.2803085325098914E-2</v>
      </c>
      <c r="FK44" s="185">
        <v>-9.4806842077617914E-4</v>
      </c>
      <c r="FL44" s="185">
        <v>2.8836425334463791E-3</v>
      </c>
      <c r="FM44" s="185">
        <v>-1.3492444576731807E-2</v>
      </c>
      <c r="FN44" s="185">
        <v>1.0434297176587063E-2</v>
      </c>
      <c r="FO44" s="185">
        <v>-4.7032298770446228E-2</v>
      </c>
      <c r="FP44" s="185">
        <v>0</v>
      </c>
      <c r="FQ44" s="185">
        <v>4.0937964301793028E-2</v>
      </c>
      <c r="FR44" s="185">
        <v>2.0511985819560472E-2</v>
      </c>
      <c r="FS44" s="185">
        <v>0</v>
      </c>
      <c r="FT44" s="185">
        <v>1.788083029552557E-2</v>
      </c>
      <c r="FU44" s="185">
        <v>4.0135018780282881E-2</v>
      </c>
      <c r="FV44" s="185">
        <v>3.0710473158838729E-2</v>
      </c>
      <c r="FW44" s="185">
        <v>6.4863342349144263E-3</v>
      </c>
      <c r="FX44" s="185">
        <v>1.2809964419050596E-2</v>
      </c>
      <c r="FY44" s="185">
        <v>2.1799313109671759E-2</v>
      </c>
      <c r="FZ44" s="185">
        <v>4.6192945165203857E-2</v>
      </c>
      <c r="GA44" s="185">
        <v>6.7779498530616319E-3</v>
      </c>
      <c r="GB44" s="185">
        <v>-6.5304706871955012E-2</v>
      </c>
      <c r="GC44" s="185">
        <v>-7.852416285781972E-3</v>
      </c>
      <c r="GD44" s="185">
        <v>0</v>
      </c>
      <c r="GE44" s="185">
        <v>1.516842438401236E-2</v>
      </c>
      <c r="GF44" s="185">
        <v>0</v>
      </c>
      <c r="GG44" s="185">
        <v>9.1990500700613917E-2</v>
      </c>
      <c r="GH44" s="185">
        <v>4.4430081514250166E-2</v>
      </c>
      <c r="GI44" s="185">
        <v>-2.2094838196754975E-2</v>
      </c>
      <c r="GJ44" s="185">
        <v>-3.7464515262781396E-3</v>
      </c>
      <c r="GK44" s="185">
        <v>-1.9869456225619732E-2</v>
      </c>
      <c r="GL44" s="185">
        <v>-2.2152891445567108E-2</v>
      </c>
      <c r="GM44" s="185">
        <v>2.2014440316913556E-3</v>
      </c>
      <c r="GN44" s="185">
        <v>3.9766875861300156E-3</v>
      </c>
      <c r="GO44" s="185">
        <v>-2.9663325951101889E-2</v>
      </c>
    </row>
    <row r="45" spans="1:197" x14ac:dyDescent="0.25">
      <c r="A45" s="183">
        <v>42338</v>
      </c>
      <c r="B45" s="185">
        <v>1.7252525236378928E-2</v>
      </c>
      <c r="C45" s="185">
        <v>7.3446010218723322E-3</v>
      </c>
      <c r="D45" s="185">
        <v>9.3250250239746302E-3</v>
      </c>
      <c r="E45" s="185">
        <v>8.4122805700855147E-3</v>
      </c>
      <c r="F45" s="185">
        <v>-2.6868858684698176E-2</v>
      </c>
      <c r="G45" s="185">
        <v>-2.7059106299186651E-2</v>
      </c>
      <c r="H45" s="185">
        <v>-1.048218515039359E-2</v>
      </c>
      <c r="I45" s="185">
        <v>7.1704055114700405E-2</v>
      </c>
      <c r="J45" s="185">
        <v>1.5300074772679551E-2</v>
      </c>
      <c r="K45" s="185">
        <v>4.3473463324330761E-3</v>
      </c>
      <c r="L45" s="185">
        <v>3.9018441367840257E-3</v>
      </c>
      <c r="M45" s="185">
        <v>5.114077443762988E-3</v>
      </c>
      <c r="N45" s="185">
        <v>4.3700692791288857E-3</v>
      </c>
      <c r="O45" s="185">
        <v>4.4389145508455796E-3</v>
      </c>
      <c r="P45" s="185">
        <v>7.4034599155340308E-3</v>
      </c>
      <c r="Q45" s="185">
        <v>3.4666203014394547E-3</v>
      </c>
      <c r="R45" s="185">
        <v>6.104751956351114E-3</v>
      </c>
      <c r="S45" s="185">
        <v>-1.0108964716388023E-2</v>
      </c>
      <c r="T45" s="185">
        <v>-1.9151273149676283E-3</v>
      </c>
      <c r="U45" s="185">
        <v>3.2638304119948183E-2</v>
      </c>
      <c r="V45" s="185">
        <v>0</v>
      </c>
      <c r="W45" s="185">
        <v>4.1626912243283111E-2</v>
      </c>
      <c r="X45" s="185">
        <v>9.9881537666286213E-3</v>
      </c>
      <c r="Y45" s="185">
        <v>-5.4496859832710775E-3</v>
      </c>
      <c r="Z45" s="185">
        <v>1.0710045452175784E-2</v>
      </c>
      <c r="AA45" s="185">
        <v>7.8824143486293761E-3</v>
      </c>
      <c r="AB45" s="185">
        <v>-1.8377953605937076E-3</v>
      </c>
      <c r="AC45" s="185">
        <v>-2.800590895708454E-3</v>
      </c>
      <c r="AD45" s="185">
        <v>0</v>
      </c>
      <c r="AE45" s="185">
        <v>0</v>
      </c>
      <c r="AF45" s="185">
        <v>-2.6009138900540119E-2</v>
      </c>
      <c r="AG45" s="185">
        <v>3.6117429955597774E-2</v>
      </c>
      <c r="AH45" s="185">
        <v>1.2213434501426135E-3</v>
      </c>
      <c r="AI45" s="185">
        <v>-3.3138733995257724E-3</v>
      </c>
      <c r="AJ45" s="185">
        <v>3.3069363578232362E-2</v>
      </c>
      <c r="AK45" s="185">
        <v>6.5772757716295559E-3</v>
      </c>
      <c r="AL45" s="185">
        <v>-1.3258174125128561E-2</v>
      </c>
      <c r="AM45" s="185">
        <v>1.8990263702450595E-2</v>
      </c>
      <c r="AN45" s="185">
        <v>2.1685107654175598E-2</v>
      </c>
      <c r="AO45" s="185">
        <v>3.0397550697150909E-2</v>
      </c>
      <c r="AP45" s="185">
        <v>1.8292676508846827E-2</v>
      </c>
      <c r="AQ45" s="185">
        <v>2.0969013243335846E-2</v>
      </c>
      <c r="AR45" s="185">
        <v>2.1555880329899409E-2</v>
      </c>
      <c r="AS45" s="185">
        <v>-2.0352970155469233E-3</v>
      </c>
      <c r="AT45" s="185">
        <v>-7.4398890847015902E-3</v>
      </c>
      <c r="AU45" s="185">
        <v>5.2138040414034525E-3</v>
      </c>
      <c r="AV45" s="185">
        <v>5.5473057025456221E-3</v>
      </c>
      <c r="AW45" s="185">
        <v>0</v>
      </c>
      <c r="AX45" s="185">
        <v>3.2729800640932283E-2</v>
      </c>
      <c r="AY45" s="185">
        <v>1.3760844051489638E-2</v>
      </c>
      <c r="AZ45" s="185">
        <v>1.7804560326601118E-2</v>
      </c>
      <c r="BA45" s="185">
        <v>0</v>
      </c>
      <c r="BB45" s="185">
        <v>0</v>
      </c>
      <c r="BC45" s="185">
        <v>1.0888150829022813E-2</v>
      </c>
      <c r="BD45" s="185">
        <v>-5.7236603308995736E-3</v>
      </c>
      <c r="BE45" s="185">
        <v>-1.7930139544525665E-2</v>
      </c>
      <c r="BF45" s="185">
        <v>3.9597004827618618E-3</v>
      </c>
      <c r="BG45" s="185">
        <v>-8.2424927845047274E-3</v>
      </c>
      <c r="BH45" s="185">
        <v>6.93424087078691E-3</v>
      </c>
      <c r="BI45" s="185">
        <v>6.9979288799238261E-3</v>
      </c>
      <c r="BJ45" s="185">
        <v>3.7616397329207347E-3</v>
      </c>
      <c r="BK45" s="185">
        <v>-3.7077992729723334E-2</v>
      </c>
      <c r="BL45" s="185">
        <v>2.6496778094049413E-2</v>
      </c>
      <c r="BM45" s="185">
        <v>1.708734710760558E-2</v>
      </c>
      <c r="BN45" s="185">
        <v>2.175916471006974E-2</v>
      </c>
      <c r="BO45" s="185">
        <v>6.7775356221931194E-3</v>
      </c>
      <c r="BP45" s="185">
        <v>-2.2834507493857698E-2</v>
      </c>
      <c r="BQ45" s="185">
        <v>1.0256201044475563E-2</v>
      </c>
      <c r="BR45" s="185">
        <v>1.2528901451655861E-2</v>
      </c>
      <c r="BS45" s="185">
        <v>1.5810749860955094E-2</v>
      </c>
      <c r="BT45" s="185">
        <v>1.0827562525734229E-2</v>
      </c>
      <c r="BU45" s="185">
        <v>-1.3781337876539179E-3</v>
      </c>
      <c r="BV45" s="185">
        <v>-4.6892417867823007E-2</v>
      </c>
      <c r="BW45" s="185">
        <v>2.6858796216324306E-2</v>
      </c>
      <c r="BX45" s="185">
        <v>0</v>
      </c>
      <c r="BY45" s="185">
        <v>0</v>
      </c>
      <c r="BZ45" s="185">
        <v>-2.4443891059863734E-2</v>
      </c>
      <c r="CA45" s="185">
        <v>7.4084640034088409E-3</v>
      </c>
      <c r="CB45" s="185">
        <v>3.1449574765926816E-2</v>
      </c>
      <c r="CC45" s="185">
        <v>1.3639150295624403E-2</v>
      </c>
      <c r="CD45" s="185">
        <v>-8.2027896135738985E-3</v>
      </c>
      <c r="CE45" s="185">
        <v>1.2390937228780475E-2</v>
      </c>
      <c r="CF45" s="185">
        <v>-1.2785355156756471E-2</v>
      </c>
      <c r="CG45" s="185">
        <v>-1.4908367034497981E-3</v>
      </c>
      <c r="CH45" s="185">
        <v>-1.7448226783210518E-2</v>
      </c>
      <c r="CI45" s="185">
        <v>-8.1028289191070781E-3</v>
      </c>
      <c r="CJ45" s="185">
        <v>6.5725972344181857E-2</v>
      </c>
      <c r="CK45" s="185">
        <v>1.7843394997011937E-2</v>
      </c>
      <c r="CL45" s="185">
        <v>-4.9928854184899743E-3</v>
      </c>
      <c r="CM45" s="185">
        <v>1.0827819814349196E-3</v>
      </c>
      <c r="CN45" s="185">
        <v>0</v>
      </c>
      <c r="CO45" s="185">
        <v>-9.23231616824087E-3</v>
      </c>
      <c r="CP45" s="185">
        <v>0</v>
      </c>
      <c r="CQ45" s="185">
        <v>3.7887641964911255E-2</v>
      </c>
      <c r="CR45" s="185">
        <v>5.3059987343080116E-2</v>
      </c>
      <c r="CS45" s="185">
        <v>-9.6637787524705802E-3</v>
      </c>
      <c r="CT45" s="185">
        <v>9.3861571721097492E-3</v>
      </c>
      <c r="CU45" s="185">
        <v>-2.0559459445902303E-2</v>
      </c>
      <c r="CV45" s="185">
        <v>-8.4138561436021726E-3</v>
      </c>
      <c r="CW45" s="185">
        <v>-1.4198703873733565E-2</v>
      </c>
      <c r="CX45" s="185">
        <v>-5.8246469532502627E-4</v>
      </c>
      <c r="CY45" s="185">
        <v>2.6820007367074631E-2</v>
      </c>
      <c r="CZ45" s="185">
        <v>4.0020285023097141E-3</v>
      </c>
      <c r="DA45" s="185">
        <v>0</v>
      </c>
      <c r="DB45" s="185">
        <v>2.1859912605482973E-3</v>
      </c>
      <c r="DC45" s="185">
        <v>0</v>
      </c>
      <c r="DD45" s="185">
        <v>7.0273400511202972E-3</v>
      </c>
      <c r="DE45" s="185">
        <v>-7.8532161696089134E-3</v>
      </c>
      <c r="DF45" s="185">
        <v>-1.7011662990970743E-2</v>
      </c>
      <c r="DG45" s="185">
        <v>-7.2801241602804771E-3</v>
      </c>
      <c r="DH45" s="185">
        <v>8.2932848631514892E-3</v>
      </c>
      <c r="DI45" s="185">
        <v>0</v>
      </c>
      <c r="DJ45" s="185">
        <v>-3.5691009548933367E-4</v>
      </c>
      <c r="DK45" s="185">
        <v>1.0199691309256222E-2</v>
      </c>
      <c r="DL45" s="185">
        <v>0</v>
      </c>
      <c r="DM45" s="185">
        <v>0</v>
      </c>
      <c r="DN45" s="185">
        <v>0</v>
      </c>
      <c r="DO45" s="185">
        <v>0</v>
      </c>
      <c r="DP45" s="185">
        <v>0</v>
      </c>
      <c r="DQ45" s="185">
        <v>-4.7356582243789783E-3</v>
      </c>
      <c r="DR45" s="185">
        <v>1.1485022041601872E-2</v>
      </c>
      <c r="DS45" s="185">
        <v>-2.8592508814769884E-3</v>
      </c>
      <c r="DT45" s="185">
        <v>-3.553923013046344E-3</v>
      </c>
      <c r="DU45" s="185">
        <v>-2.7469359596306066E-3</v>
      </c>
      <c r="DV45" s="185">
        <v>5.0510733047374308E-2</v>
      </c>
      <c r="DW45" s="185">
        <v>2.4968532034335272E-3</v>
      </c>
      <c r="DX45" s="185">
        <v>3.2896315960406573E-3</v>
      </c>
      <c r="DY45" s="185">
        <v>2.8406031150052047E-3</v>
      </c>
      <c r="DZ45" s="185">
        <v>-8.0088297917063189E-4</v>
      </c>
      <c r="EA45" s="185">
        <v>-0.10040275181828037</v>
      </c>
      <c r="EB45" s="185">
        <v>1.9261420139600638E-2</v>
      </c>
      <c r="EC45" s="185">
        <v>-7.6339712086582797E-3</v>
      </c>
      <c r="ED45" s="185">
        <v>2.9489752381139284E-2</v>
      </c>
      <c r="EE45" s="185">
        <v>-2.2598790100859745E-2</v>
      </c>
      <c r="EF45" s="185">
        <v>3.1706192268483374E-3</v>
      </c>
      <c r="EG45" s="185">
        <v>2.7663554503015992E-3</v>
      </c>
      <c r="EH45" s="185">
        <v>2.2288124413450054E-3</v>
      </c>
      <c r="EI45" s="185">
        <v>2.1002685311195139E-2</v>
      </c>
      <c r="EJ45" s="185">
        <v>2.2949004181470806E-2</v>
      </c>
      <c r="EK45" s="185">
        <v>-2.150967296585965E-2</v>
      </c>
      <c r="EL45" s="185">
        <v>-2.849094441997992E-3</v>
      </c>
      <c r="EM45" s="185">
        <v>5.6242602807286136E-2</v>
      </c>
      <c r="EN45" s="185">
        <v>-6.8947008129341073E-3</v>
      </c>
      <c r="EO45" s="185">
        <v>0</v>
      </c>
      <c r="EP45" s="185">
        <v>-1.8871198753155467E-2</v>
      </c>
      <c r="EQ45" s="185">
        <v>5.6417630745451853E-3</v>
      </c>
      <c r="ER45" s="185">
        <v>3.2874573837828588E-2</v>
      </c>
      <c r="ES45" s="185">
        <v>-3.2770538944672366E-3</v>
      </c>
      <c r="ET45" s="185">
        <v>3.051072256973375E-3</v>
      </c>
      <c r="EU45" s="185">
        <v>-3.7334337393960547E-2</v>
      </c>
      <c r="EV45" s="185">
        <v>-5.2340381294313084E-3</v>
      </c>
      <c r="EW45" s="185">
        <v>7.7642014736227895E-4</v>
      </c>
      <c r="EX45" s="185">
        <v>4.2605398322623722E-2</v>
      </c>
      <c r="EY45" s="185">
        <v>1.8671659961651453E-2</v>
      </c>
      <c r="EZ45" s="185">
        <v>0</v>
      </c>
      <c r="FA45" s="185">
        <v>-9.4551390577293545E-2</v>
      </c>
      <c r="FB45" s="185">
        <v>0</v>
      </c>
      <c r="FC45" s="185">
        <v>3.1843162653178679E-2</v>
      </c>
      <c r="FD45" s="185">
        <v>0</v>
      </c>
      <c r="FE45" s="185">
        <v>7.416768514943186E-3</v>
      </c>
      <c r="FF45" s="185">
        <v>0</v>
      </c>
      <c r="FG45" s="185">
        <v>-2.824900876542694E-2</v>
      </c>
      <c r="FH45" s="185">
        <v>2.1335925878210781E-2</v>
      </c>
      <c r="FI45" s="185">
        <v>3.3781179921788577E-2</v>
      </c>
      <c r="FJ45" s="185">
        <v>6.2851699397555669E-3</v>
      </c>
      <c r="FK45" s="185">
        <v>-6.1068642137036382E-3</v>
      </c>
      <c r="FL45" s="185">
        <v>1.104568206749597E-2</v>
      </c>
      <c r="FM45" s="185">
        <v>2.5700436984356107E-2</v>
      </c>
      <c r="FN45" s="185">
        <v>1.059005271888969E-2</v>
      </c>
      <c r="FO45" s="185">
        <v>4.4670731613095753E-2</v>
      </c>
      <c r="FP45" s="185">
        <v>0</v>
      </c>
      <c r="FQ45" s="185">
        <v>1.7016994127314406E-2</v>
      </c>
      <c r="FR45" s="185">
        <v>4.6427581576811747E-2</v>
      </c>
      <c r="FS45" s="185">
        <v>0</v>
      </c>
      <c r="FT45" s="185">
        <v>7.4332097231842448E-3</v>
      </c>
      <c r="FU45" s="185">
        <v>6.1703897654211852E-2</v>
      </c>
      <c r="FV45" s="185">
        <v>7.217161194063129E-3</v>
      </c>
      <c r="FW45" s="185">
        <v>2.6060168342464207E-3</v>
      </c>
      <c r="FX45" s="185">
        <v>4.5242204821510385E-3</v>
      </c>
      <c r="FY45" s="185">
        <v>1.052173908728486E-2</v>
      </c>
      <c r="FZ45" s="185">
        <v>1.0677702539560281E-2</v>
      </c>
      <c r="GA45" s="185">
        <v>3.0922953074679203E-2</v>
      </c>
      <c r="GB45" s="185">
        <v>-1.1600842272532865E-3</v>
      </c>
      <c r="GC45" s="185">
        <v>1.1977742669036551E-2</v>
      </c>
      <c r="GD45" s="185">
        <v>0</v>
      </c>
      <c r="GE45" s="185">
        <v>-4.2048702636370838E-2</v>
      </c>
      <c r="GF45" s="185">
        <v>0</v>
      </c>
      <c r="GG45" s="185">
        <v>2.7285786430579471E-2</v>
      </c>
      <c r="GH45" s="185">
        <v>5.1095922462091298E-2</v>
      </c>
      <c r="GI45" s="185">
        <v>2.3382178517836683E-2</v>
      </c>
      <c r="GJ45" s="185">
        <v>1.1648576843698411E-2</v>
      </c>
      <c r="GK45" s="185">
        <v>-1.3955842881039184E-3</v>
      </c>
      <c r="GL45" s="185">
        <v>9.3033752807024968E-3</v>
      </c>
      <c r="GM45" s="185">
        <v>4.0578453541790706E-3</v>
      </c>
      <c r="GN45" s="185">
        <v>1.7316644230895361E-2</v>
      </c>
      <c r="GO45" s="185">
        <v>-1.7688324311150257E-2</v>
      </c>
    </row>
    <row r="46" spans="1:197" x14ac:dyDescent="0.25">
      <c r="A46" s="183">
        <v>42369</v>
      </c>
      <c r="B46" s="185">
        <v>-1.3840069622526447E-2</v>
      </c>
      <c r="C46" s="185">
        <v>-3.2460825356998443E-2</v>
      </c>
      <c r="D46" s="185">
        <v>-2.1764533569236036E-2</v>
      </c>
      <c r="E46" s="185">
        <v>-2.1729418853915671E-2</v>
      </c>
      <c r="F46" s="185">
        <v>2.5346276363814525E-2</v>
      </c>
      <c r="G46" s="185">
        <v>2.5986807526467478E-2</v>
      </c>
      <c r="H46" s="185">
        <v>1.9319490816285777E-2</v>
      </c>
      <c r="I46" s="185">
        <v>-4.7495087365056927E-2</v>
      </c>
      <c r="J46" s="185">
        <v>-1.3286534780235794E-2</v>
      </c>
      <c r="K46" s="185">
        <v>-1.9683162310719836E-2</v>
      </c>
      <c r="L46" s="185">
        <v>-2.0202137501717139E-2</v>
      </c>
      <c r="M46" s="185">
        <v>-1.9171291572693535E-2</v>
      </c>
      <c r="N46" s="185">
        <v>-1.9600544022115113E-2</v>
      </c>
      <c r="O46" s="185">
        <v>-1.929046401882371E-2</v>
      </c>
      <c r="P46" s="185">
        <v>1.3015526036598845E-2</v>
      </c>
      <c r="Q46" s="185">
        <v>-2.3234614580744531E-3</v>
      </c>
      <c r="R46" s="185">
        <v>1.2258629319571177E-3</v>
      </c>
      <c r="S46" s="185">
        <v>3.7763931390937867E-3</v>
      </c>
      <c r="T46" s="185">
        <v>-1.6279037345841869E-3</v>
      </c>
      <c r="U46" s="185">
        <v>1.9069691033613959E-2</v>
      </c>
      <c r="V46" s="185">
        <v>0</v>
      </c>
      <c r="W46" s="185">
        <v>-1.0043571485333204E-2</v>
      </c>
      <c r="X46" s="185">
        <v>-3.5313445870589127E-2</v>
      </c>
      <c r="Y46" s="185">
        <v>-4.0669713023831272E-3</v>
      </c>
      <c r="Z46" s="185">
        <v>-1.6490832098622024E-2</v>
      </c>
      <c r="AA46" s="185">
        <v>1.29546523628473E-2</v>
      </c>
      <c r="AB46" s="185">
        <v>-2.087245122339397E-2</v>
      </c>
      <c r="AC46" s="185">
        <v>-3.2050711611919851E-2</v>
      </c>
      <c r="AD46" s="185">
        <v>0</v>
      </c>
      <c r="AE46" s="185">
        <v>0</v>
      </c>
      <c r="AF46" s="185">
        <v>5.0366682101601411E-2</v>
      </c>
      <c r="AG46" s="185">
        <v>-2.8584728535229798E-2</v>
      </c>
      <c r="AH46" s="185">
        <v>9.1181450082463977E-3</v>
      </c>
      <c r="AI46" s="185">
        <v>-6.5796331822612752E-3</v>
      </c>
      <c r="AJ46" s="185">
        <v>-3.6153051832014775E-3</v>
      </c>
      <c r="AK46" s="185">
        <v>2.9757839493553949E-2</v>
      </c>
      <c r="AL46" s="185">
        <v>-1.2087139867663087E-2</v>
      </c>
      <c r="AM46" s="185">
        <v>-1.3617550686122398E-2</v>
      </c>
      <c r="AN46" s="185">
        <v>-1.3605362835331668E-2</v>
      </c>
      <c r="AO46" s="185">
        <v>-1.1927796121247263E-2</v>
      </c>
      <c r="AP46" s="185">
        <v>-1.4202050558163631E-2</v>
      </c>
      <c r="AQ46" s="185">
        <v>-1.4149191757691856E-2</v>
      </c>
      <c r="AR46" s="185">
        <v>-1.3610010621439916E-2</v>
      </c>
      <c r="AS46" s="185">
        <v>2.3158163200896704E-2</v>
      </c>
      <c r="AT46" s="185">
        <v>4.5708933291228257E-3</v>
      </c>
      <c r="AU46" s="185">
        <v>-2.2483216850608494E-2</v>
      </c>
      <c r="AV46" s="185">
        <v>-7.3864557588792972E-3</v>
      </c>
      <c r="AW46" s="185">
        <v>0</v>
      </c>
      <c r="AX46" s="185">
        <v>-2.8225900100667656E-2</v>
      </c>
      <c r="AY46" s="185">
        <v>-1.6440516203724165E-2</v>
      </c>
      <c r="AZ46" s="185">
        <v>-1.0840233889027752E-2</v>
      </c>
      <c r="BA46" s="185">
        <v>0</v>
      </c>
      <c r="BB46" s="185">
        <v>0</v>
      </c>
      <c r="BC46" s="185">
        <v>-2.2161115207960016E-3</v>
      </c>
      <c r="BD46" s="185">
        <v>-1.4101876834771142E-2</v>
      </c>
      <c r="BE46" s="185">
        <v>1.2564353715006971E-3</v>
      </c>
      <c r="BF46" s="185">
        <v>-3.0817533725071882E-2</v>
      </c>
      <c r="BG46" s="185">
        <v>-2.4927915581169156E-2</v>
      </c>
      <c r="BH46" s="185">
        <v>-3.7269141212575532E-2</v>
      </c>
      <c r="BI46" s="185">
        <v>-3.7097219139399368E-2</v>
      </c>
      <c r="BJ46" s="185">
        <v>-2.7486601942510361E-2</v>
      </c>
      <c r="BK46" s="185">
        <v>-9.2388234933623442E-3</v>
      </c>
      <c r="BL46" s="185">
        <v>-9.3385728603097105E-3</v>
      </c>
      <c r="BM46" s="185">
        <v>-1.1319539959393556E-2</v>
      </c>
      <c r="BN46" s="185">
        <v>-3.2882381066447246E-2</v>
      </c>
      <c r="BO46" s="185">
        <v>-1.4190826066026889E-2</v>
      </c>
      <c r="BP46" s="185">
        <v>-1.0293141606062768E-2</v>
      </c>
      <c r="BQ46" s="185">
        <v>1.8821403360724607E-3</v>
      </c>
      <c r="BR46" s="185">
        <v>4.1691610363926972E-3</v>
      </c>
      <c r="BS46" s="185">
        <v>-1.848438551378228E-2</v>
      </c>
      <c r="BT46" s="185">
        <v>-7.9343052922441551E-4</v>
      </c>
      <c r="BU46" s="185">
        <v>-1.0074091695111045E-2</v>
      </c>
      <c r="BV46" s="185">
        <v>1.7109388087571124E-2</v>
      </c>
      <c r="BW46" s="185">
        <v>2.257782959024315E-2</v>
      </c>
      <c r="BX46" s="185">
        <v>0</v>
      </c>
      <c r="BY46" s="185">
        <v>0</v>
      </c>
      <c r="BZ46" s="185">
        <v>3.4712685774146365E-2</v>
      </c>
      <c r="CA46" s="185">
        <v>-4.8436744694733223E-3</v>
      </c>
      <c r="CB46" s="185">
        <v>-2.5809130717046779E-2</v>
      </c>
      <c r="CC46" s="185">
        <v>-1.0897288437130916E-2</v>
      </c>
      <c r="CD46" s="185">
        <v>-8.8837445139427779E-3</v>
      </c>
      <c r="CE46" s="185">
        <v>-1.2016921514517843E-2</v>
      </c>
      <c r="CF46" s="185">
        <v>6.6502547374219464E-4</v>
      </c>
      <c r="CG46" s="185">
        <v>-4.7321184334121122E-3</v>
      </c>
      <c r="CH46" s="185">
        <v>-4.0880953680207067E-3</v>
      </c>
      <c r="CI46" s="185">
        <v>4.6052137476904412E-2</v>
      </c>
      <c r="CJ46" s="185">
        <v>1.3190459779351984E-2</v>
      </c>
      <c r="CK46" s="185">
        <v>-6.6025234329542028E-3</v>
      </c>
      <c r="CL46" s="185">
        <v>4.0841656853817217E-3</v>
      </c>
      <c r="CM46" s="185">
        <v>-1.1803100484289639E-3</v>
      </c>
      <c r="CN46" s="185">
        <v>0</v>
      </c>
      <c r="CO46" s="185">
        <v>-5.8643942367376705E-3</v>
      </c>
      <c r="CP46" s="185">
        <v>0</v>
      </c>
      <c r="CQ46" s="185">
        <v>6.8456832109153199E-3</v>
      </c>
      <c r="CR46" s="185">
        <v>5.5430466046900422E-3</v>
      </c>
      <c r="CS46" s="185">
        <v>-7.0919722891323988E-3</v>
      </c>
      <c r="CT46" s="185">
        <v>-7.9284791197189227E-3</v>
      </c>
      <c r="CU46" s="185">
        <v>1.0573928994465073E-2</v>
      </c>
      <c r="CV46" s="185">
        <v>-6.8601063484852717E-2</v>
      </c>
      <c r="CW46" s="185">
        <v>-2.1030277738468767E-3</v>
      </c>
      <c r="CX46" s="185">
        <v>1.0213490205785651E-2</v>
      </c>
      <c r="CY46" s="185">
        <v>1.7099965895235759E-2</v>
      </c>
      <c r="CZ46" s="185">
        <v>1.1808605872377854E-2</v>
      </c>
      <c r="DA46" s="185">
        <v>0</v>
      </c>
      <c r="DB46" s="185">
        <v>-1.3612802855244883E-3</v>
      </c>
      <c r="DC46" s="185">
        <v>0</v>
      </c>
      <c r="DD46" s="185">
        <v>9.2086362354723648E-3</v>
      </c>
      <c r="DE46" s="185">
        <v>9.9112036608969972E-3</v>
      </c>
      <c r="DF46" s="185">
        <v>-8.5027645979221592E-2</v>
      </c>
      <c r="DG46" s="185">
        <v>1.1236530567396095E-2</v>
      </c>
      <c r="DH46" s="185">
        <v>-2.6552191122549963E-2</v>
      </c>
      <c r="DI46" s="185">
        <v>0</v>
      </c>
      <c r="DJ46" s="185">
        <v>1.4346194578665004E-2</v>
      </c>
      <c r="DK46" s="185">
        <v>2.2525223564556773E-2</v>
      </c>
      <c r="DL46" s="185">
        <v>0</v>
      </c>
      <c r="DM46" s="185">
        <v>0</v>
      </c>
      <c r="DN46" s="185">
        <v>0</v>
      </c>
      <c r="DO46" s="185">
        <v>0</v>
      </c>
      <c r="DP46" s="185">
        <v>0</v>
      </c>
      <c r="DQ46" s="185">
        <v>-2.1711792235916409E-2</v>
      </c>
      <c r="DR46" s="185">
        <v>4.4009234904331517E-3</v>
      </c>
      <c r="DS46" s="185">
        <v>9.2194146389306753E-4</v>
      </c>
      <c r="DT46" s="185">
        <v>-7.7444469435657679E-4</v>
      </c>
      <c r="DU46" s="185">
        <v>-5.4527808678557343E-3</v>
      </c>
      <c r="DV46" s="185">
        <v>3.0860839189585501E-2</v>
      </c>
      <c r="DW46" s="185">
        <v>1.1808147737805769E-2</v>
      </c>
      <c r="DX46" s="185">
        <v>1.2007038439443595E-2</v>
      </c>
      <c r="DY46" s="185">
        <v>3.2557606164068907E-3</v>
      </c>
      <c r="DZ46" s="185">
        <v>3.4004295497085481E-2</v>
      </c>
      <c r="EA46" s="185">
        <v>5.503858293047164E-2</v>
      </c>
      <c r="EB46" s="185">
        <v>1.3859796137360294E-2</v>
      </c>
      <c r="EC46" s="185">
        <v>3.3917706397910467E-2</v>
      </c>
      <c r="ED46" s="185">
        <v>4.633370651485344E-2</v>
      </c>
      <c r="EE46" s="185">
        <v>2.9351798525827047E-2</v>
      </c>
      <c r="EF46" s="185">
        <v>4.8657915505897105E-3</v>
      </c>
      <c r="EG46" s="185">
        <v>5.0482718448883182E-3</v>
      </c>
      <c r="EH46" s="185">
        <v>4.357681593624374E-3</v>
      </c>
      <c r="EI46" s="185">
        <v>1.8876153094211822E-2</v>
      </c>
      <c r="EJ46" s="185">
        <v>-5.4082605855782784E-3</v>
      </c>
      <c r="EK46" s="185">
        <v>-1.7286400770241104E-2</v>
      </c>
      <c r="EL46" s="185">
        <v>-7.5477024536765164E-2</v>
      </c>
      <c r="EM46" s="185">
        <v>-2.533900900567615E-2</v>
      </c>
      <c r="EN46" s="185">
        <v>3.2358811538720667E-2</v>
      </c>
      <c r="EO46" s="185">
        <v>0</v>
      </c>
      <c r="EP46" s="185">
        <v>2.2362009975941826E-2</v>
      </c>
      <c r="EQ46" s="185">
        <v>5.4297213648077866E-3</v>
      </c>
      <c r="ER46" s="185">
        <v>1.2452077783690145E-2</v>
      </c>
      <c r="ES46" s="185">
        <v>-3.660382158150241E-2</v>
      </c>
      <c r="ET46" s="185">
        <v>-2.7009618263259439E-3</v>
      </c>
      <c r="EU46" s="185">
        <v>-3.4397226885300912E-2</v>
      </c>
      <c r="EV46" s="185">
        <v>9.3975056777950913E-3</v>
      </c>
      <c r="EW46" s="185">
        <v>-7.1055200312205961E-4</v>
      </c>
      <c r="EX46" s="185">
        <v>-3.5140231269077671E-2</v>
      </c>
      <c r="EY46" s="185">
        <v>-1.7388875099149858E-3</v>
      </c>
      <c r="EZ46" s="185">
        <v>0</v>
      </c>
      <c r="FA46" s="185">
        <v>1.4403413013616636E-2</v>
      </c>
      <c r="FB46" s="185">
        <v>0</v>
      </c>
      <c r="FC46" s="185">
        <v>-2.7807308759017182E-2</v>
      </c>
      <c r="FD46" s="185">
        <v>0</v>
      </c>
      <c r="FE46" s="185">
        <v>-2.7143786268514391E-2</v>
      </c>
      <c r="FF46" s="185">
        <v>0</v>
      </c>
      <c r="FG46" s="185">
        <v>3.6853812922957828E-3</v>
      </c>
      <c r="FH46" s="185">
        <v>-2.9776777524197717E-2</v>
      </c>
      <c r="FI46" s="185">
        <v>6.7332434341867455E-3</v>
      </c>
      <c r="FJ46" s="185">
        <v>-1.4083313696307912E-2</v>
      </c>
      <c r="FK46" s="185">
        <v>-7.8184742462363253E-3</v>
      </c>
      <c r="FL46" s="185">
        <v>9.3446932595098566E-4</v>
      </c>
      <c r="FM46" s="185">
        <v>-2.2817193158141014E-2</v>
      </c>
      <c r="FN46" s="185">
        <v>-2.5400921234319144E-2</v>
      </c>
      <c r="FO46" s="185">
        <v>9.5461629845090303E-3</v>
      </c>
      <c r="FP46" s="185">
        <v>0</v>
      </c>
      <c r="FQ46" s="185">
        <v>-1.4465564444489789E-2</v>
      </c>
      <c r="FR46" s="185">
        <v>1.2828887037501189E-2</v>
      </c>
      <c r="FS46" s="185">
        <v>0</v>
      </c>
      <c r="FT46" s="185">
        <v>2.8133323100394042E-2</v>
      </c>
      <c r="FU46" s="185">
        <v>4.3882279684544244E-2</v>
      </c>
      <c r="FV46" s="185">
        <v>7.3462201009229285E-3</v>
      </c>
      <c r="FW46" s="185">
        <v>3.7055932806279047E-3</v>
      </c>
      <c r="FX46" s="185">
        <v>6.5079757068459742E-3</v>
      </c>
      <c r="FY46" s="185">
        <v>7.8437618770391404E-3</v>
      </c>
      <c r="FZ46" s="185">
        <v>1.1463120718360356E-2</v>
      </c>
      <c r="GA46" s="185">
        <v>7.6855390823326458E-4</v>
      </c>
      <c r="GB46" s="185">
        <v>-6.7427213714683146E-3</v>
      </c>
      <c r="GC46" s="185">
        <v>1.7795164851189878E-2</v>
      </c>
      <c r="GD46" s="185">
        <v>0</v>
      </c>
      <c r="GE46" s="185">
        <v>-4.0787218450677357E-2</v>
      </c>
      <c r="GF46" s="185">
        <v>0</v>
      </c>
      <c r="GG46" s="185">
        <v>4.4771070414501568E-3</v>
      </c>
      <c r="GH46" s="185">
        <v>2.1433942443870035E-4</v>
      </c>
      <c r="GI46" s="185">
        <v>-9.0715379653079527E-3</v>
      </c>
      <c r="GJ46" s="185">
        <v>-4.1727639879955616E-4</v>
      </c>
      <c r="GK46" s="185">
        <v>-1.899725568435132E-3</v>
      </c>
      <c r="GL46" s="185">
        <v>-2.3168417662640327E-3</v>
      </c>
      <c r="GM46" s="185">
        <v>2.4639347649567595E-4</v>
      </c>
      <c r="GN46" s="185">
        <v>2.7935743336917982E-3</v>
      </c>
      <c r="GO46" s="185">
        <v>1.9585801375609106E-2</v>
      </c>
    </row>
    <row r="47" spans="1:197" x14ac:dyDescent="0.25">
      <c r="A47" s="183">
        <v>42400</v>
      </c>
      <c r="B47" s="185">
        <v>-4.3493822408304142E-2</v>
      </c>
      <c r="C47" s="185">
        <v>-1.005076108014968E-2</v>
      </c>
      <c r="D47" s="185">
        <v>-7.8668437904399775E-3</v>
      </c>
      <c r="E47" s="185">
        <v>-7.5651846881355494E-3</v>
      </c>
      <c r="F47" s="185">
        <v>1.017114453906301E-3</v>
      </c>
      <c r="G47" s="185">
        <v>2.4059779808485336E-4</v>
      </c>
      <c r="H47" s="185">
        <v>1.5805499165267696E-2</v>
      </c>
      <c r="I47" s="185">
        <v>6.3376950333670523E-2</v>
      </c>
      <c r="J47" s="185">
        <v>-1.6146120518865499E-2</v>
      </c>
      <c r="K47" s="185">
        <v>-1.3712379059094369E-3</v>
      </c>
      <c r="L47" s="185">
        <v>-1.8225510840123955E-3</v>
      </c>
      <c r="M47" s="185">
        <v>-1.0711882754118321E-3</v>
      </c>
      <c r="N47" s="185">
        <v>-1.1247210641522048E-3</v>
      </c>
      <c r="O47" s="185">
        <v>-8.1676758796075163E-4</v>
      </c>
      <c r="P47" s="185">
        <v>-1.930911812479278E-2</v>
      </c>
      <c r="Q47" s="185">
        <v>7.3303386670469668E-3</v>
      </c>
      <c r="R47" s="185">
        <v>4.019978048995098E-2</v>
      </c>
      <c r="S47" s="185">
        <v>-8.9839004958639883E-3</v>
      </c>
      <c r="T47" s="185">
        <v>7.4134835728274654E-4</v>
      </c>
      <c r="U47" s="185">
        <v>7.5880204165935022E-2</v>
      </c>
      <c r="V47" s="185">
        <v>0</v>
      </c>
      <c r="W47" s="185">
        <v>-8.412211977582993E-3</v>
      </c>
      <c r="X47" s="185">
        <v>3.3689037972354434E-3</v>
      </c>
      <c r="Y47" s="185">
        <v>-4.3447701439086016E-2</v>
      </c>
      <c r="Z47" s="185">
        <v>9.8694242425418285E-3</v>
      </c>
      <c r="AA47" s="185">
        <v>-1.0028851989498565E-2</v>
      </c>
      <c r="AB47" s="185">
        <v>3.0515731657876481E-3</v>
      </c>
      <c r="AC47" s="185">
        <v>4.9536398699071274E-3</v>
      </c>
      <c r="AD47" s="185">
        <v>0</v>
      </c>
      <c r="AE47" s="185">
        <v>0</v>
      </c>
      <c r="AF47" s="185">
        <v>-3.634062804803119E-2</v>
      </c>
      <c r="AG47" s="185">
        <v>-1.0562311638404254E-2</v>
      </c>
      <c r="AH47" s="185">
        <v>7.3405297061672776E-3</v>
      </c>
      <c r="AI47" s="185">
        <v>-1.3046270787887178E-3</v>
      </c>
      <c r="AJ47" s="185">
        <v>8.2655734561058819E-2</v>
      </c>
      <c r="AK47" s="185">
        <v>3.2919837898421025E-2</v>
      </c>
      <c r="AL47" s="185">
        <v>9.1567799477838534E-3</v>
      </c>
      <c r="AM47" s="185">
        <v>-1.2621486882377226E-2</v>
      </c>
      <c r="AN47" s="185">
        <v>-1.5266548138284989E-2</v>
      </c>
      <c r="AO47" s="185">
        <v>-9.7014656893831298E-3</v>
      </c>
      <c r="AP47" s="185">
        <v>-1.3238055870273647E-2</v>
      </c>
      <c r="AQ47" s="185">
        <v>-1.6073348236014369E-2</v>
      </c>
      <c r="AR47" s="185">
        <v>-1.5343510174873537E-2</v>
      </c>
      <c r="AS47" s="185">
        <v>9.0960941737875355E-3</v>
      </c>
      <c r="AT47" s="185">
        <v>1.0152802009012366E-2</v>
      </c>
      <c r="AU47" s="185">
        <v>-1.99354807266682E-3</v>
      </c>
      <c r="AV47" s="185">
        <v>-7.3245980406211374E-3</v>
      </c>
      <c r="AW47" s="185">
        <v>0</v>
      </c>
      <c r="AX47" s="185">
        <v>2.3440165306673234E-2</v>
      </c>
      <c r="AY47" s="185">
        <v>-2.2996373407420917E-2</v>
      </c>
      <c r="AZ47" s="185">
        <v>1.1027634399357156E-2</v>
      </c>
      <c r="BA47" s="185">
        <v>0</v>
      </c>
      <c r="BB47" s="185">
        <v>0</v>
      </c>
      <c r="BC47" s="185">
        <v>-9.8492975167910769E-4</v>
      </c>
      <c r="BD47" s="185">
        <v>7.9100237117175603E-3</v>
      </c>
      <c r="BE47" s="185">
        <v>1.0002952417977832E-2</v>
      </c>
      <c r="BF47" s="185">
        <v>-2.0885190736421332E-2</v>
      </c>
      <c r="BG47" s="185">
        <v>-4.6726783475008046E-3</v>
      </c>
      <c r="BH47" s="185">
        <v>-1.1121901955718494E-2</v>
      </c>
      <c r="BI47" s="185">
        <v>-1.1870306446821532E-2</v>
      </c>
      <c r="BJ47" s="185">
        <v>1.276797360910239E-2</v>
      </c>
      <c r="BK47" s="185">
        <v>2.2064162254182659E-2</v>
      </c>
      <c r="BL47" s="185">
        <v>-4.8859206817702901E-2</v>
      </c>
      <c r="BM47" s="185">
        <v>-1.0308259389129364E-2</v>
      </c>
      <c r="BN47" s="185">
        <v>5.1895691527170185E-3</v>
      </c>
      <c r="BO47" s="185">
        <v>3.9443694555929283E-2</v>
      </c>
      <c r="BP47" s="185">
        <v>-3.1105380020132788E-3</v>
      </c>
      <c r="BQ47" s="185">
        <v>-1.6351218323256152E-2</v>
      </c>
      <c r="BR47" s="185">
        <v>-2.4380992474046712E-2</v>
      </c>
      <c r="BS47" s="185">
        <v>-2.4867424362021943E-2</v>
      </c>
      <c r="BT47" s="185">
        <v>-8.0098134616119823E-3</v>
      </c>
      <c r="BU47" s="185">
        <v>4.0904909292153761E-3</v>
      </c>
      <c r="BV47" s="185">
        <v>2.013145978709379E-2</v>
      </c>
      <c r="BW47" s="185">
        <v>-1.4299859862491857E-2</v>
      </c>
      <c r="BX47" s="185">
        <v>0</v>
      </c>
      <c r="BY47" s="185">
        <v>0</v>
      </c>
      <c r="BZ47" s="185">
        <v>-5.0924076855030163E-2</v>
      </c>
      <c r="CA47" s="185">
        <v>-1.1381031495926293E-2</v>
      </c>
      <c r="CB47" s="185">
        <v>-3.1693439454626382E-2</v>
      </c>
      <c r="CC47" s="185">
        <v>-2.2479074723146607E-2</v>
      </c>
      <c r="CD47" s="185">
        <v>-4.4019845016157275E-3</v>
      </c>
      <c r="CE47" s="185">
        <v>-2.104339136601522E-5</v>
      </c>
      <c r="CF47" s="185">
        <v>-1.0463635467322715E-3</v>
      </c>
      <c r="CG47" s="185">
        <v>-9.7327031070578215E-3</v>
      </c>
      <c r="CH47" s="185">
        <v>-1.3370596759233982E-3</v>
      </c>
      <c r="CI47" s="185">
        <v>-3.9297788111990251E-2</v>
      </c>
      <c r="CJ47" s="185">
        <v>-3.8254444945542303E-2</v>
      </c>
      <c r="CK47" s="185">
        <v>-2.4251617255902809E-3</v>
      </c>
      <c r="CL47" s="185">
        <v>6.4933089226731503E-3</v>
      </c>
      <c r="CM47" s="185">
        <v>5.4116492816086142E-3</v>
      </c>
      <c r="CN47" s="185">
        <v>0</v>
      </c>
      <c r="CO47" s="185">
        <v>-6.7628295848349857E-4</v>
      </c>
      <c r="CP47" s="185">
        <v>0</v>
      </c>
      <c r="CQ47" s="185">
        <v>-1.4884226872780406E-3</v>
      </c>
      <c r="CR47" s="185">
        <v>-1.5092377459478798E-2</v>
      </c>
      <c r="CS47" s="185">
        <v>-2.4839581241356913E-2</v>
      </c>
      <c r="CT47" s="185">
        <v>-2.3113369121052853E-2</v>
      </c>
      <c r="CU47" s="185">
        <v>-8.2403573751744699E-3</v>
      </c>
      <c r="CV47" s="185">
        <v>-8.1373199552659658E-3</v>
      </c>
      <c r="CW47" s="185">
        <v>1.1031768172446953E-3</v>
      </c>
      <c r="CX47" s="185">
        <v>4.8334697244701522E-4</v>
      </c>
      <c r="CY47" s="185">
        <v>7.5387666051294098E-3</v>
      </c>
      <c r="CZ47" s="185">
        <v>-1.7285539736738601E-3</v>
      </c>
      <c r="DA47" s="185">
        <v>0</v>
      </c>
      <c r="DB47" s="185">
        <v>8.9506870404055684E-3</v>
      </c>
      <c r="DC47" s="185">
        <v>7.5895893656609589E-3</v>
      </c>
      <c r="DD47" s="185">
        <v>4.5785441189259129E-3</v>
      </c>
      <c r="DE47" s="185">
        <v>1.8575960241685431E-2</v>
      </c>
      <c r="DF47" s="185">
        <v>-3.5100750100051912E-3</v>
      </c>
      <c r="DG47" s="185">
        <v>-6.8689500038142132E-4</v>
      </c>
      <c r="DH47" s="185">
        <v>4.7533444547837849E-3</v>
      </c>
      <c r="DI47" s="185">
        <v>0</v>
      </c>
      <c r="DJ47" s="185">
        <v>-1.6383004443902761E-2</v>
      </c>
      <c r="DK47" s="185">
        <v>3.8042663799295835E-2</v>
      </c>
      <c r="DL47" s="185">
        <v>0</v>
      </c>
      <c r="DM47" s="185">
        <v>0</v>
      </c>
      <c r="DN47" s="185">
        <v>0</v>
      </c>
      <c r="DO47" s="185">
        <v>0</v>
      </c>
      <c r="DP47" s="185">
        <v>0</v>
      </c>
      <c r="DQ47" s="185">
        <v>-6.3811616661382789E-3</v>
      </c>
      <c r="DR47" s="185">
        <v>4.8207903362218862E-2</v>
      </c>
      <c r="DS47" s="185">
        <v>-4.0642996680492396E-3</v>
      </c>
      <c r="DT47" s="185">
        <v>-9.2796115188422488E-3</v>
      </c>
      <c r="DU47" s="185">
        <v>6.6469805894063252E-3</v>
      </c>
      <c r="DV47" s="185">
        <v>7.4260792813156409E-2</v>
      </c>
      <c r="DW47" s="185">
        <v>6.7605249226719609E-3</v>
      </c>
      <c r="DX47" s="185">
        <v>6.756494972778802E-3</v>
      </c>
      <c r="DY47" s="185">
        <v>-7.0210715782355231E-3</v>
      </c>
      <c r="DZ47" s="185">
        <v>-1.4081054757975825E-3</v>
      </c>
      <c r="EA47" s="185">
        <v>8.8555887194542132E-2</v>
      </c>
      <c r="EB47" s="185">
        <v>-3.2244155957269309E-2</v>
      </c>
      <c r="EC47" s="185">
        <v>-6.9235524717625608E-3</v>
      </c>
      <c r="ED47" s="185">
        <v>1.9235529805526362E-2</v>
      </c>
      <c r="EE47" s="185">
        <v>-3.6218424159026361E-2</v>
      </c>
      <c r="EF47" s="185">
        <v>5.2900323273592457E-3</v>
      </c>
      <c r="EG47" s="185">
        <v>5.4810203872938086E-3</v>
      </c>
      <c r="EH47" s="185">
        <v>5.0693508466471485E-3</v>
      </c>
      <c r="EI47" s="185">
        <v>3.7886355448932887E-2</v>
      </c>
      <c r="EJ47" s="185">
        <v>6.7373400082820084E-5</v>
      </c>
      <c r="EK47" s="185">
        <v>1.1219074203629891E-2</v>
      </c>
      <c r="EL47" s="185">
        <v>2.2702776384625457E-2</v>
      </c>
      <c r="EM47" s="185">
        <v>5.2149909770238527E-2</v>
      </c>
      <c r="EN47" s="185">
        <v>-1.9574731439198339E-3</v>
      </c>
      <c r="EO47" s="185">
        <v>0</v>
      </c>
      <c r="EP47" s="185">
        <v>1.2275484806982555E-2</v>
      </c>
      <c r="EQ47" s="185">
        <v>8.639590397053613E-3</v>
      </c>
      <c r="ER47" s="185">
        <v>-8.1895361766094701E-2</v>
      </c>
      <c r="ES47" s="185">
        <v>2.9003597410455561E-2</v>
      </c>
      <c r="ET47" s="185">
        <v>-2.4400047277424943E-3</v>
      </c>
      <c r="EU47" s="185">
        <v>-2.0767890839054837E-2</v>
      </c>
      <c r="EV47" s="185">
        <v>1.0674279099121917E-2</v>
      </c>
      <c r="EW47" s="185">
        <v>4.5640680704333858E-3</v>
      </c>
      <c r="EX47" s="185">
        <v>-9.8284535009084007E-3</v>
      </c>
      <c r="EY47" s="185">
        <v>9.7916884001636589E-3</v>
      </c>
      <c r="EZ47" s="185">
        <v>0</v>
      </c>
      <c r="FA47" s="185">
        <v>2.60204469522415E-2</v>
      </c>
      <c r="FB47" s="185">
        <v>0</v>
      </c>
      <c r="FC47" s="185">
        <v>2.1400353646240471E-2</v>
      </c>
      <c r="FD47" s="185">
        <v>0</v>
      </c>
      <c r="FE47" s="185">
        <v>1.0570704598244916E-2</v>
      </c>
      <c r="FF47" s="185">
        <v>0</v>
      </c>
      <c r="FG47" s="185">
        <v>9.0875622181323611E-4</v>
      </c>
      <c r="FH47" s="185">
        <v>9.139889849585801E-3</v>
      </c>
      <c r="FI47" s="185">
        <v>3.3829872609395427E-2</v>
      </c>
      <c r="FJ47" s="185">
        <v>-5.8018438862504108E-4</v>
      </c>
      <c r="FK47" s="185">
        <v>5.4659267637073594E-4</v>
      </c>
      <c r="FL47" s="185">
        <v>-2.3387611722793147E-2</v>
      </c>
      <c r="FM47" s="185">
        <v>-9.8465829723240472E-3</v>
      </c>
      <c r="FN47" s="185">
        <v>1.3623562904546483E-2</v>
      </c>
      <c r="FO47" s="185">
        <v>-2.854504140692303E-2</v>
      </c>
      <c r="FP47" s="185">
        <v>0</v>
      </c>
      <c r="FQ47" s="185">
        <v>-4.6527626852597377E-2</v>
      </c>
      <c r="FR47" s="185">
        <v>-6.8516828661449966E-2</v>
      </c>
      <c r="FS47" s="185">
        <v>0</v>
      </c>
      <c r="FT47" s="185">
        <v>-6.19922166460239E-3</v>
      </c>
      <c r="FU47" s="185">
        <v>2.330328300038844E-2</v>
      </c>
      <c r="FV47" s="185">
        <v>3.5440804554941422E-3</v>
      </c>
      <c r="FW47" s="185">
        <v>4.2974977011257728E-3</v>
      </c>
      <c r="FX47" s="185">
        <v>8.2169337459671379E-3</v>
      </c>
      <c r="FY47" s="185">
        <v>-1.3598404571934977E-3</v>
      </c>
      <c r="FZ47" s="185">
        <v>5.9437353472999886E-3</v>
      </c>
      <c r="GA47" s="185">
        <v>-9.9959064232978661E-3</v>
      </c>
      <c r="GB47" s="185">
        <v>7.7267433385964403E-3</v>
      </c>
      <c r="GC47" s="185">
        <v>-3.1955402970704665E-3</v>
      </c>
      <c r="GD47" s="185">
        <v>1.6336473482008423E-2</v>
      </c>
      <c r="GE47" s="185">
        <v>1.7656574457326647E-2</v>
      </c>
      <c r="GF47" s="185">
        <v>0</v>
      </c>
      <c r="GG47" s="185">
        <v>-1.7658703124233587E-2</v>
      </c>
      <c r="GH47" s="185">
        <v>2.5656974263213197E-2</v>
      </c>
      <c r="GI47" s="185">
        <v>5.3547303614547024E-3</v>
      </c>
      <c r="GJ47" s="185">
        <v>-8.0546963377057558E-3</v>
      </c>
      <c r="GK47" s="185">
        <v>-5.5274024948432773E-3</v>
      </c>
      <c r="GL47" s="185">
        <v>-3.2046260491115134E-3</v>
      </c>
      <c r="GM47" s="185">
        <v>-2.8462119048607275E-5</v>
      </c>
      <c r="GN47" s="185">
        <v>-1.5940385340381613E-2</v>
      </c>
      <c r="GO47" s="185">
        <v>6.5446139828526269E-3</v>
      </c>
    </row>
    <row r="48" spans="1:197" x14ac:dyDescent="0.25">
      <c r="A48" s="183">
        <v>42429</v>
      </c>
      <c r="B48" s="185">
        <v>4.3964422616691534E-2</v>
      </c>
      <c r="C48" s="185">
        <v>2.3754466474837817E-2</v>
      </c>
      <c r="D48" s="185">
        <v>2.1585541070178113E-2</v>
      </c>
      <c r="E48" s="185">
        <v>2.1026154459557741E-2</v>
      </c>
      <c r="F48" s="185">
        <v>-2.2546252507737851E-2</v>
      </c>
      <c r="G48" s="185">
        <v>-2.2272194165419517E-2</v>
      </c>
      <c r="H48" s="185">
        <v>3.1043830491386197E-2</v>
      </c>
      <c r="I48" s="185">
        <v>7.1526510348775774E-2</v>
      </c>
      <c r="J48" s="185">
        <v>-6.3948707016352885E-3</v>
      </c>
      <c r="K48" s="185">
        <v>5.4709416645064915E-3</v>
      </c>
      <c r="L48" s="185">
        <v>4.5533512621773334E-3</v>
      </c>
      <c r="M48" s="185">
        <v>6.1739666786661427E-3</v>
      </c>
      <c r="N48" s="185">
        <v>5.3982881541163718E-3</v>
      </c>
      <c r="O48" s="185">
        <v>5.3125797142194705E-3</v>
      </c>
      <c r="P48" s="185">
        <v>-2.5350461410248874E-2</v>
      </c>
      <c r="Q48" s="185">
        <v>-9.5089892495942921E-3</v>
      </c>
      <c r="R48" s="185">
        <v>-1.2052002025015772E-2</v>
      </c>
      <c r="S48" s="185">
        <v>-3.6726483239466787E-3</v>
      </c>
      <c r="T48" s="185">
        <v>4.8771531777827551E-3</v>
      </c>
      <c r="U48" s="185">
        <v>-1.9248300846887292E-2</v>
      </c>
      <c r="V48" s="185">
        <v>0</v>
      </c>
      <c r="W48" s="185">
        <v>-2.2077870625434558E-2</v>
      </c>
      <c r="X48" s="185">
        <v>-4.9643047357274206E-2</v>
      </c>
      <c r="Y48" s="185">
        <v>-8.6192136897736797E-3</v>
      </c>
      <c r="Z48" s="185">
        <v>1.6620864728811111E-2</v>
      </c>
      <c r="AA48" s="185">
        <v>-1.5823620521911615E-3</v>
      </c>
      <c r="AB48" s="185">
        <v>-3.3783596503079327E-2</v>
      </c>
      <c r="AC48" s="185">
        <v>-5.0595714069098151E-2</v>
      </c>
      <c r="AD48" s="185">
        <v>0</v>
      </c>
      <c r="AE48" s="185">
        <v>0</v>
      </c>
      <c r="AF48" s="185">
        <v>-4.0624337877052108E-2</v>
      </c>
      <c r="AG48" s="185">
        <v>2.4061630875188807E-2</v>
      </c>
      <c r="AH48" s="185">
        <v>-1.3947629512084392E-2</v>
      </c>
      <c r="AI48" s="185">
        <v>3.1959983526768217E-4</v>
      </c>
      <c r="AJ48" s="185">
        <v>5.1439183807431295E-2</v>
      </c>
      <c r="AK48" s="185">
        <v>-3.7126352801162929E-2</v>
      </c>
      <c r="AL48" s="185">
        <v>1.1849604823844154E-2</v>
      </c>
      <c r="AM48" s="185">
        <v>2.6342963257780395E-2</v>
      </c>
      <c r="AN48" s="185">
        <v>1.476734593903126E-2</v>
      </c>
      <c r="AO48" s="185">
        <v>7.9517050315799365E-3</v>
      </c>
      <c r="AP48" s="185">
        <v>2.5641666688485228E-2</v>
      </c>
      <c r="AQ48" s="185">
        <v>1.397927557969174E-2</v>
      </c>
      <c r="AR48" s="185">
        <v>1.4691828286432977E-2</v>
      </c>
      <c r="AS48" s="185">
        <v>1.3803702675859793E-2</v>
      </c>
      <c r="AT48" s="185">
        <v>4.8691919295109423E-3</v>
      </c>
      <c r="AU48" s="185">
        <v>-4.2529318741694449E-3</v>
      </c>
      <c r="AV48" s="185">
        <v>-1.5281261579445624E-2</v>
      </c>
      <c r="AW48" s="185">
        <v>-2.5308043162648071E-2</v>
      </c>
      <c r="AX48" s="185">
        <v>4.0158293185267833E-2</v>
      </c>
      <c r="AY48" s="185">
        <v>5.8454312716726027E-2</v>
      </c>
      <c r="AZ48" s="185">
        <v>-1.7184068854701688E-2</v>
      </c>
      <c r="BA48" s="185">
        <v>0</v>
      </c>
      <c r="BB48" s="185">
        <v>0</v>
      </c>
      <c r="BC48" s="185">
        <v>-3.917498281264674E-3</v>
      </c>
      <c r="BD48" s="185">
        <v>8.3361845424549507E-3</v>
      </c>
      <c r="BE48" s="185">
        <v>4.4570231360907632E-2</v>
      </c>
      <c r="BF48" s="185">
        <v>3.3983642194234637E-2</v>
      </c>
      <c r="BG48" s="185">
        <v>5.5446641985781878E-2</v>
      </c>
      <c r="BH48" s="185">
        <v>3.7572156548871694E-2</v>
      </c>
      <c r="BI48" s="185">
        <v>3.759360644755589E-2</v>
      </c>
      <c r="BJ48" s="185">
        <v>1.827775461110721E-2</v>
      </c>
      <c r="BK48" s="185">
        <v>-1.8167631674423194E-2</v>
      </c>
      <c r="BL48" s="185">
        <v>-2.2240619440093461E-2</v>
      </c>
      <c r="BM48" s="185">
        <v>1.2702083144748017E-2</v>
      </c>
      <c r="BN48" s="185">
        <v>7.3751828707165111E-3</v>
      </c>
      <c r="BO48" s="185">
        <v>-5.0639507028499196E-2</v>
      </c>
      <c r="BP48" s="185">
        <v>7.2489415954205194E-3</v>
      </c>
      <c r="BQ48" s="185">
        <v>1.764063683083944E-2</v>
      </c>
      <c r="BR48" s="185">
        <v>2.7458736941148604E-2</v>
      </c>
      <c r="BS48" s="185">
        <v>9.8032790468327614E-3</v>
      </c>
      <c r="BT48" s="185">
        <v>1.4715571160431762E-2</v>
      </c>
      <c r="BU48" s="185">
        <v>5.5865893994878728E-4</v>
      </c>
      <c r="BV48" s="185">
        <v>-1.7774052765617047E-2</v>
      </c>
      <c r="BW48" s="185">
        <v>2.2725619326583357E-2</v>
      </c>
      <c r="BX48" s="185">
        <v>0</v>
      </c>
      <c r="BY48" s="185">
        <v>0</v>
      </c>
      <c r="BZ48" s="185">
        <v>4.3873152202400373E-2</v>
      </c>
      <c r="CA48" s="185">
        <v>-3.0770975637101398E-3</v>
      </c>
      <c r="CB48" s="185">
        <v>-4.6973956369719197E-3</v>
      </c>
      <c r="CC48" s="185">
        <v>-1.1391964889179871E-2</v>
      </c>
      <c r="CD48" s="185">
        <v>-2.0588838368392338E-4</v>
      </c>
      <c r="CE48" s="185">
        <v>5.6707108466510486E-3</v>
      </c>
      <c r="CF48" s="185">
        <v>-6.8675651096136506E-3</v>
      </c>
      <c r="CG48" s="185">
        <v>-7.9434282392108714E-4</v>
      </c>
      <c r="CH48" s="185">
        <v>-4.3003697420013979E-3</v>
      </c>
      <c r="CI48" s="185">
        <v>1.1202262736400029E-2</v>
      </c>
      <c r="CJ48" s="185">
        <v>2.0304023890339645E-3</v>
      </c>
      <c r="CK48" s="185">
        <v>3.2153926978261953E-3</v>
      </c>
      <c r="CL48" s="185">
        <v>-2.8615077997841524E-2</v>
      </c>
      <c r="CM48" s="185">
        <v>-8.6304421093511847E-3</v>
      </c>
      <c r="CN48" s="185">
        <v>0</v>
      </c>
      <c r="CO48" s="185">
        <v>-3.3124959696664645E-2</v>
      </c>
      <c r="CP48" s="185">
        <v>0</v>
      </c>
      <c r="CQ48" s="185">
        <v>1.3028853634018796E-2</v>
      </c>
      <c r="CR48" s="185">
        <v>1.4860544391727421E-3</v>
      </c>
      <c r="CS48" s="185">
        <v>2.6076996876539665E-2</v>
      </c>
      <c r="CT48" s="185">
        <v>-9.732755996381362E-3</v>
      </c>
      <c r="CU48" s="185">
        <v>1.7557479245876004E-2</v>
      </c>
      <c r="CV48" s="185">
        <v>1.9052607216020853E-2</v>
      </c>
      <c r="CW48" s="185">
        <v>-2.4705759420010406E-2</v>
      </c>
      <c r="CX48" s="185">
        <v>-7.368677351067149E-3</v>
      </c>
      <c r="CY48" s="185">
        <v>-1.4040629776354207E-3</v>
      </c>
      <c r="CZ48" s="185">
        <v>9.0144071866785375E-3</v>
      </c>
      <c r="DA48" s="185">
        <v>0</v>
      </c>
      <c r="DB48" s="185">
        <v>1.68494709605468E-2</v>
      </c>
      <c r="DC48" s="185">
        <v>1.5787017118163067E-2</v>
      </c>
      <c r="DD48" s="185">
        <v>3.5325299865686696E-3</v>
      </c>
      <c r="DE48" s="185">
        <v>1.1976934871461446E-2</v>
      </c>
      <c r="DF48" s="185">
        <v>-3.8007395737232803E-3</v>
      </c>
      <c r="DG48" s="185">
        <v>-3.2333561332305097E-3</v>
      </c>
      <c r="DH48" s="185">
        <v>-1.616136973006075E-2</v>
      </c>
      <c r="DI48" s="185">
        <v>0</v>
      </c>
      <c r="DJ48" s="185">
        <v>-4.1257143435190394E-2</v>
      </c>
      <c r="DK48" s="185">
        <v>8.2574890830209823E-3</v>
      </c>
      <c r="DL48" s="185">
        <v>0</v>
      </c>
      <c r="DM48" s="185">
        <v>0</v>
      </c>
      <c r="DN48" s="185">
        <v>0</v>
      </c>
      <c r="DO48" s="185">
        <v>0</v>
      </c>
      <c r="DP48" s="185">
        <v>0</v>
      </c>
      <c r="DQ48" s="185">
        <v>-1.2013354654378141E-2</v>
      </c>
      <c r="DR48" s="185">
        <v>1.2896870001398712E-2</v>
      </c>
      <c r="DS48" s="185">
        <v>-2.6637410063395053E-2</v>
      </c>
      <c r="DT48" s="185">
        <v>-2.8088130635056812E-2</v>
      </c>
      <c r="DU48" s="185">
        <v>4.4370780256148146E-3</v>
      </c>
      <c r="DV48" s="185">
        <v>-5.4042690050387129E-2</v>
      </c>
      <c r="DW48" s="185">
        <v>5.5223499089323289E-3</v>
      </c>
      <c r="DX48" s="185">
        <v>5.5973420891050688E-3</v>
      </c>
      <c r="DY48" s="185">
        <v>-8.0605250792541577E-3</v>
      </c>
      <c r="DZ48" s="185">
        <v>1.928573726076881E-2</v>
      </c>
      <c r="EA48" s="185">
        <v>-1.4491221423466802E-2</v>
      </c>
      <c r="EB48" s="185">
        <v>8.448245461540034E-2</v>
      </c>
      <c r="EC48" s="185">
        <v>2.0706929867831184E-2</v>
      </c>
      <c r="ED48" s="185">
        <v>1.4966174677282958E-2</v>
      </c>
      <c r="EE48" s="185">
        <v>-5.2435234714278037E-2</v>
      </c>
      <c r="EF48" s="185">
        <v>-1.2812398219292161E-3</v>
      </c>
      <c r="EG48" s="185">
        <v>-1.1844464920926188E-3</v>
      </c>
      <c r="EH48" s="185">
        <v>-2.1336666991453581E-3</v>
      </c>
      <c r="EI48" s="185">
        <v>-1.7594864465880732E-2</v>
      </c>
      <c r="EJ48" s="185">
        <v>5.2515002845629072E-2</v>
      </c>
      <c r="EK48" s="185">
        <v>6.5782161604797766E-3</v>
      </c>
      <c r="EL48" s="185">
        <v>8.0396028946863422E-3</v>
      </c>
      <c r="EM48" s="185">
        <v>5.5717985837762433E-2</v>
      </c>
      <c r="EN48" s="185">
        <v>1.5724337595894679E-2</v>
      </c>
      <c r="EO48" s="185">
        <v>0</v>
      </c>
      <c r="EP48" s="185">
        <v>1.5903242204652369E-2</v>
      </c>
      <c r="EQ48" s="185">
        <v>-1.0474774541187493E-2</v>
      </c>
      <c r="ER48" s="185">
        <v>2.9367103652608278E-2</v>
      </c>
      <c r="ES48" s="185">
        <v>3.8132551015115828E-3</v>
      </c>
      <c r="ET48" s="185">
        <v>-1.951519550409181E-3</v>
      </c>
      <c r="EU48" s="185">
        <v>1.9806095806463572E-2</v>
      </c>
      <c r="EV48" s="185">
        <v>-9.3410815541579081E-3</v>
      </c>
      <c r="EW48" s="185">
        <v>1.0168808588017405E-2</v>
      </c>
      <c r="EX48" s="185">
        <v>-1.0967249016288507E-3</v>
      </c>
      <c r="EY48" s="185">
        <v>3.9064559882621211E-3</v>
      </c>
      <c r="EZ48" s="185">
        <v>0</v>
      </c>
      <c r="FA48" s="185">
        <v>4.7422842686831362E-2</v>
      </c>
      <c r="FB48" s="185">
        <v>0</v>
      </c>
      <c r="FC48" s="185">
        <v>3.7649429904002239E-2</v>
      </c>
      <c r="FD48" s="185">
        <v>0</v>
      </c>
      <c r="FE48" s="185">
        <v>1.3499835206112906E-2</v>
      </c>
      <c r="FF48" s="185">
        <v>0</v>
      </c>
      <c r="FG48" s="185">
        <v>-2.804563683802885E-2</v>
      </c>
      <c r="FH48" s="185">
        <v>1.1236714305794549E-2</v>
      </c>
      <c r="FI48" s="185">
        <v>-6.7207762988394665E-3</v>
      </c>
      <c r="FJ48" s="185">
        <v>2.9474146605823912E-2</v>
      </c>
      <c r="FK48" s="185">
        <v>2.741182764442204E-3</v>
      </c>
      <c r="FL48" s="185">
        <v>-5.1552956070127758E-3</v>
      </c>
      <c r="FM48" s="185">
        <v>5.8855613420704847E-2</v>
      </c>
      <c r="FN48" s="185">
        <v>-5.7446044335154409E-3</v>
      </c>
      <c r="FO48" s="185">
        <v>2.316452689256919E-2</v>
      </c>
      <c r="FP48" s="185">
        <v>0</v>
      </c>
      <c r="FQ48" s="185">
        <v>-3.9756130136703205E-2</v>
      </c>
      <c r="FR48" s="185">
        <v>-3.6919586601663376E-2</v>
      </c>
      <c r="FS48" s="185">
        <v>0</v>
      </c>
      <c r="FT48" s="185">
        <v>-1.3482173298888095E-2</v>
      </c>
      <c r="FU48" s="185">
        <v>3.6099190733224137E-2</v>
      </c>
      <c r="FV48" s="185">
        <v>1.890790230559343E-2</v>
      </c>
      <c r="FW48" s="185">
        <v>1.1663761958368607E-2</v>
      </c>
      <c r="FX48" s="185">
        <v>1.8029327115365708E-2</v>
      </c>
      <c r="FY48" s="185">
        <v>9.2575165238987112E-3</v>
      </c>
      <c r="FZ48" s="185">
        <v>2.9032409806118036E-2</v>
      </c>
      <c r="GA48" s="185">
        <v>-2.4626825179277702E-2</v>
      </c>
      <c r="GB48" s="185">
        <v>3.9769290891122503E-3</v>
      </c>
      <c r="GC48" s="185">
        <v>-2.6923036927928471E-2</v>
      </c>
      <c r="GD48" s="185">
        <v>1.4196923313972267E-2</v>
      </c>
      <c r="GE48" s="185">
        <v>2.6240306913212365E-2</v>
      </c>
      <c r="GF48" s="185">
        <v>0</v>
      </c>
      <c r="GG48" s="185">
        <v>4.1077446413452096E-2</v>
      </c>
      <c r="GH48" s="185">
        <v>-2.9998522709614867E-3</v>
      </c>
      <c r="GI48" s="185">
        <v>1.7711434386150957E-2</v>
      </c>
      <c r="GJ48" s="185">
        <v>9.1453495305298359E-4</v>
      </c>
      <c r="GK48" s="185">
        <v>-2.6715285343686451E-3</v>
      </c>
      <c r="GL48" s="185">
        <v>2.1850094313666427E-2</v>
      </c>
      <c r="GM48" s="185">
        <v>3.3583012041044154E-3</v>
      </c>
      <c r="GN48" s="185">
        <v>-4.8295440951230274E-3</v>
      </c>
      <c r="GO48" s="185">
        <v>-1.0395140441244457E-2</v>
      </c>
    </row>
    <row r="49" spans="1:197" x14ac:dyDescent="0.25">
      <c r="A49" s="183">
        <v>42460</v>
      </c>
      <c r="B49" s="185">
        <v>8.5525871562744781E-3</v>
      </c>
      <c r="C49" s="185">
        <v>5.8858080712393106E-4</v>
      </c>
      <c r="D49" s="185">
        <v>-1.6857121282987081E-2</v>
      </c>
      <c r="E49" s="185">
        <v>-1.6322686222229967E-2</v>
      </c>
      <c r="F49" s="185">
        <v>9.4126441531128275E-3</v>
      </c>
      <c r="G49" s="185">
        <v>9.6797620198237656E-3</v>
      </c>
      <c r="H49" s="185">
        <v>1.8577995050364407E-2</v>
      </c>
      <c r="I49" s="185">
        <v>-1.6816655711087557E-2</v>
      </c>
      <c r="J49" s="185">
        <v>-3.8182297776803912E-3</v>
      </c>
      <c r="K49" s="185">
        <v>1.4388103149281578E-2</v>
      </c>
      <c r="L49" s="185">
        <v>1.3639994672651565E-2</v>
      </c>
      <c r="M49" s="185">
        <v>1.4342417907820454E-2</v>
      </c>
      <c r="N49" s="185">
        <v>1.4100480541184986E-2</v>
      </c>
      <c r="O49" s="185">
        <v>1.4748786174244174E-2</v>
      </c>
      <c r="P49" s="185">
        <v>-1.8567496962732709E-2</v>
      </c>
      <c r="Q49" s="185">
        <v>-1.9462627753876515E-3</v>
      </c>
      <c r="R49" s="185">
        <v>1.1345870120280706E-2</v>
      </c>
      <c r="S49" s="185">
        <v>-5.4789025311816682E-2</v>
      </c>
      <c r="T49" s="185">
        <v>3.3082504490435233E-3</v>
      </c>
      <c r="U49" s="185">
        <v>-0.19140958129687108</v>
      </c>
      <c r="V49" s="185">
        <v>0</v>
      </c>
      <c r="W49" s="185">
        <v>-4.8936637017077747E-3</v>
      </c>
      <c r="X49" s="185">
        <v>1.7730196418007129E-2</v>
      </c>
      <c r="Y49" s="185">
        <v>-1.9650794974691747E-2</v>
      </c>
      <c r="Z49" s="185">
        <v>-2.1489581787104972E-2</v>
      </c>
      <c r="AA49" s="185">
        <v>3.7082013154657888E-2</v>
      </c>
      <c r="AB49" s="185">
        <v>-7.1243441833576445E-3</v>
      </c>
      <c r="AC49" s="185">
        <v>-1.0685112463051693E-2</v>
      </c>
      <c r="AD49" s="185">
        <v>0</v>
      </c>
      <c r="AE49" s="185">
        <v>0</v>
      </c>
      <c r="AF49" s="185">
        <v>-1.1629600776770128E-2</v>
      </c>
      <c r="AG49" s="185">
        <v>-1.650155892454843E-2</v>
      </c>
      <c r="AH49" s="185">
        <v>-6.2892509642492773E-3</v>
      </c>
      <c r="AI49" s="185">
        <v>-9.0737852353192433E-4</v>
      </c>
      <c r="AJ49" s="185">
        <v>3.1451187766877262E-2</v>
      </c>
      <c r="AK49" s="185">
        <v>1.2013849429815876E-2</v>
      </c>
      <c r="AL49" s="185">
        <v>-4.6708698177555432E-3</v>
      </c>
      <c r="AM49" s="185">
        <v>-2.5190039541022509E-2</v>
      </c>
      <c r="AN49" s="185">
        <v>-1.3142605371177438E-2</v>
      </c>
      <c r="AO49" s="185">
        <v>-1.779153520617768E-2</v>
      </c>
      <c r="AP49" s="185">
        <v>-2.5849283895533291E-2</v>
      </c>
      <c r="AQ49" s="185">
        <v>-1.3686850959158874E-2</v>
      </c>
      <c r="AR49" s="185">
        <v>-1.3085707495111457E-2</v>
      </c>
      <c r="AS49" s="185">
        <v>1.4384875571441186E-2</v>
      </c>
      <c r="AT49" s="185">
        <v>7.4155702966698083E-3</v>
      </c>
      <c r="AU49" s="185">
        <v>-2.0436095297545798E-2</v>
      </c>
      <c r="AV49" s="185">
        <v>-1.7637699718358182E-2</v>
      </c>
      <c r="AW49" s="185">
        <v>-4.0584949479608813E-2</v>
      </c>
      <c r="AX49" s="185">
        <v>-7.5955029846709685E-3</v>
      </c>
      <c r="AY49" s="185">
        <v>-1.4248399273570913E-2</v>
      </c>
      <c r="AZ49" s="185">
        <v>1.8284880943755352E-2</v>
      </c>
      <c r="BA49" s="185">
        <v>0</v>
      </c>
      <c r="BB49" s="185">
        <v>0</v>
      </c>
      <c r="BC49" s="185">
        <v>-5.6471022798206937E-4</v>
      </c>
      <c r="BD49" s="185">
        <v>2.149001118977284E-2</v>
      </c>
      <c r="BE49" s="185">
        <v>5.0713626405475337E-4</v>
      </c>
      <c r="BF49" s="185">
        <v>-4.637238176145838E-2</v>
      </c>
      <c r="BG49" s="185">
        <v>-2.5454839590664372E-2</v>
      </c>
      <c r="BH49" s="185">
        <v>-3.2305275122357695E-2</v>
      </c>
      <c r="BI49" s="185">
        <v>-3.1759816759871877E-2</v>
      </c>
      <c r="BJ49" s="185">
        <v>-5.4874377238443486E-3</v>
      </c>
      <c r="BK49" s="185">
        <v>-4.3275228959777694E-2</v>
      </c>
      <c r="BL49" s="185">
        <v>-3.5455930986534857E-2</v>
      </c>
      <c r="BM49" s="185">
        <v>-6.0951417383391989E-3</v>
      </c>
      <c r="BN49" s="185">
        <v>1.7502302529949908E-2</v>
      </c>
      <c r="BO49" s="185">
        <v>1.3068249085980803E-2</v>
      </c>
      <c r="BP49" s="185">
        <v>-1.2009656219852268E-3</v>
      </c>
      <c r="BQ49" s="185">
        <v>-2.8210090072119845E-2</v>
      </c>
      <c r="BR49" s="185">
        <v>-3.9911941146597185E-2</v>
      </c>
      <c r="BS49" s="185">
        <v>-2.3394609510035344E-2</v>
      </c>
      <c r="BT49" s="185">
        <v>-4.3038237420724434E-2</v>
      </c>
      <c r="BU49" s="185">
        <v>7.421234567113558E-3</v>
      </c>
      <c r="BV49" s="185">
        <v>-3.3603925985069533E-2</v>
      </c>
      <c r="BW49" s="185">
        <v>-1.0333494148580095E-2</v>
      </c>
      <c r="BX49" s="185">
        <v>0</v>
      </c>
      <c r="BY49" s="185">
        <v>0</v>
      </c>
      <c r="BZ49" s="185">
        <v>6.3583407528365443E-2</v>
      </c>
      <c r="CA49" s="185">
        <v>8.1759641652252267E-3</v>
      </c>
      <c r="CB49" s="185">
        <v>1.0871593040930881E-2</v>
      </c>
      <c r="CC49" s="185">
        <v>-1.6436192803973796E-3</v>
      </c>
      <c r="CD49" s="185">
        <v>-4.4067062901985794E-3</v>
      </c>
      <c r="CE49" s="185">
        <v>-2.832911380095185E-4</v>
      </c>
      <c r="CF49" s="185">
        <v>-1.6128999861906247E-3</v>
      </c>
      <c r="CG49" s="185">
        <v>2.4511481059611468E-3</v>
      </c>
      <c r="CH49" s="185">
        <v>1.9100259318797434E-4</v>
      </c>
      <c r="CI49" s="185">
        <v>-4.2546120255953113E-2</v>
      </c>
      <c r="CJ49" s="185">
        <v>-1.1257339649584665E-2</v>
      </c>
      <c r="CK49" s="185">
        <v>6.3054645852209143E-2</v>
      </c>
      <c r="CL49" s="185">
        <v>-1.0146544355774929E-2</v>
      </c>
      <c r="CM49" s="185">
        <v>-3.2137741940822793E-3</v>
      </c>
      <c r="CN49" s="185">
        <v>0</v>
      </c>
      <c r="CO49" s="185">
        <v>-1.439836565044934E-2</v>
      </c>
      <c r="CP49" s="185">
        <v>0</v>
      </c>
      <c r="CQ49" s="185">
        <v>5.8156228969331357E-3</v>
      </c>
      <c r="CR49" s="185">
        <v>2.7766501996502387E-2</v>
      </c>
      <c r="CS49" s="185">
        <v>-3.8345937414940322E-2</v>
      </c>
      <c r="CT49" s="185">
        <v>1.0351243626808284E-2</v>
      </c>
      <c r="CU49" s="185">
        <v>-5.0643794461163009E-3</v>
      </c>
      <c r="CV49" s="185">
        <v>-5.1192599827620019E-2</v>
      </c>
      <c r="CW49" s="185">
        <v>5.4616711801558547E-2</v>
      </c>
      <c r="CX49" s="185">
        <v>3.3875774990124946E-3</v>
      </c>
      <c r="CY49" s="185">
        <v>-2.3024692212030564E-3</v>
      </c>
      <c r="CZ49" s="185">
        <v>1.0535920694874419E-2</v>
      </c>
      <c r="DA49" s="185">
        <v>0</v>
      </c>
      <c r="DB49" s="185">
        <v>1.1763219492947388E-2</v>
      </c>
      <c r="DC49" s="185">
        <v>1.7667831558931306E-2</v>
      </c>
      <c r="DD49" s="185">
        <v>1.4126525933610841E-2</v>
      </c>
      <c r="DE49" s="185">
        <v>4.6150911423596071E-2</v>
      </c>
      <c r="DF49" s="185">
        <v>-1.7384237043048024E-2</v>
      </c>
      <c r="DG49" s="185">
        <v>-7.855894246765931E-4</v>
      </c>
      <c r="DH49" s="185">
        <v>3.4202582608397411E-2</v>
      </c>
      <c r="DI49" s="185">
        <v>0</v>
      </c>
      <c r="DJ49" s="185">
        <v>6.523665218067045E-3</v>
      </c>
      <c r="DK49" s="185">
        <v>-1.0609048898727668E-2</v>
      </c>
      <c r="DL49" s="185">
        <v>0</v>
      </c>
      <c r="DM49" s="185">
        <v>0</v>
      </c>
      <c r="DN49" s="185">
        <v>0</v>
      </c>
      <c r="DO49" s="185">
        <v>0</v>
      </c>
      <c r="DP49" s="185">
        <v>0</v>
      </c>
      <c r="DQ49" s="185">
        <v>-6.1646673314462086E-3</v>
      </c>
      <c r="DR49" s="185">
        <v>1.2997094175336768E-2</v>
      </c>
      <c r="DS49" s="185">
        <v>2.6906904872952631E-3</v>
      </c>
      <c r="DT49" s="185">
        <v>-2.2692038219747673E-3</v>
      </c>
      <c r="DU49" s="185">
        <v>6.8579449410965682E-4</v>
      </c>
      <c r="DV49" s="185">
        <v>-0.10013053474721072</v>
      </c>
      <c r="DW49" s="185">
        <v>3.2644261034063225E-3</v>
      </c>
      <c r="DX49" s="185">
        <v>3.3151174913432263E-3</v>
      </c>
      <c r="DY49" s="185">
        <v>-2.2673749152625145E-2</v>
      </c>
      <c r="DZ49" s="185">
        <v>-1.4819575407434692E-2</v>
      </c>
      <c r="EA49" s="185">
        <v>-9.3662543289950079E-2</v>
      </c>
      <c r="EB49" s="185">
        <v>1.6942775057753507E-2</v>
      </c>
      <c r="EC49" s="185">
        <v>-3.5133708211871166E-2</v>
      </c>
      <c r="ED49" s="185">
        <v>8.5096641087858312E-3</v>
      </c>
      <c r="EE49" s="185">
        <v>-7.4785733622245429E-2</v>
      </c>
      <c r="EF49" s="185">
        <v>4.3427700792519619E-3</v>
      </c>
      <c r="EG49" s="185">
        <v>4.6118007143133698E-3</v>
      </c>
      <c r="EH49" s="185">
        <v>4.0032010862894292E-3</v>
      </c>
      <c r="EI49" s="185">
        <v>-4.5137096414430297E-2</v>
      </c>
      <c r="EJ49" s="185">
        <v>-1.6308697283452644E-2</v>
      </c>
      <c r="EK49" s="185">
        <v>1.4176181303020591E-2</v>
      </c>
      <c r="EL49" s="185">
        <v>-1.7350537085082024E-2</v>
      </c>
      <c r="EM49" s="185">
        <v>-1.1304112659732876E-2</v>
      </c>
      <c r="EN49" s="185">
        <v>1.6088555408100863E-2</v>
      </c>
      <c r="EO49" s="185">
        <v>0</v>
      </c>
      <c r="EP49" s="185">
        <v>2.9470150160613183E-2</v>
      </c>
      <c r="EQ49" s="185">
        <v>-1.2126339778435578E-2</v>
      </c>
      <c r="ER49" s="185">
        <v>-8.6113546725307549E-4</v>
      </c>
      <c r="ES49" s="185">
        <v>1.3762307144544669E-2</v>
      </c>
      <c r="ET49" s="185">
        <v>-8.1487255277929646E-3</v>
      </c>
      <c r="EU49" s="185">
        <v>7.0815349047712115E-3</v>
      </c>
      <c r="EV49" s="185">
        <v>1.0127308983728499E-3</v>
      </c>
      <c r="EW49" s="185">
        <v>8.7969936789336674E-3</v>
      </c>
      <c r="EX49" s="185">
        <v>9.8566521008537303E-3</v>
      </c>
      <c r="EY49" s="185">
        <v>-9.495002486506289E-3</v>
      </c>
      <c r="EZ49" s="185">
        <v>0</v>
      </c>
      <c r="FA49" s="185">
        <v>2.7047768346396543E-2</v>
      </c>
      <c r="FB49" s="185">
        <v>0</v>
      </c>
      <c r="FC49" s="185">
        <v>-4.3637903611871576E-3</v>
      </c>
      <c r="FD49" s="185">
        <v>0</v>
      </c>
      <c r="FE49" s="185">
        <v>-7.3626955457808179E-3</v>
      </c>
      <c r="FF49" s="185">
        <v>0</v>
      </c>
      <c r="FG49" s="185">
        <v>2.4434161807020394E-2</v>
      </c>
      <c r="FH49" s="185">
        <v>-1.0215812109158123E-2</v>
      </c>
      <c r="FI49" s="185">
        <v>1.2986330775397072E-2</v>
      </c>
      <c r="FJ49" s="185">
        <v>1.3432535604512418E-3</v>
      </c>
      <c r="FK49" s="185">
        <v>2.4053145084893192E-3</v>
      </c>
      <c r="FL49" s="185">
        <v>4.9868837600224113E-2</v>
      </c>
      <c r="FM49" s="185">
        <v>-1.8444245838675873E-2</v>
      </c>
      <c r="FN49" s="185">
        <v>1.4443462923187524E-2</v>
      </c>
      <c r="FO49" s="185">
        <v>-3.3958638766162272E-2</v>
      </c>
      <c r="FP49" s="185">
        <v>0</v>
      </c>
      <c r="FQ49" s="185">
        <v>1.5164028577418488E-2</v>
      </c>
      <c r="FR49" s="185">
        <v>-4.4991148392494698E-2</v>
      </c>
      <c r="FS49" s="185">
        <v>0</v>
      </c>
      <c r="FT49" s="185">
        <v>-6.2115301676382174E-3</v>
      </c>
      <c r="FU49" s="185">
        <v>1.5767690926890123E-3</v>
      </c>
      <c r="FV49" s="185">
        <v>2.539123510253833E-2</v>
      </c>
      <c r="FW49" s="185">
        <v>1.0761469315105007E-2</v>
      </c>
      <c r="FX49" s="185">
        <v>1.9440984716895621E-2</v>
      </c>
      <c r="FY49" s="185">
        <v>1.6611714184024677E-2</v>
      </c>
      <c r="FZ49" s="185">
        <v>3.9044514149394575E-2</v>
      </c>
      <c r="GA49" s="185">
        <v>3.4208722105149678E-2</v>
      </c>
      <c r="GB49" s="185">
        <v>-3.3449591220604737E-2</v>
      </c>
      <c r="GC49" s="185">
        <v>1.7235862248011933E-3</v>
      </c>
      <c r="GD49" s="185">
        <v>8.6350817944558424E-3</v>
      </c>
      <c r="GE49" s="185">
        <v>-6.6585900220817833E-3</v>
      </c>
      <c r="GF49" s="185">
        <v>0</v>
      </c>
      <c r="GG49" s="185">
        <v>5.6382139611405771E-2</v>
      </c>
      <c r="GH49" s="185">
        <v>2.6943531271189081E-2</v>
      </c>
      <c r="GI49" s="185">
        <v>-2.0239333457053768E-2</v>
      </c>
      <c r="GJ49" s="185">
        <v>-9.8285399422250435E-4</v>
      </c>
      <c r="GK49" s="185">
        <v>-8.6551393469659274E-3</v>
      </c>
      <c r="GL49" s="185">
        <v>-1.1188952242384247E-2</v>
      </c>
      <c r="GM49" s="185">
        <v>1.7341895877299104E-3</v>
      </c>
      <c r="GN49" s="185">
        <v>4.9704489464789184E-3</v>
      </c>
      <c r="GO49" s="185">
        <v>-2.1994512030700582E-2</v>
      </c>
    </row>
    <row r="50" spans="1:197" x14ac:dyDescent="0.25">
      <c r="A50" s="183">
        <v>42490</v>
      </c>
      <c r="B50" s="185">
        <v>8.1162073397011841E-3</v>
      </c>
      <c r="C50" s="185">
        <v>2.1890795121005047E-2</v>
      </c>
      <c r="D50" s="185">
        <v>6.5753186621758282E-3</v>
      </c>
      <c r="E50" s="185">
        <v>5.6319008947994017E-3</v>
      </c>
      <c r="F50" s="185">
        <v>2.6922884784433315E-2</v>
      </c>
      <c r="G50" s="185">
        <v>2.7125436964713517E-2</v>
      </c>
      <c r="H50" s="185">
        <v>-1.2689326582140871E-2</v>
      </c>
      <c r="I50" s="185">
        <v>4.4472235876589584E-2</v>
      </c>
      <c r="J50" s="185">
        <v>4.3699532337201537E-3</v>
      </c>
      <c r="K50" s="185">
        <v>6.7502157966927764E-3</v>
      </c>
      <c r="L50" s="185">
        <v>5.3861502243397518E-3</v>
      </c>
      <c r="M50" s="185">
        <v>7.1761246456002745E-3</v>
      </c>
      <c r="N50" s="185">
        <v>6.7898658940456994E-3</v>
      </c>
      <c r="O50" s="185">
        <v>6.8703782901570936E-3</v>
      </c>
      <c r="P50" s="185">
        <v>-4.4947189683667114E-3</v>
      </c>
      <c r="Q50" s="185">
        <v>1.7303144871352677E-2</v>
      </c>
      <c r="R50" s="185">
        <v>5.3096792477839577E-3</v>
      </c>
      <c r="S50" s="185">
        <v>-1.8465990006362434E-3</v>
      </c>
      <c r="T50" s="185">
        <v>3.334096019218657E-3</v>
      </c>
      <c r="U50" s="185">
        <v>0.13592939879491317</v>
      </c>
      <c r="V50" s="185">
        <v>0</v>
      </c>
      <c r="W50" s="185">
        <v>3.7713200904249532E-2</v>
      </c>
      <c r="X50" s="185">
        <v>2.3478451841957844E-3</v>
      </c>
      <c r="Y50" s="185">
        <v>6.5306199898358614E-3</v>
      </c>
      <c r="Z50" s="185">
        <v>-1.0615960741808027E-3</v>
      </c>
      <c r="AA50" s="185">
        <v>5.2637504514406099E-3</v>
      </c>
      <c r="AB50" s="185">
        <v>-8.3699920182889846E-3</v>
      </c>
      <c r="AC50" s="185">
        <v>-1.2865065274113466E-2</v>
      </c>
      <c r="AD50" s="185">
        <v>0</v>
      </c>
      <c r="AE50" s="185">
        <v>0</v>
      </c>
      <c r="AF50" s="185">
        <v>5.1638878249731911E-4</v>
      </c>
      <c r="AG50" s="185">
        <v>-3.0469160625566174E-2</v>
      </c>
      <c r="AH50" s="185">
        <v>1.8855995617051723E-3</v>
      </c>
      <c r="AI50" s="185">
        <v>4.9392331756127842E-3</v>
      </c>
      <c r="AJ50" s="185">
        <v>-3.3634834019637544E-2</v>
      </c>
      <c r="AK50" s="185">
        <v>-7.0569007769418352E-3</v>
      </c>
      <c r="AL50" s="185">
        <v>9.4653841977457402E-3</v>
      </c>
      <c r="AM50" s="185">
        <v>8.1691980905172941E-3</v>
      </c>
      <c r="AN50" s="185">
        <v>-1.2471914544965748E-3</v>
      </c>
      <c r="AO50" s="185">
        <v>-8.7865789169151685E-3</v>
      </c>
      <c r="AP50" s="185">
        <v>7.5300812052608371E-3</v>
      </c>
      <c r="AQ50" s="185">
        <v>-1.9210039024301698E-3</v>
      </c>
      <c r="AR50" s="185">
        <v>-1.2729237847233402E-3</v>
      </c>
      <c r="AS50" s="185">
        <v>2.9851457362221178E-3</v>
      </c>
      <c r="AT50" s="185">
        <v>4.0678871600612629E-3</v>
      </c>
      <c r="AU50" s="185">
        <v>3.6538359595460188E-2</v>
      </c>
      <c r="AV50" s="185">
        <v>-8.1905692841283736E-4</v>
      </c>
      <c r="AW50" s="185">
        <v>-3.2976799598983149E-3</v>
      </c>
      <c r="AX50" s="185">
        <v>-1.1911792078481711E-3</v>
      </c>
      <c r="AY50" s="185">
        <v>1.2973887792330508E-2</v>
      </c>
      <c r="AZ50" s="185">
        <v>2.1592416697358348E-2</v>
      </c>
      <c r="BA50" s="185">
        <v>0</v>
      </c>
      <c r="BB50" s="185">
        <v>0</v>
      </c>
      <c r="BC50" s="185">
        <v>1.628118724943782E-2</v>
      </c>
      <c r="BD50" s="185">
        <v>-1.4288392244793885E-2</v>
      </c>
      <c r="BE50" s="185">
        <v>-2.1564065721550233E-2</v>
      </c>
      <c r="BF50" s="185">
        <v>-1.959981660611625E-2</v>
      </c>
      <c r="BG50" s="185">
        <v>-2.5318407222120975E-2</v>
      </c>
      <c r="BH50" s="185">
        <v>-1.6939816953192771E-2</v>
      </c>
      <c r="BI50" s="185">
        <v>-1.6168992303523342E-2</v>
      </c>
      <c r="BJ50" s="185">
        <v>4.8699148357508482E-3</v>
      </c>
      <c r="BK50" s="185">
        <v>-4.3910948655896597E-3</v>
      </c>
      <c r="BL50" s="185">
        <v>-3.6584205268048934E-3</v>
      </c>
      <c r="BM50" s="185">
        <v>2.3243765446225848E-3</v>
      </c>
      <c r="BN50" s="185">
        <v>6.7487497811300522E-3</v>
      </c>
      <c r="BO50" s="185">
        <v>4.6700691917696734E-2</v>
      </c>
      <c r="BP50" s="185">
        <v>-1.4356620434484487E-2</v>
      </c>
      <c r="BQ50" s="185">
        <v>1.0774850994154877E-2</v>
      </c>
      <c r="BR50" s="185">
        <v>1.558350964926487E-2</v>
      </c>
      <c r="BS50" s="185">
        <v>2.2256284801786725E-2</v>
      </c>
      <c r="BT50" s="185">
        <v>1.4155335628631881E-2</v>
      </c>
      <c r="BU50" s="185">
        <v>1.4986963307613668E-2</v>
      </c>
      <c r="BV50" s="185">
        <v>-1.0369761815779286E-2</v>
      </c>
      <c r="BW50" s="185">
        <v>1.8960528130315915E-2</v>
      </c>
      <c r="BX50" s="185">
        <v>0</v>
      </c>
      <c r="BY50" s="185">
        <v>0</v>
      </c>
      <c r="BZ50" s="185">
        <v>7.1769520505575904E-2</v>
      </c>
      <c r="CA50" s="185">
        <v>2.6746074842303046E-3</v>
      </c>
      <c r="CB50" s="185">
        <v>1.3285921325106791E-2</v>
      </c>
      <c r="CC50" s="185">
        <v>3.7409137941569774E-3</v>
      </c>
      <c r="CD50" s="185">
        <v>-3.9879569664103224E-3</v>
      </c>
      <c r="CE50" s="185">
        <v>1.0267652288658261E-2</v>
      </c>
      <c r="CF50" s="185">
        <v>-9.6078627378850326E-3</v>
      </c>
      <c r="CG50" s="185">
        <v>-6.7754959500500225E-3</v>
      </c>
      <c r="CH50" s="185">
        <v>-1.3474332723653741E-2</v>
      </c>
      <c r="CI50" s="185">
        <v>-5.1718450185492114E-2</v>
      </c>
      <c r="CJ50" s="185">
        <v>1.6711516461435996E-2</v>
      </c>
      <c r="CK50" s="185">
        <v>4.8066973958792222E-3</v>
      </c>
      <c r="CL50" s="185">
        <v>7.7545757865116619E-3</v>
      </c>
      <c r="CM50" s="185">
        <v>5.3448990784296683E-3</v>
      </c>
      <c r="CN50" s="185">
        <v>0</v>
      </c>
      <c r="CO50" s="185">
        <v>-2.8627889975503678E-2</v>
      </c>
      <c r="CP50" s="185">
        <v>8.9632604954592021E-3</v>
      </c>
      <c r="CQ50" s="185">
        <v>-1.9187305494449795E-3</v>
      </c>
      <c r="CR50" s="185">
        <v>-1.5748425489849879E-2</v>
      </c>
      <c r="CS50" s="185">
        <v>-6.8433776259152687E-3</v>
      </c>
      <c r="CT50" s="185">
        <v>1.067406093517736E-2</v>
      </c>
      <c r="CU50" s="185">
        <v>-1.8732573217998458E-2</v>
      </c>
      <c r="CV50" s="185">
        <v>-2.1952166237929553E-2</v>
      </c>
      <c r="CW50" s="185">
        <v>-4.9384269467458155E-3</v>
      </c>
      <c r="CX50" s="185">
        <v>1.3225046251417837E-2</v>
      </c>
      <c r="CY50" s="185">
        <v>2.023361833099778E-2</v>
      </c>
      <c r="CZ50" s="185">
        <v>-5.985544444115547E-4</v>
      </c>
      <c r="DA50" s="185">
        <v>0</v>
      </c>
      <c r="DB50" s="185">
        <v>-2.4006086479551977E-2</v>
      </c>
      <c r="DC50" s="185">
        <v>-1.7972888970678638E-2</v>
      </c>
      <c r="DD50" s="185">
        <v>9.0775075820269347E-4</v>
      </c>
      <c r="DE50" s="185">
        <v>-1.1224212101856812E-2</v>
      </c>
      <c r="DF50" s="185">
        <v>4.5180410876798832E-2</v>
      </c>
      <c r="DG50" s="185">
        <v>1.5380696285268006E-2</v>
      </c>
      <c r="DH50" s="185">
        <v>1.0605315882849721E-2</v>
      </c>
      <c r="DI50" s="185">
        <v>0</v>
      </c>
      <c r="DJ50" s="185">
        <v>-1.4678697192932263E-2</v>
      </c>
      <c r="DK50" s="185">
        <v>1.8987797667772224E-2</v>
      </c>
      <c r="DL50" s="185">
        <v>0</v>
      </c>
      <c r="DM50" s="185">
        <v>0</v>
      </c>
      <c r="DN50" s="185">
        <v>0</v>
      </c>
      <c r="DO50" s="185">
        <v>0</v>
      </c>
      <c r="DP50" s="185">
        <v>0</v>
      </c>
      <c r="DQ50" s="185">
        <v>1.4132142229613948E-2</v>
      </c>
      <c r="DR50" s="185">
        <v>-1.940600805040215E-2</v>
      </c>
      <c r="DS50" s="185">
        <v>7.1050374690677723E-3</v>
      </c>
      <c r="DT50" s="185">
        <v>8.9931909938682827E-3</v>
      </c>
      <c r="DU50" s="185">
        <v>7.3346163455621947E-3</v>
      </c>
      <c r="DV50" s="185">
        <v>-1.4092930587588023E-2</v>
      </c>
      <c r="DW50" s="185">
        <v>-2.0556939190600285E-3</v>
      </c>
      <c r="DX50" s="185">
        <v>-1.9616304672460949E-3</v>
      </c>
      <c r="DY50" s="185">
        <v>-6.2402354614692276E-3</v>
      </c>
      <c r="DZ50" s="185">
        <v>3.4777172701531307E-2</v>
      </c>
      <c r="EA50" s="185">
        <v>-2.7108890770874201E-2</v>
      </c>
      <c r="EB50" s="185">
        <v>-1.5957425044198729E-2</v>
      </c>
      <c r="EC50" s="185">
        <v>-6.3300148829516178E-2</v>
      </c>
      <c r="ED50" s="185">
        <v>-7.3356463494140128E-2</v>
      </c>
      <c r="EE50" s="185">
        <v>5.5591871909061188E-2</v>
      </c>
      <c r="EF50" s="185">
        <v>-1.4742727046031579E-3</v>
      </c>
      <c r="EG50" s="185">
        <v>-1.3082728856173521E-3</v>
      </c>
      <c r="EH50" s="185">
        <v>-1.9407436440041529E-3</v>
      </c>
      <c r="EI50" s="185">
        <v>2.7677339702029242E-4</v>
      </c>
      <c r="EJ50" s="185">
        <v>7.3727403033395714E-3</v>
      </c>
      <c r="EK50" s="185">
        <v>2.1118486198663113E-2</v>
      </c>
      <c r="EL50" s="185">
        <v>-1.648877636482371E-2</v>
      </c>
      <c r="EM50" s="185">
        <v>2.3478787429496398E-2</v>
      </c>
      <c r="EN50" s="185">
        <v>-8.6166288014085986E-3</v>
      </c>
      <c r="EO50" s="185">
        <v>-4.7906104591617024E-3</v>
      </c>
      <c r="EP50" s="185">
        <v>9.6166460476952657E-3</v>
      </c>
      <c r="EQ50" s="185">
        <v>-2.2757180337346201E-3</v>
      </c>
      <c r="ER50" s="185">
        <v>6.3577672611364964E-3</v>
      </c>
      <c r="ES50" s="185">
        <v>1.6407076743510267E-2</v>
      </c>
      <c r="ET50" s="185">
        <v>8.0352923235761774E-3</v>
      </c>
      <c r="EU50" s="185">
        <v>-3.0590463172181274E-3</v>
      </c>
      <c r="EV50" s="185">
        <v>1.0529530603268149E-2</v>
      </c>
      <c r="EW50" s="185">
        <v>7.9502721648679938E-3</v>
      </c>
      <c r="EX50" s="185">
        <v>2.2626734518950746E-2</v>
      </c>
      <c r="EY50" s="185">
        <v>1.1790576235603503E-2</v>
      </c>
      <c r="EZ50" s="185">
        <v>0</v>
      </c>
      <c r="FA50" s="185">
        <v>-3.1785132176145186E-4</v>
      </c>
      <c r="FB50" s="185">
        <v>0</v>
      </c>
      <c r="FC50" s="185">
        <v>2.528414143941888E-3</v>
      </c>
      <c r="FD50" s="185">
        <v>0</v>
      </c>
      <c r="FE50" s="185">
        <v>-2.4217690978621562E-2</v>
      </c>
      <c r="FF50" s="185">
        <v>0</v>
      </c>
      <c r="FG50" s="185">
        <v>7.7490451481766146E-3</v>
      </c>
      <c r="FH50" s="185">
        <v>-4.2457218745967022E-2</v>
      </c>
      <c r="FI50" s="185">
        <v>1.0242604606355994E-2</v>
      </c>
      <c r="FJ50" s="185">
        <v>1.0870760602806796E-2</v>
      </c>
      <c r="FK50" s="185">
        <v>-1.2228262189457287E-2</v>
      </c>
      <c r="FL50" s="185">
        <v>-2.6957728271494397E-2</v>
      </c>
      <c r="FM50" s="185">
        <v>2.2234368221350106E-2</v>
      </c>
      <c r="FN50" s="185">
        <v>1.3543291706443096E-2</v>
      </c>
      <c r="FO50" s="185">
        <v>2.3730873004408577E-2</v>
      </c>
      <c r="FP50" s="185">
        <v>0</v>
      </c>
      <c r="FQ50" s="185">
        <v>3.8614141331332758E-2</v>
      </c>
      <c r="FR50" s="185">
        <v>-1.6517229395316253E-2</v>
      </c>
      <c r="FS50" s="185">
        <v>0</v>
      </c>
      <c r="FT50" s="185">
        <v>-6.4714980773902591E-4</v>
      </c>
      <c r="FU50" s="185">
        <v>1.89776554785996E-2</v>
      </c>
      <c r="FV50" s="185">
        <v>1.2190378688549297E-2</v>
      </c>
      <c r="FW50" s="185">
        <v>-1.3487478419591491E-2</v>
      </c>
      <c r="FX50" s="185">
        <v>-2.0051652258231748E-2</v>
      </c>
      <c r="FY50" s="185">
        <v>5.146058676632541E-3</v>
      </c>
      <c r="FZ50" s="185">
        <v>1.891193543609352E-2</v>
      </c>
      <c r="GA50" s="185">
        <v>1.9937011035201367E-2</v>
      </c>
      <c r="GB50" s="185">
        <v>-3.3312602299881296E-3</v>
      </c>
      <c r="GC50" s="185">
        <v>6.8053365969621207E-3</v>
      </c>
      <c r="GD50" s="185">
        <v>-8.4716060237677842E-3</v>
      </c>
      <c r="GE50" s="185">
        <v>4.6296182960459134E-2</v>
      </c>
      <c r="GF50" s="185">
        <v>0</v>
      </c>
      <c r="GG50" s="185">
        <v>5.3446883130824352E-3</v>
      </c>
      <c r="GH50" s="185">
        <v>-2.2625130913921182E-2</v>
      </c>
      <c r="GI50" s="185">
        <v>8.1751851176960211E-3</v>
      </c>
      <c r="GJ50" s="185">
        <v>-1.4923935863878184E-3</v>
      </c>
      <c r="GK50" s="185">
        <v>7.2822556191832512E-4</v>
      </c>
      <c r="GL50" s="185">
        <v>-7.0634768427925623E-3</v>
      </c>
      <c r="GM50" s="185">
        <v>2.0618390036413552E-3</v>
      </c>
      <c r="GN50" s="185">
        <v>-1.648373760975411E-3</v>
      </c>
      <c r="GO50" s="185">
        <v>-7.4884612710646222E-3</v>
      </c>
    </row>
    <row r="51" spans="1:197" x14ac:dyDescent="0.25">
      <c r="A51" s="183">
        <v>42521</v>
      </c>
      <c r="B51" s="185">
        <v>-2.380629057900939E-2</v>
      </c>
      <c r="C51" s="185">
        <v>1.29174801721091E-2</v>
      </c>
      <c r="D51" s="185">
        <v>-2.911044968664946E-2</v>
      </c>
      <c r="E51" s="185">
        <v>-2.8564311001911459E-2</v>
      </c>
      <c r="F51" s="185">
        <v>-1.6253852556695623E-2</v>
      </c>
      <c r="G51" s="185">
        <v>-1.6359291801076609E-2</v>
      </c>
      <c r="H51" s="185">
        <v>-1.0151144847533418E-3</v>
      </c>
      <c r="I51" s="185">
        <v>-3.1613467670357061E-2</v>
      </c>
      <c r="J51" s="185">
        <v>-1.5823445314326376E-2</v>
      </c>
      <c r="K51" s="185">
        <v>-2.5801880159706747E-2</v>
      </c>
      <c r="L51" s="185">
        <v>-2.682161650017293E-2</v>
      </c>
      <c r="M51" s="185">
        <v>-2.5604436598950234E-2</v>
      </c>
      <c r="N51" s="185">
        <v>-2.5733761721350522E-2</v>
      </c>
      <c r="O51" s="185">
        <v>-2.6587556755582685E-2</v>
      </c>
      <c r="P51" s="185">
        <v>2.16864918439751E-2</v>
      </c>
      <c r="Q51" s="185">
        <v>-7.6008918816455493E-3</v>
      </c>
      <c r="R51" s="185">
        <v>-1.4481923572908001E-2</v>
      </c>
      <c r="S51" s="185">
        <v>-9.1329551507957143E-3</v>
      </c>
      <c r="T51" s="185">
        <v>-2.1099725323563898E-3</v>
      </c>
      <c r="U51" s="185">
        <v>0.10182077428438184</v>
      </c>
      <c r="V51" s="185">
        <v>0</v>
      </c>
      <c r="W51" s="185">
        <v>9.0488993442311427E-3</v>
      </c>
      <c r="X51" s="185">
        <v>1.1329549748790987E-2</v>
      </c>
      <c r="Y51" s="185">
        <v>-1.8582144657173734E-2</v>
      </c>
      <c r="Z51" s="185">
        <v>-1.0109697991108027E-3</v>
      </c>
      <c r="AA51" s="185">
        <v>1.9125584326942613E-2</v>
      </c>
      <c r="AB51" s="185">
        <v>-8.8246763462871188E-3</v>
      </c>
      <c r="AC51" s="185">
        <v>-1.3116937119414276E-2</v>
      </c>
      <c r="AD51" s="185">
        <v>0</v>
      </c>
      <c r="AE51" s="185">
        <v>0</v>
      </c>
      <c r="AF51" s="185">
        <v>2.7094493616561077E-2</v>
      </c>
      <c r="AG51" s="185">
        <v>-2.8890635454127712E-2</v>
      </c>
      <c r="AH51" s="185">
        <v>1.1619789926907759E-2</v>
      </c>
      <c r="AI51" s="185">
        <v>-5.5215225411405656E-3</v>
      </c>
      <c r="AJ51" s="185">
        <v>7.3214522893845519E-3</v>
      </c>
      <c r="AK51" s="185">
        <v>2.6474198095895678E-2</v>
      </c>
      <c r="AL51" s="185">
        <v>-1.0066413554877338E-2</v>
      </c>
      <c r="AM51" s="185">
        <v>-2.734291449395156E-2</v>
      </c>
      <c r="AN51" s="185">
        <v>-2.0330678283088318E-2</v>
      </c>
      <c r="AO51" s="185">
        <v>-1.2957637525003556E-2</v>
      </c>
      <c r="AP51" s="185">
        <v>-2.7999612685183268E-2</v>
      </c>
      <c r="AQ51" s="185">
        <v>-2.1002019432651998E-2</v>
      </c>
      <c r="AR51" s="185">
        <v>-2.0302589952138319E-2</v>
      </c>
      <c r="AS51" s="185">
        <v>-2.1488927951293767E-3</v>
      </c>
      <c r="AT51" s="185">
        <v>2.6585228112196643E-3</v>
      </c>
      <c r="AU51" s="185">
        <v>-9.4588975644362937E-3</v>
      </c>
      <c r="AV51" s="185">
        <v>-2.1060297089258335E-3</v>
      </c>
      <c r="AW51" s="185">
        <v>-7.2359281345316401E-3</v>
      </c>
      <c r="AX51" s="185">
        <v>-4.7062950225181512E-2</v>
      </c>
      <c r="AY51" s="185">
        <v>-2.3253469268619417E-2</v>
      </c>
      <c r="AZ51" s="185">
        <v>-2.7861537782473762E-3</v>
      </c>
      <c r="BA51" s="185">
        <v>0</v>
      </c>
      <c r="BB51" s="185">
        <v>3.6242502394747056E-3</v>
      </c>
      <c r="BC51" s="185">
        <v>9.3877525217960188E-3</v>
      </c>
      <c r="BD51" s="185">
        <v>1.5677920155113111E-2</v>
      </c>
      <c r="BE51" s="185">
        <v>-1.9429628651052473E-2</v>
      </c>
      <c r="BF51" s="185">
        <v>6.7414827692151846E-3</v>
      </c>
      <c r="BG51" s="185">
        <v>-6.7793419555065579E-3</v>
      </c>
      <c r="BH51" s="185">
        <v>1.037811124921716E-2</v>
      </c>
      <c r="BI51" s="185">
        <v>1.0632710343847249E-2</v>
      </c>
      <c r="BJ51" s="185">
        <v>2.8974240080707112E-3</v>
      </c>
      <c r="BK51" s="185">
        <v>4.0281650199673709E-3</v>
      </c>
      <c r="BL51" s="185">
        <v>1.8503909666173445E-2</v>
      </c>
      <c r="BM51" s="185">
        <v>-3.4985640339749706E-2</v>
      </c>
      <c r="BN51" s="185">
        <v>-4.8295961005316988E-2</v>
      </c>
      <c r="BO51" s="185">
        <v>6.2780833592161935E-3</v>
      </c>
      <c r="BP51" s="185">
        <v>1.7570600498443469E-2</v>
      </c>
      <c r="BQ51" s="185">
        <v>-3.0652434699532445E-2</v>
      </c>
      <c r="BR51" s="185">
        <v>-4.6161996918009346E-2</v>
      </c>
      <c r="BS51" s="185">
        <v>-4.1147737759028837E-2</v>
      </c>
      <c r="BT51" s="185">
        <v>-3.2293372897341369E-2</v>
      </c>
      <c r="BU51" s="185">
        <v>-1.1510473986277891E-2</v>
      </c>
      <c r="BV51" s="185">
        <v>-1.1451628125511155E-2</v>
      </c>
      <c r="BW51" s="185">
        <v>-5.0703763520104458E-2</v>
      </c>
      <c r="BX51" s="185">
        <v>0</v>
      </c>
      <c r="BY51" s="185">
        <v>0</v>
      </c>
      <c r="BZ51" s="185">
        <v>-6.995984725320227E-2</v>
      </c>
      <c r="CA51" s="185">
        <v>8.5488594028505071E-3</v>
      </c>
      <c r="CB51" s="185">
        <v>4.3219400948907929E-2</v>
      </c>
      <c r="CC51" s="185">
        <v>2.6823848259393199E-2</v>
      </c>
      <c r="CD51" s="185">
        <v>2.1025947247099381E-3</v>
      </c>
      <c r="CE51" s="185">
        <v>-2.1193077880082199E-2</v>
      </c>
      <c r="CF51" s="185">
        <v>-6.859434908343526E-4</v>
      </c>
      <c r="CG51" s="185">
        <v>-1.170586451705284E-3</v>
      </c>
      <c r="CH51" s="185">
        <v>2.803118189254189E-2</v>
      </c>
      <c r="CI51" s="185">
        <v>-6.2523369782531146E-3</v>
      </c>
      <c r="CJ51" s="185">
        <v>-3.2150675896685743E-2</v>
      </c>
      <c r="CK51" s="185">
        <v>9.2641868644366427E-3</v>
      </c>
      <c r="CL51" s="185">
        <v>6.2205886985360675E-3</v>
      </c>
      <c r="CM51" s="185">
        <v>3.6954871543274587E-3</v>
      </c>
      <c r="CN51" s="185">
        <v>0</v>
      </c>
      <c r="CO51" s="185">
        <v>-4.288979060672149E-2</v>
      </c>
      <c r="CP51" s="185">
        <v>5.0093618017283447E-3</v>
      </c>
      <c r="CQ51" s="185">
        <v>4.2667906629339641E-3</v>
      </c>
      <c r="CR51" s="185">
        <v>3.8278166964092426E-2</v>
      </c>
      <c r="CS51" s="185">
        <v>-7.507524403935149E-3</v>
      </c>
      <c r="CT51" s="185">
        <v>3.3618732390235703E-2</v>
      </c>
      <c r="CU51" s="185">
        <v>3.5483083879345019E-2</v>
      </c>
      <c r="CV51" s="185">
        <v>-7.7484001173453911E-3</v>
      </c>
      <c r="CW51" s="185">
        <v>-1.1640311419235134E-3</v>
      </c>
      <c r="CX51" s="185">
        <v>8.1397035384022931E-3</v>
      </c>
      <c r="CY51" s="185">
        <v>1.8435772696808097E-2</v>
      </c>
      <c r="CZ51" s="185">
        <v>5.2101363283084279E-3</v>
      </c>
      <c r="DA51" s="185">
        <v>0</v>
      </c>
      <c r="DB51" s="185">
        <v>1.3713895754545274E-2</v>
      </c>
      <c r="DC51" s="185">
        <v>2.5824412025326191E-2</v>
      </c>
      <c r="DD51" s="185">
        <v>3.5514171229706409E-3</v>
      </c>
      <c r="DE51" s="185">
        <v>5.2165789586853823E-4</v>
      </c>
      <c r="DF51" s="185">
        <v>3.3867864029348965E-2</v>
      </c>
      <c r="DG51" s="185">
        <v>1.3031803827030369E-3</v>
      </c>
      <c r="DH51" s="185">
        <v>-1.5084438014134904E-2</v>
      </c>
      <c r="DI51" s="185">
        <v>0</v>
      </c>
      <c r="DJ51" s="185">
        <v>2.2222245875390539E-2</v>
      </c>
      <c r="DK51" s="185">
        <v>5.8440301472952117E-3</v>
      </c>
      <c r="DL51" s="185">
        <v>0</v>
      </c>
      <c r="DM51" s="185">
        <v>0</v>
      </c>
      <c r="DN51" s="185">
        <v>0</v>
      </c>
      <c r="DO51" s="185">
        <v>0</v>
      </c>
      <c r="DP51" s="185">
        <v>0</v>
      </c>
      <c r="DQ51" s="185">
        <v>1.6792381570662915E-2</v>
      </c>
      <c r="DR51" s="185">
        <v>3.1511322710158572E-2</v>
      </c>
      <c r="DS51" s="185">
        <v>5.9753132751489985E-3</v>
      </c>
      <c r="DT51" s="185">
        <v>8.0674982777529068E-3</v>
      </c>
      <c r="DU51" s="185">
        <v>1.0426614972233933E-2</v>
      </c>
      <c r="DV51" s="185">
        <v>2.7986225786631336E-2</v>
      </c>
      <c r="DW51" s="185">
        <v>6.3780803209979768E-3</v>
      </c>
      <c r="DX51" s="185">
        <v>6.8907183737778061E-3</v>
      </c>
      <c r="DY51" s="185">
        <v>1.5002765858362747E-2</v>
      </c>
      <c r="DZ51" s="185">
        <v>-1.182235084383222E-3</v>
      </c>
      <c r="EA51" s="185">
        <v>-3.4953727612725582E-2</v>
      </c>
      <c r="EB51" s="185">
        <v>1.6602666367840139E-2</v>
      </c>
      <c r="EC51" s="185">
        <v>5.2309607312688126E-2</v>
      </c>
      <c r="ED51" s="185">
        <v>7.9638778448800823E-2</v>
      </c>
      <c r="EE51" s="185">
        <v>-2.3284729485430946E-2</v>
      </c>
      <c r="EF51" s="185">
        <v>-6.7850150391956599E-4</v>
      </c>
      <c r="EG51" s="185">
        <v>-3.1905973058586655E-4</v>
      </c>
      <c r="EH51" s="185">
        <v>-1.1425213154531693E-3</v>
      </c>
      <c r="EI51" s="185">
        <v>1.1231667546352119E-2</v>
      </c>
      <c r="EJ51" s="185">
        <v>-1.3713911204544234E-2</v>
      </c>
      <c r="EK51" s="185">
        <v>7.6929045186885474E-3</v>
      </c>
      <c r="EL51" s="185">
        <v>9.4189282477809451E-3</v>
      </c>
      <c r="EM51" s="185">
        <v>-2.545097260591056E-2</v>
      </c>
      <c r="EN51" s="185">
        <v>9.7206681638389962E-3</v>
      </c>
      <c r="EO51" s="185">
        <v>1.1980672231307226E-2</v>
      </c>
      <c r="EP51" s="185">
        <v>1.7929243335736431E-3</v>
      </c>
      <c r="EQ51" s="185">
        <v>-8.6256919788235756E-3</v>
      </c>
      <c r="ER51" s="185">
        <v>2.8704289780192301E-2</v>
      </c>
      <c r="ES51" s="185">
        <v>1.1256431258684502E-2</v>
      </c>
      <c r="ET51" s="185">
        <v>5.7889921515756745E-3</v>
      </c>
      <c r="EU51" s="185">
        <v>7.6131532718354874E-3</v>
      </c>
      <c r="EV51" s="185">
        <v>1.1018344534539492E-2</v>
      </c>
      <c r="EW51" s="185">
        <v>2.1849417085552495E-2</v>
      </c>
      <c r="EX51" s="185">
        <v>5.7694556925285386E-3</v>
      </c>
      <c r="EY51" s="185">
        <v>1.7049583643784907E-2</v>
      </c>
      <c r="EZ51" s="185">
        <v>0</v>
      </c>
      <c r="FA51" s="185">
        <v>-1.2107165412757852E-2</v>
      </c>
      <c r="FB51" s="185">
        <v>0</v>
      </c>
      <c r="FC51" s="185">
        <v>-4.5318608350952638E-2</v>
      </c>
      <c r="FD51" s="185">
        <v>0</v>
      </c>
      <c r="FE51" s="185">
        <v>-4.3157077488997886E-2</v>
      </c>
      <c r="FF51" s="185">
        <v>0</v>
      </c>
      <c r="FG51" s="185">
        <v>1.6810648631975309E-3</v>
      </c>
      <c r="FH51" s="185">
        <v>-3.4299144956408151E-2</v>
      </c>
      <c r="FI51" s="185">
        <v>2.4254297569584714E-2</v>
      </c>
      <c r="FJ51" s="185">
        <v>-2.2898911414049886E-2</v>
      </c>
      <c r="FK51" s="185">
        <v>-2.7393329658937E-2</v>
      </c>
      <c r="FL51" s="185">
        <v>3.3472316475031322E-2</v>
      </c>
      <c r="FM51" s="185">
        <v>-1.1075948864300656E-3</v>
      </c>
      <c r="FN51" s="185">
        <v>-3.5882836480979313E-2</v>
      </c>
      <c r="FO51" s="185">
        <v>2.3255870269058156E-2</v>
      </c>
      <c r="FP51" s="185">
        <v>0</v>
      </c>
      <c r="FQ51" s="185">
        <v>3.849853000095689E-2</v>
      </c>
      <c r="FR51" s="185">
        <v>2.9643201470229523E-3</v>
      </c>
      <c r="FS51" s="185">
        <v>0</v>
      </c>
      <c r="FT51" s="185">
        <v>2.3651602274618069E-2</v>
      </c>
      <c r="FU51" s="185">
        <v>9.0776262138877687E-3</v>
      </c>
      <c r="FV51" s="185">
        <v>8.9854612798628362E-3</v>
      </c>
      <c r="FW51" s="185">
        <v>-5.4771320541481365E-3</v>
      </c>
      <c r="FX51" s="185">
        <v>-7.4490577546635767E-3</v>
      </c>
      <c r="FY51" s="185">
        <v>5.8858859468115827E-3</v>
      </c>
      <c r="FZ51" s="185">
        <v>1.3603226819192833E-2</v>
      </c>
      <c r="GA51" s="185">
        <v>-2.749727210650579E-3</v>
      </c>
      <c r="GB51" s="185">
        <v>-1.8965675342708918E-2</v>
      </c>
      <c r="GC51" s="185">
        <v>3.0829949149553428E-2</v>
      </c>
      <c r="GD51" s="185">
        <v>-7.7378728521798352E-3</v>
      </c>
      <c r="GE51" s="185">
        <v>-1.7798374811488254E-2</v>
      </c>
      <c r="GF51" s="185">
        <v>0</v>
      </c>
      <c r="GG51" s="185">
        <v>-2.7103615015632292E-2</v>
      </c>
      <c r="GH51" s="185">
        <v>4.9506230917353566E-2</v>
      </c>
      <c r="GI51" s="185">
        <v>-2.3859064294373636E-2</v>
      </c>
      <c r="GJ51" s="185">
        <v>7.167490853043414E-3</v>
      </c>
      <c r="GK51" s="185">
        <v>5.6666276593226803E-3</v>
      </c>
      <c r="GL51" s="185">
        <v>3.314124706972107E-3</v>
      </c>
      <c r="GM51" s="185">
        <v>-1.5078590248752853E-3</v>
      </c>
      <c r="GN51" s="185">
        <v>1.4955304860508462E-2</v>
      </c>
      <c r="GO51" s="185">
        <v>7.3495399099134809E-3</v>
      </c>
    </row>
    <row r="52" spans="1:197" x14ac:dyDescent="0.25">
      <c r="A52" s="183">
        <v>42551</v>
      </c>
      <c r="B52" s="185">
        <v>2.882647248390826E-2</v>
      </c>
      <c r="C52" s="185">
        <v>6.4517467539405848E-4</v>
      </c>
      <c r="D52" s="185">
        <v>4.8485907719398723E-2</v>
      </c>
      <c r="E52" s="185">
        <v>4.8154512169415492E-2</v>
      </c>
      <c r="F52" s="185">
        <v>9.4463569986391084E-3</v>
      </c>
      <c r="G52" s="185">
        <v>8.701860578662575E-3</v>
      </c>
      <c r="H52" s="185">
        <v>-3.9059517840847411E-3</v>
      </c>
      <c r="I52" s="185">
        <v>5.8501049655942175E-2</v>
      </c>
      <c r="J52" s="185">
        <v>9.4500423482496761E-3</v>
      </c>
      <c r="K52" s="185">
        <v>7.5599051582244722E-3</v>
      </c>
      <c r="L52" s="185">
        <v>7.2122435523936717E-3</v>
      </c>
      <c r="M52" s="185">
        <v>7.2544597845666499E-3</v>
      </c>
      <c r="N52" s="185">
        <v>7.5310411516398296E-3</v>
      </c>
      <c r="O52" s="185">
        <v>8.0978530545157586E-3</v>
      </c>
      <c r="P52" s="185">
        <v>-1.1468033369963285E-3</v>
      </c>
      <c r="Q52" s="185">
        <v>6.0023450768202117E-3</v>
      </c>
      <c r="R52" s="185">
        <v>3.2558966122298253E-3</v>
      </c>
      <c r="S52" s="185">
        <v>-1.2929023356954119E-3</v>
      </c>
      <c r="T52" s="185">
        <v>-1.9189449572095093E-3</v>
      </c>
      <c r="U52" s="185">
        <v>7.3487479290260338E-2</v>
      </c>
      <c r="V52" s="185">
        <v>0</v>
      </c>
      <c r="W52" s="185">
        <v>1.7040411030226611E-2</v>
      </c>
      <c r="X52" s="185">
        <v>-6.9304277752925882E-3</v>
      </c>
      <c r="Y52" s="185">
        <v>-5.0126135945613333E-2</v>
      </c>
      <c r="Z52" s="185">
        <v>-1.6614157379847824E-2</v>
      </c>
      <c r="AA52" s="185">
        <v>-1.3232177563606395E-2</v>
      </c>
      <c r="AB52" s="185">
        <v>-9.212857850444971E-3</v>
      </c>
      <c r="AC52" s="185">
        <v>-1.3684681011186211E-2</v>
      </c>
      <c r="AD52" s="185">
        <v>0</v>
      </c>
      <c r="AE52" s="185">
        <v>0</v>
      </c>
      <c r="AF52" s="185">
        <v>3.517119404870786E-2</v>
      </c>
      <c r="AG52" s="185">
        <v>4.5419230654484749E-2</v>
      </c>
      <c r="AH52" s="185">
        <v>5.8518157343351914E-3</v>
      </c>
      <c r="AI52" s="185">
        <v>5.4052322954549065E-3</v>
      </c>
      <c r="AJ52" s="185">
        <v>-2.4217469331777527E-2</v>
      </c>
      <c r="AK52" s="185">
        <v>-1.3093442657185556E-2</v>
      </c>
      <c r="AL52" s="185">
        <v>3.2893298229532213E-3</v>
      </c>
      <c r="AM52" s="185">
        <v>3.8181132272526695E-2</v>
      </c>
      <c r="AN52" s="185">
        <v>3.8234083880567739E-2</v>
      </c>
      <c r="AO52" s="185">
        <v>3.4384787374652823E-2</v>
      </c>
      <c r="AP52" s="185">
        <v>3.7488613729027065E-2</v>
      </c>
      <c r="AQ52" s="185">
        <v>3.740388990469086E-2</v>
      </c>
      <c r="AR52" s="185">
        <v>3.815548743123455E-2</v>
      </c>
      <c r="AS52" s="185">
        <v>-4.2692258378520392E-3</v>
      </c>
      <c r="AT52" s="185">
        <v>2.0913206677325609E-4</v>
      </c>
      <c r="AU52" s="185">
        <v>1.2456348590054454E-2</v>
      </c>
      <c r="AV52" s="185">
        <v>1.1713387218278228E-2</v>
      </c>
      <c r="AW52" s="185">
        <v>1.4261902334588813E-2</v>
      </c>
      <c r="AX52" s="185">
        <v>4.8472894264145874E-2</v>
      </c>
      <c r="AY52" s="185">
        <v>-2.4168631522370242E-3</v>
      </c>
      <c r="AZ52" s="185">
        <v>4.911293761791951E-2</v>
      </c>
      <c r="BA52" s="185">
        <v>0</v>
      </c>
      <c r="BB52" s="185">
        <v>1.4713572699288111E-2</v>
      </c>
      <c r="BC52" s="185">
        <v>2.1378665884650436E-4</v>
      </c>
      <c r="BD52" s="185">
        <v>-2.9982982862003599E-2</v>
      </c>
      <c r="BE52" s="185">
        <v>1.8131347226462693E-3</v>
      </c>
      <c r="BF52" s="185">
        <v>3.4981798216894996E-2</v>
      </c>
      <c r="BG52" s="185">
        <v>4.3860408711021662E-2</v>
      </c>
      <c r="BH52" s="185">
        <v>6.1386400969645483E-2</v>
      </c>
      <c r="BI52" s="185">
        <v>6.1406925932592303E-2</v>
      </c>
      <c r="BJ52" s="185">
        <v>3.5611455060121942E-2</v>
      </c>
      <c r="BK52" s="185">
        <v>6.4729760301274536E-3</v>
      </c>
      <c r="BL52" s="185">
        <v>1.0666698341627824E-2</v>
      </c>
      <c r="BM52" s="185">
        <v>3.4581369133579753E-3</v>
      </c>
      <c r="BN52" s="185">
        <v>7.2473380805738244E-2</v>
      </c>
      <c r="BO52" s="185">
        <v>3.3866573442959361E-2</v>
      </c>
      <c r="BP52" s="185">
        <v>2.0890420782871271E-2</v>
      </c>
      <c r="BQ52" s="185">
        <v>5.5884180374905619E-2</v>
      </c>
      <c r="BR52" s="185">
        <v>8.4471721608513628E-2</v>
      </c>
      <c r="BS52" s="185">
        <v>7.4125615342414478E-2</v>
      </c>
      <c r="BT52" s="185">
        <v>7.1520941328222343E-2</v>
      </c>
      <c r="BU52" s="185">
        <v>2.3483358756905548E-2</v>
      </c>
      <c r="BV52" s="185">
        <v>2.0213043019381843E-3</v>
      </c>
      <c r="BW52" s="185">
        <v>-3.0443129346584798E-2</v>
      </c>
      <c r="BX52" s="185">
        <v>0</v>
      </c>
      <c r="BY52" s="185">
        <v>0</v>
      </c>
      <c r="BZ52" s="185">
        <v>4.8861975576100995E-2</v>
      </c>
      <c r="CA52" s="185">
        <v>-1.4271845164255838E-2</v>
      </c>
      <c r="CB52" s="185">
        <v>-6.2210555033305887E-2</v>
      </c>
      <c r="CC52" s="185">
        <v>-6.6896012363571566E-2</v>
      </c>
      <c r="CD52" s="185">
        <v>8.7236179528749468E-3</v>
      </c>
      <c r="CE52" s="185">
        <v>1.3079447119163777E-2</v>
      </c>
      <c r="CF52" s="185">
        <v>-5.8514688655239124E-3</v>
      </c>
      <c r="CG52" s="185">
        <v>-3.3065359289791681E-3</v>
      </c>
      <c r="CH52" s="185">
        <v>2.1280723505666801E-2</v>
      </c>
      <c r="CI52" s="185">
        <v>-7.9802003229354091E-3</v>
      </c>
      <c r="CJ52" s="185">
        <v>1.7691481785615148E-2</v>
      </c>
      <c r="CK52" s="185">
        <v>-1.1367769953836218E-3</v>
      </c>
      <c r="CL52" s="185">
        <v>1.5653573670981181E-2</v>
      </c>
      <c r="CM52" s="185">
        <v>6.8190459250201951E-3</v>
      </c>
      <c r="CN52" s="185">
        <v>0</v>
      </c>
      <c r="CO52" s="185">
        <v>-2.4446454631212502E-2</v>
      </c>
      <c r="CP52" s="185">
        <v>1.8944475088804796E-2</v>
      </c>
      <c r="CQ52" s="185">
        <v>1.8410178361684473E-2</v>
      </c>
      <c r="CR52" s="185">
        <v>-4.1229097347237335E-2</v>
      </c>
      <c r="CS52" s="185">
        <v>-2.3657517665972547E-2</v>
      </c>
      <c r="CT52" s="185">
        <v>1.7957628707655812E-2</v>
      </c>
      <c r="CU52" s="185">
        <v>-2.0180479333488117E-3</v>
      </c>
      <c r="CV52" s="185">
        <v>1.0265698717726765E-2</v>
      </c>
      <c r="CW52" s="185">
        <v>-2.0090736373839114E-2</v>
      </c>
      <c r="CX52" s="185">
        <v>1.3900727307930729E-2</v>
      </c>
      <c r="CY52" s="185">
        <v>3.4109506902516386E-2</v>
      </c>
      <c r="CZ52" s="185">
        <v>-6.8687539724435415E-3</v>
      </c>
      <c r="DA52" s="185">
        <v>0</v>
      </c>
      <c r="DB52" s="185">
        <v>2.8532462335307098E-3</v>
      </c>
      <c r="DC52" s="185">
        <v>4.7878343984884171E-3</v>
      </c>
      <c r="DD52" s="185">
        <v>1.0069636320704727E-2</v>
      </c>
      <c r="DE52" s="185">
        <v>3.4082586666387277E-2</v>
      </c>
      <c r="DF52" s="185">
        <v>3.1695853422123069E-2</v>
      </c>
      <c r="DG52" s="185">
        <v>1.1299535049697806E-2</v>
      </c>
      <c r="DH52" s="185">
        <v>9.364497847055106E-3</v>
      </c>
      <c r="DI52" s="185">
        <v>2.2047333729018334E-2</v>
      </c>
      <c r="DJ52" s="185">
        <v>1.5435911879648672E-2</v>
      </c>
      <c r="DK52" s="185">
        <v>3.0073671968764103E-2</v>
      </c>
      <c r="DL52" s="185">
        <v>0</v>
      </c>
      <c r="DM52" s="185">
        <v>0</v>
      </c>
      <c r="DN52" s="185">
        <v>0</v>
      </c>
      <c r="DO52" s="185">
        <v>0</v>
      </c>
      <c r="DP52" s="185">
        <v>0</v>
      </c>
      <c r="DQ52" s="185">
        <v>1.2379556090476551E-2</v>
      </c>
      <c r="DR52" s="185">
        <v>9.4384865262435412E-3</v>
      </c>
      <c r="DS52" s="185">
        <v>-5.6336022986171724E-3</v>
      </c>
      <c r="DT52" s="185">
        <v>-6.3922078389497643E-3</v>
      </c>
      <c r="DU52" s="185">
        <v>1.0862256243056853E-2</v>
      </c>
      <c r="DV52" s="185">
        <v>-1.1704391468940178E-2</v>
      </c>
      <c r="DW52" s="185">
        <v>6.7226563941633543E-3</v>
      </c>
      <c r="DX52" s="185">
        <v>7.0240469866260907E-3</v>
      </c>
      <c r="DY52" s="185">
        <v>4.5608246886598918E-4</v>
      </c>
      <c r="DZ52" s="185">
        <v>-6.8610187651148416E-2</v>
      </c>
      <c r="EA52" s="185">
        <v>-3.1551467150743216E-2</v>
      </c>
      <c r="EB52" s="185">
        <v>-6.9579212930357709E-2</v>
      </c>
      <c r="EC52" s="185">
        <v>3.3030530699064871E-2</v>
      </c>
      <c r="ED52" s="185">
        <v>2.8906492838980564E-2</v>
      </c>
      <c r="EE52" s="185">
        <v>1.1056016121070485E-2</v>
      </c>
      <c r="EF52" s="185">
        <v>5.9590590014122436E-3</v>
      </c>
      <c r="EG52" s="185">
        <v>6.0251567699284823E-3</v>
      </c>
      <c r="EH52" s="185">
        <v>5.4694715559620542E-3</v>
      </c>
      <c r="EI52" s="185">
        <v>-1.5364071229620748E-4</v>
      </c>
      <c r="EJ52" s="185">
        <v>2.1005607447411815E-2</v>
      </c>
      <c r="EK52" s="185">
        <v>2.048586464396796E-5</v>
      </c>
      <c r="EL52" s="185">
        <v>4.6177933659650762E-2</v>
      </c>
      <c r="EM52" s="185">
        <v>5.3034181783569903E-2</v>
      </c>
      <c r="EN52" s="185">
        <v>5.1672442092947399E-2</v>
      </c>
      <c r="EO52" s="185">
        <v>1.771189054544273E-2</v>
      </c>
      <c r="EP52" s="185">
        <v>3.6629058712485174E-2</v>
      </c>
      <c r="EQ52" s="185">
        <v>-1.7383784033256446E-2</v>
      </c>
      <c r="ER52" s="185">
        <v>1.6899275268272607E-2</v>
      </c>
      <c r="ES52" s="185">
        <v>3.5801312078132884E-2</v>
      </c>
      <c r="ET52" s="185">
        <v>-1.0897643126969603E-2</v>
      </c>
      <c r="EU52" s="185">
        <v>5.5384638724404623E-3</v>
      </c>
      <c r="EV52" s="185">
        <v>1.0735388684784443E-5</v>
      </c>
      <c r="EW52" s="185">
        <v>7.3148784158681415E-3</v>
      </c>
      <c r="EX52" s="185">
        <v>1.7077377522209483E-3</v>
      </c>
      <c r="EY52" s="185">
        <v>1.9436168573680104E-2</v>
      </c>
      <c r="EZ52" s="185">
        <v>0</v>
      </c>
      <c r="FA52" s="185">
        <v>1.5844677665914755E-2</v>
      </c>
      <c r="FB52" s="185">
        <v>0</v>
      </c>
      <c r="FC52" s="185">
        <v>4.9256080952685653E-2</v>
      </c>
      <c r="FD52" s="185">
        <v>0</v>
      </c>
      <c r="FE52" s="185">
        <v>-3.094831049187809E-2</v>
      </c>
      <c r="FF52" s="185">
        <v>0</v>
      </c>
      <c r="FG52" s="185">
        <v>-3.0929837415083813E-2</v>
      </c>
      <c r="FH52" s="185">
        <v>8.2359855692681685E-3</v>
      </c>
      <c r="FI52" s="185">
        <v>-2.436836057423885E-2</v>
      </c>
      <c r="FJ52" s="185">
        <v>3.1556887611447551E-2</v>
      </c>
      <c r="FK52" s="185">
        <v>-1.9630061925078261E-2</v>
      </c>
      <c r="FL52" s="185">
        <v>-2.7252623128361051E-2</v>
      </c>
      <c r="FM52" s="185">
        <v>-8.9103981321101648E-4</v>
      </c>
      <c r="FN52" s="185">
        <v>1.6518898976791901E-2</v>
      </c>
      <c r="FO52" s="185">
        <v>7.7662372025679577E-4</v>
      </c>
      <c r="FP52" s="185">
        <v>0</v>
      </c>
      <c r="FQ52" s="185">
        <v>2.8590212499586529E-2</v>
      </c>
      <c r="FR52" s="185">
        <v>-2.0078079270833748E-3</v>
      </c>
      <c r="FS52" s="185">
        <v>0</v>
      </c>
      <c r="FT52" s="185">
        <v>6.5607800692886768E-4</v>
      </c>
      <c r="FU52" s="185">
        <v>-2.1427739474582951E-2</v>
      </c>
      <c r="FV52" s="185">
        <v>-3.113357314567191E-2</v>
      </c>
      <c r="FW52" s="185">
        <v>1.0810900916491959E-2</v>
      </c>
      <c r="FX52" s="185">
        <v>1.7566213986098683E-2</v>
      </c>
      <c r="FY52" s="185">
        <v>-1.1781519534731251E-2</v>
      </c>
      <c r="FZ52" s="185">
        <v>-4.6073417146270383E-2</v>
      </c>
      <c r="GA52" s="185">
        <v>3.5644627391293503E-2</v>
      </c>
      <c r="GB52" s="185">
        <v>6.461861774837715E-3</v>
      </c>
      <c r="GC52" s="185">
        <v>-9.1659231945558049E-3</v>
      </c>
      <c r="GD52" s="185">
        <v>-1.9201691419827853E-2</v>
      </c>
      <c r="GE52" s="185">
        <v>-3.8828873794798546E-2</v>
      </c>
      <c r="GF52" s="185">
        <v>0</v>
      </c>
      <c r="GG52" s="185">
        <v>0.12820254258824199</v>
      </c>
      <c r="GH52" s="185">
        <v>2.9545755917995256E-2</v>
      </c>
      <c r="GI52" s="185">
        <v>4.996625153994036E-2</v>
      </c>
      <c r="GJ52" s="185">
        <v>3.0840040720039419E-3</v>
      </c>
      <c r="GK52" s="185">
        <v>3.373106892206954E-3</v>
      </c>
      <c r="GL52" s="185">
        <v>8.5559290466026543E-3</v>
      </c>
      <c r="GM52" s="185">
        <v>2.1398247052815096E-3</v>
      </c>
      <c r="GN52" s="185">
        <v>6.7305633744312683E-4</v>
      </c>
      <c r="GO52" s="185">
        <v>-8.6606637480694543E-3</v>
      </c>
    </row>
    <row r="53" spans="1:197" x14ac:dyDescent="0.25">
      <c r="A53" s="183">
        <v>42582</v>
      </c>
      <c r="B53" s="185">
        <v>-2.8929318443080741E-2</v>
      </c>
      <c r="C53" s="185">
        <v>2.5383388737674456E-2</v>
      </c>
      <c r="D53" s="185">
        <v>1.0816044121790946E-2</v>
      </c>
      <c r="E53" s="185">
        <v>9.8574760961443551E-3</v>
      </c>
      <c r="F53" s="185">
        <v>-1.2994988505532091E-3</v>
      </c>
      <c r="G53" s="185">
        <v>-1.4264868460557947E-3</v>
      </c>
      <c r="H53" s="185">
        <v>7.6292402709790064E-4</v>
      </c>
      <c r="I53" s="185">
        <v>4.8820932263046034E-2</v>
      </c>
      <c r="J53" s="185">
        <v>1.1924550975213151E-2</v>
      </c>
      <c r="K53" s="185">
        <v>1.4205921327620148E-2</v>
      </c>
      <c r="L53" s="185">
        <v>1.4407583469663365E-2</v>
      </c>
      <c r="M53" s="185">
        <v>1.5277148676274156E-2</v>
      </c>
      <c r="N53" s="185">
        <v>1.4997163217948075E-2</v>
      </c>
      <c r="O53" s="185">
        <v>1.5160808162393395E-2</v>
      </c>
      <c r="P53" s="185">
        <v>1.3972747517465422E-2</v>
      </c>
      <c r="Q53" s="185">
        <v>5.7932784428535011E-3</v>
      </c>
      <c r="R53" s="185">
        <v>-4.6526460483392769E-4</v>
      </c>
      <c r="S53" s="185">
        <v>-1.5777771158489586E-2</v>
      </c>
      <c r="T53" s="185">
        <v>3.6876987310953306E-3</v>
      </c>
      <c r="U53" s="185">
        <v>2.5727357183076845E-2</v>
      </c>
      <c r="V53" s="185">
        <v>0</v>
      </c>
      <c r="W53" s="185">
        <v>-5.9442826786983895E-3</v>
      </c>
      <c r="X53" s="185">
        <v>-1.7193313456658574E-2</v>
      </c>
      <c r="Y53" s="185">
        <v>1.5210070134730365E-2</v>
      </c>
      <c r="Z53" s="185">
        <v>-2.272522661231274E-2</v>
      </c>
      <c r="AA53" s="185">
        <v>6.9189707414358467E-3</v>
      </c>
      <c r="AB53" s="185">
        <v>-3.6702082066253313E-3</v>
      </c>
      <c r="AC53" s="185">
        <v>-5.5855383312552066E-3</v>
      </c>
      <c r="AD53" s="185">
        <v>0</v>
      </c>
      <c r="AE53" s="185">
        <v>0</v>
      </c>
      <c r="AF53" s="185">
        <v>9.5734913708308104E-3</v>
      </c>
      <c r="AG53" s="185">
        <v>4.1777045571549917E-2</v>
      </c>
      <c r="AH53" s="185">
        <v>1.4099675705584909E-2</v>
      </c>
      <c r="AI53" s="185">
        <v>1.1893603930456109E-2</v>
      </c>
      <c r="AJ53" s="185">
        <v>-3.4051616723893334E-2</v>
      </c>
      <c r="AK53" s="185">
        <v>-9.5050738508970188E-3</v>
      </c>
      <c r="AL53" s="185">
        <v>-5.9380505779619789E-3</v>
      </c>
      <c r="AM53" s="185">
        <v>1.2164215298090373E-2</v>
      </c>
      <c r="AN53" s="185">
        <v>1.5726137575904076E-2</v>
      </c>
      <c r="AO53" s="185">
        <v>1.9586213084598503E-2</v>
      </c>
      <c r="AP53" s="185">
        <v>1.1541623176006415E-2</v>
      </c>
      <c r="AQ53" s="185">
        <v>1.5016851842993551E-2</v>
      </c>
      <c r="AR53" s="185">
        <v>1.5672204535205802E-2</v>
      </c>
      <c r="AS53" s="185">
        <v>9.1479588576376739E-3</v>
      </c>
      <c r="AT53" s="185">
        <v>2.8412646504922755E-3</v>
      </c>
      <c r="AU53" s="185">
        <v>1.371506632423148E-2</v>
      </c>
      <c r="AV53" s="185">
        <v>2.4352823733320584E-4</v>
      </c>
      <c r="AW53" s="185">
        <v>-5.9670568093846531E-3</v>
      </c>
      <c r="AX53" s="185">
        <v>1.7516344066550289E-2</v>
      </c>
      <c r="AY53" s="185">
        <v>-4.3735057711755822E-2</v>
      </c>
      <c r="AZ53" s="185">
        <v>-2.7829938816438266E-5</v>
      </c>
      <c r="BA53" s="185">
        <v>0</v>
      </c>
      <c r="BB53" s="185">
        <v>1.6185337861052782E-3</v>
      </c>
      <c r="BC53" s="185">
        <v>8.8418269552354226E-4</v>
      </c>
      <c r="BD53" s="185">
        <v>-5.087593178324596E-3</v>
      </c>
      <c r="BE53" s="185">
        <v>2.2412099985508176E-2</v>
      </c>
      <c r="BF53" s="185">
        <v>3.083703260088928E-3</v>
      </c>
      <c r="BG53" s="185">
        <v>1.0319634339481831E-2</v>
      </c>
      <c r="BH53" s="185">
        <v>1.4366180196705809E-3</v>
      </c>
      <c r="BI53" s="185">
        <v>2.1020098677506848E-3</v>
      </c>
      <c r="BJ53" s="185">
        <v>3.6786381240371982E-3</v>
      </c>
      <c r="BK53" s="185">
        <v>-3.4096831301798476E-2</v>
      </c>
      <c r="BL53" s="185">
        <v>-5.0311320701586322E-3</v>
      </c>
      <c r="BM53" s="185">
        <v>2.975580989591128E-2</v>
      </c>
      <c r="BN53" s="185">
        <v>3.219547843844494E-2</v>
      </c>
      <c r="BO53" s="185">
        <v>-2.9021119280177726E-2</v>
      </c>
      <c r="BP53" s="185">
        <v>6.8163916504967005E-4</v>
      </c>
      <c r="BQ53" s="185">
        <v>1.6557934773172144E-3</v>
      </c>
      <c r="BR53" s="185">
        <v>3.1992229871674539E-3</v>
      </c>
      <c r="BS53" s="185">
        <v>-1.6554570409374062E-3</v>
      </c>
      <c r="BT53" s="185">
        <v>-4.106002822469975E-3</v>
      </c>
      <c r="BU53" s="185">
        <v>-1.4838679140944354E-4</v>
      </c>
      <c r="BV53" s="185">
        <v>2.528393881790672E-2</v>
      </c>
      <c r="BW53" s="185">
        <v>1.6018424079331062E-2</v>
      </c>
      <c r="BX53" s="185">
        <v>0</v>
      </c>
      <c r="BY53" s="185">
        <v>0</v>
      </c>
      <c r="BZ53" s="185">
        <v>3.3239351917320241E-2</v>
      </c>
      <c r="CA53" s="185">
        <v>3.5992956804314145E-3</v>
      </c>
      <c r="CB53" s="185">
        <v>2.2824544067427548E-2</v>
      </c>
      <c r="CC53" s="185">
        <v>2.7322391782195074E-2</v>
      </c>
      <c r="CD53" s="185">
        <v>-2.2045804246723548E-3</v>
      </c>
      <c r="CE53" s="185">
        <v>8.6266551412803082E-4</v>
      </c>
      <c r="CF53" s="185">
        <v>1.0305073487965787E-2</v>
      </c>
      <c r="CG53" s="185">
        <v>-1.3445975887652845E-3</v>
      </c>
      <c r="CH53" s="185">
        <v>-3.6789045264056116E-3</v>
      </c>
      <c r="CI53" s="185">
        <v>1.8896737793414671E-2</v>
      </c>
      <c r="CJ53" s="185">
        <v>-9.1303375806092582E-4</v>
      </c>
      <c r="CK53" s="185">
        <v>-2.8501915797455257E-2</v>
      </c>
      <c r="CL53" s="185">
        <v>-1.1233534188518569E-2</v>
      </c>
      <c r="CM53" s="185">
        <v>1.4961750144915683E-4</v>
      </c>
      <c r="CN53" s="185">
        <v>0</v>
      </c>
      <c r="CO53" s="185">
        <v>3.3769014913710795E-2</v>
      </c>
      <c r="CP53" s="185">
        <v>8.3693776166089834E-3</v>
      </c>
      <c r="CQ53" s="185">
        <v>2.6825016914235451E-3</v>
      </c>
      <c r="CR53" s="185">
        <v>5.5694150735299562E-2</v>
      </c>
      <c r="CS53" s="185">
        <v>-1.9598673779173462E-2</v>
      </c>
      <c r="CT53" s="185">
        <v>1.2876531834639434E-2</v>
      </c>
      <c r="CU53" s="185">
        <v>1.9615939056829299E-3</v>
      </c>
      <c r="CV53" s="185">
        <v>-1.7414697761169801E-2</v>
      </c>
      <c r="CW53" s="185">
        <v>3.6035272631012395E-2</v>
      </c>
      <c r="CX53" s="185">
        <v>5.9573360097733633E-3</v>
      </c>
      <c r="CY53" s="185">
        <v>1.1121809971692733E-2</v>
      </c>
      <c r="CZ53" s="185">
        <v>1.1755317620231166E-2</v>
      </c>
      <c r="DA53" s="185">
        <v>0</v>
      </c>
      <c r="DB53" s="185">
        <v>-4.7286774197876904E-3</v>
      </c>
      <c r="DC53" s="185">
        <v>2.8771020989344469E-3</v>
      </c>
      <c r="DD53" s="185">
        <v>1.1875442436759918E-2</v>
      </c>
      <c r="DE53" s="185">
        <v>4.398006339730527E-3</v>
      </c>
      <c r="DF53" s="185">
        <v>4.0881039275305599E-2</v>
      </c>
      <c r="DG53" s="185">
        <v>1.1271411973019924E-3</v>
      </c>
      <c r="DH53" s="185">
        <v>-8.7708810297206924E-3</v>
      </c>
      <c r="DI53" s="185">
        <v>8.5411183480812967E-3</v>
      </c>
      <c r="DJ53" s="185">
        <v>-1.1294542720560781E-2</v>
      </c>
      <c r="DK53" s="185">
        <v>-1.1034867559179456E-2</v>
      </c>
      <c r="DL53" s="185">
        <v>0</v>
      </c>
      <c r="DM53" s="185">
        <v>0</v>
      </c>
      <c r="DN53" s="185">
        <v>0</v>
      </c>
      <c r="DO53" s="185">
        <v>0</v>
      </c>
      <c r="DP53" s="185">
        <v>0</v>
      </c>
      <c r="DQ53" s="185">
        <v>-1.2916161438238786E-2</v>
      </c>
      <c r="DR53" s="185">
        <v>-1.14340713291366E-3</v>
      </c>
      <c r="DS53" s="185">
        <v>7.8565270048703076E-3</v>
      </c>
      <c r="DT53" s="185">
        <v>4.8503071890335162E-3</v>
      </c>
      <c r="DU53" s="185">
        <v>1.051135741279889E-2</v>
      </c>
      <c r="DV53" s="185">
        <v>-5.4454673488354366E-2</v>
      </c>
      <c r="DW53" s="185">
        <v>-7.9319508288604301E-3</v>
      </c>
      <c r="DX53" s="185">
        <v>-7.9327089932068624E-3</v>
      </c>
      <c r="DY53" s="185">
        <v>1.4008100662890011E-3</v>
      </c>
      <c r="DZ53" s="185">
        <v>5.9252737638992782E-2</v>
      </c>
      <c r="EA53" s="185">
        <v>2.3081178040998677E-2</v>
      </c>
      <c r="EB53" s="185">
        <v>5.4655040820698261E-2</v>
      </c>
      <c r="EC53" s="185">
        <v>1.2017776982199028E-2</v>
      </c>
      <c r="ED53" s="185">
        <v>1.6199801441212847E-2</v>
      </c>
      <c r="EE53" s="185">
        <v>4.4230698788575969E-4</v>
      </c>
      <c r="EF53" s="185">
        <v>7.8626643598706074E-3</v>
      </c>
      <c r="EG53" s="185">
        <v>7.9208679182063875E-3</v>
      </c>
      <c r="EH53" s="185">
        <v>8.1360308187688225E-3</v>
      </c>
      <c r="EI53" s="185">
        <v>-2.8736662071600173E-2</v>
      </c>
      <c r="EJ53" s="185">
        <v>7.239885954021091E-3</v>
      </c>
      <c r="EK53" s="185">
        <v>1.0213184614176384E-2</v>
      </c>
      <c r="EL53" s="185">
        <v>-3.8047878145701847E-2</v>
      </c>
      <c r="EM53" s="185">
        <v>4.5431263148715526E-2</v>
      </c>
      <c r="EN53" s="185">
        <v>2.6406455378977955E-2</v>
      </c>
      <c r="EO53" s="185">
        <v>2.65584358988535E-2</v>
      </c>
      <c r="EP53" s="185">
        <v>3.7222061442691141E-2</v>
      </c>
      <c r="EQ53" s="185">
        <v>-6.6426480861783016E-3</v>
      </c>
      <c r="ER53" s="185">
        <v>2.1066285560866857E-2</v>
      </c>
      <c r="ES53" s="185">
        <v>2.4906730660317199E-2</v>
      </c>
      <c r="ET53" s="185">
        <v>8.4176190113307622E-3</v>
      </c>
      <c r="EU53" s="185">
        <v>-5.922973305948688E-3</v>
      </c>
      <c r="EV53" s="185">
        <v>-1.7722260344802798E-3</v>
      </c>
      <c r="EW53" s="185">
        <v>6.9589415483563202E-4</v>
      </c>
      <c r="EX53" s="185">
        <v>-1.2071826453140134E-2</v>
      </c>
      <c r="EY53" s="185">
        <v>1.6491037177624918E-2</v>
      </c>
      <c r="EZ53" s="185">
        <v>0</v>
      </c>
      <c r="FA53" s="185">
        <v>2.4532869066502195E-2</v>
      </c>
      <c r="FB53" s="185">
        <v>0</v>
      </c>
      <c r="FC53" s="185">
        <v>1.8512000784125342E-2</v>
      </c>
      <c r="FD53" s="185">
        <v>0</v>
      </c>
      <c r="FE53" s="185">
        <v>1.4209981006142684E-2</v>
      </c>
      <c r="FF53" s="185">
        <v>0</v>
      </c>
      <c r="FG53" s="185">
        <v>1.7566349526953351E-2</v>
      </c>
      <c r="FH53" s="185">
        <v>3.1813608039621084E-2</v>
      </c>
      <c r="FI53" s="185">
        <v>4.3768964909973677E-3</v>
      </c>
      <c r="FJ53" s="185">
        <v>2.4534754662334429E-2</v>
      </c>
      <c r="FK53" s="185">
        <v>2.0111950810756691E-2</v>
      </c>
      <c r="FL53" s="185">
        <v>-6.4991942110163275E-3</v>
      </c>
      <c r="FM53" s="185">
        <v>4.9056112453471495E-3</v>
      </c>
      <c r="FN53" s="185">
        <v>-1.4196856199870362E-2</v>
      </c>
      <c r="FO53" s="185">
        <v>5.2847518166756716E-2</v>
      </c>
      <c r="FP53" s="185">
        <v>0</v>
      </c>
      <c r="FQ53" s="185">
        <v>1.2668470884294746E-2</v>
      </c>
      <c r="FR53" s="185">
        <v>-3.6929444343279383E-2</v>
      </c>
      <c r="FS53" s="185">
        <v>0</v>
      </c>
      <c r="FT53" s="185">
        <v>7.8319421939341714E-4</v>
      </c>
      <c r="FU53" s="185">
        <v>3.0395644503345517E-2</v>
      </c>
      <c r="FV53" s="185">
        <v>4.0425410428199214E-3</v>
      </c>
      <c r="FW53" s="185">
        <v>2.9345910825548147E-2</v>
      </c>
      <c r="FX53" s="185">
        <v>4.5307051174660634E-2</v>
      </c>
      <c r="FY53" s="185">
        <v>1.3572555943796907E-2</v>
      </c>
      <c r="FZ53" s="185">
        <v>6.2631091747795131E-3</v>
      </c>
      <c r="GA53" s="185">
        <v>1.8422606396385106E-2</v>
      </c>
      <c r="GB53" s="185">
        <v>1.9173543540271218E-2</v>
      </c>
      <c r="GC53" s="185">
        <v>2.4399154084321462E-2</v>
      </c>
      <c r="GD53" s="185">
        <v>-3.6176111676089993E-4</v>
      </c>
      <c r="GE53" s="185">
        <v>3.9694825126143606E-3</v>
      </c>
      <c r="GF53" s="185">
        <v>0</v>
      </c>
      <c r="GG53" s="185">
        <v>-6.5396823113572769E-2</v>
      </c>
      <c r="GH53" s="185">
        <v>-1.2444738150703925E-3</v>
      </c>
      <c r="GI53" s="185">
        <v>7.1941439514976507E-3</v>
      </c>
      <c r="GJ53" s="185">
        <v>3.944628929268593E-3</v>
      </c>
      <c r="GK53" s="185">
        <v>1.307650150838115E-4</v>
      </c>
      <c r="GL53" s="185">
        <v>5.1898555553177971E-3</v>
      </c>
      <c r="GM53" s="185">
        <v>2.5858488465569126E-3</v>
      </c>
      <c r="GN53" s="185">
        <v>2.6759695080738194E-3</v>
      </c>
      <c r="GO53" s="185">
        <v>1.6460504175158042E-2</v>
      </c>
    </row>
    <row r="54" spans="1:197" x14ac:dyDescent="0.25">
      <c r="A54" s="183">
        <v>42613</v>
      </c>
      <c r="B54" s="185">
        <v>-7.4689237551156737E-3</v>
      </c>
      <c r="C54" s="185">
        <v>3.0238054316579586E-3</v>
      </c>
      <c r="D54" s="185">
        <v>-1.8661563892310551E-2</v>
      </c>
      <c r="E54" s="185">
        <v>-1.8066696173255216E-2</v>
      </c>
      <c r="F54" s="185">
        <v>-2.159079645336703E-2</v>
      </c>
      <c r="G54" s="185">
        <v>-2.1635356015445709E-2</v>
      </c>
      <c r="H54" s="185">
        <v>8.0291257618936226E-3</v>
      </c>
      <c r="I54" s="185">
        <v>-5.0490350225100789E-2</v>
      </c>
      <c r="J54" s="185">
        <v>6.8736115021208292E-3</v>
      </c>
      <c r="K54" s="185">
        <v>-1.34152220922904E-2</v>
      </c>
      <c r="L54" s="185">
        <v>-1.4549124647550923E-2</v>
      </c>
      <c r="M54" s="185">
        <v>-1.3312756264820109E-2</v>
      </c>
      <c r="N54" s="185">
        <v>-1.4409372932655143E-2</v>
      </c>
      <c r="O54" s="185">
        <v>-1.3489278043340158E-2</v>
      </c>
      <c r="P54" s="185">
        <v>2.8658904990869177E-2</v>
      </c>
      <c r="Q54" s="185">
        <v>7.9583953261520134E-3</v>
      </c>
      <c r="R54" s="185">
        <v>9.4491074028152378E-3</v>
      </c>
      <c r="S54" s="185">
        <v>2.3175701995157904E-2</v>
      </c>
      <c r="T54" s="185">
        <v>9.5808561409840452E-4</v>
      </c>
      <c r="U54" s="185">
        <v>0.1120572900569458</v>
      </c>
      <c r="V54" s="185">
        <v>0</v>
      </c>
      <c r="W54" s="185">
        <v>2.3262641230880024E-2</v>
      </c>
      <c r="X54" s="185">
        <v>1.5113685268598704E-2</v>
      </c>
      <c r="Y54" s="185">
        <v>6.331092425182358E-2</v>
      </c>
      <c r="Z54" s="185">
        <v>2.3454368021182483E-2</v>
      </c>
      <c r="AA54" s="185">
        <v>1.9921592870801696E-2</v>
      </c>
      <c r="AB54" s="185">
        <v>4.947503733435198E-4</v>
      </c>
      <c r="AC54" s="185">
        <v>1.313773903235877E-3</v>
      </c>
      <c r="AD54" s="185">
        <v>0</v>
      </c>
      <c r="AE54" s="185">
        <v>0</v>
      </c>
      <c r="AF54" s="185">
        <v>2.1864365480393583E-2</v>
      </c>
      <c r="AG54" s="185">
        <v>-4.3795596860658946E-2</v>
      </c>
      <c r="AH54" s="185">
        <v>2.3499608907607897E-3</v>
      </c>
      <c r="AI54" s="185">
        <v>-4.0541892944618053E-3</v>
      </c>
      <c r="AJ54" s="185">
        <v>-3.3086920143573541E-2</v>
      </c>
      <c r="AK54" s="185">
        <v>4.0109341935932942E-2</v>
      </c>
      <c r="AL54" s="185">
        <v>-1.5885324136403426E-2</v>
      </c>
      <c r="AM54" s="185">
        <v>-1.2191451934283504E-2</v>
      </c>
      <c r="AN54" s="185">
        <v>-9.8994094170715731E-3</v>
      </c>
      <c r="AO54" s="185">
        <v>-5.9810384024422151E-3</v>
      </c>
      <c r="AP54" s="185">
        <v>-1.2796364046540935E-2</v>
      </c>
      <c r="AQ54" s="185">
        <v>-1.0613044883827454E-2</v>
      </c>
      <c r="AR54" s="185">
        <v>-9.8970191825504834E-3</v>
      </c>
      <c r="AS54" s="185">
        <v>1.0197142358853599E-2</v>
      </c>
      <c r="AT54" s="185">
        <v>5.3230687915015009E-3</v>
      </c>
      <c r="AU54" s="185">
        <v>-5.7459781378952756E-3</v>
      </c>
      <c r="AV54" s="185">
        <v>-2.7650323062833309E-3</v>
      </c>
      <c r="AW54" s="185">
        <v>-5.2226587331476258E-3</v>
      </c>
      <c r="AX54" s="185">
        <v>-1.6878231617175599E-2</v>
      </c>
      <c r="AY54" s="185">
        <v>5.9411653983393407E-3</v>
      </c>
      <c r="AZ54" s="185">
        <v>3.411893914253724E-2</v>
      </c>
      <c r="BA54" s="185">
        <v>0</v>
      </c>
      <c r="BB54" s="185">
        <v>9.5915804620392859E-3</v>
      </c>
      <c r="BC54" s="185">
        <v>1.440313795907657E-2</v>
      </c>
      <c r="BD54" s="185">
        <v>-4.8256469949173536E-4</v>
      </c>
      <c r="BE54" s="185">
        <v>-8.7491371936263482E-3</v>
      </c>
      <c r="BF54" s="185">
        <v>-6.9144874935179795E-3</v>
      </c>
      <c r="BG54" s="185">
        <v>-2.3845008787255973E-2</v>
      </c>
      <c r="BH54" s="185">
        <v>-3.0042798564644323E-2</v>
      </c>
      <c r="BI54" s="185">
        <v>-2.9717631010741031E-2</v>
      </c>
      <c r="BJ54" s="185">
        <v>-3.0209802833810726E-2</v>
      </c>
      <c r="BK54" s="185">
        <v>-1.6203545593021545E-2</v>
      </c>
      <c r="BL54" s="185">
        <v>5.2009528702135722E-3</v>
      </c>
      <c r="BM54" s="185">
        <v>-1.3244579047473717E-2</v>
      </c>
      <c r="BN54" s="185">
        <v>-1.8951405549669311E-2</v>
      </c>
      <c r="BO54" s="185">
        <v>2.094567293204062E-2</v>
      </c>
      <c r="BP54" s="185">
        <v>2.0809860746077598E-2</v>
      </c>
      <c r="BQ54" s="185">
        <v>-1.5042119443791323E-2</v>
      </c>
      <c r="BR54" s="185">
        <v>-2.1518543111838213E-2</v>
      </c>
      <c r="BS54" s="185">
        <v>-2.1149844460624907E-2</v>
      </c>
      <c r="BT54" s="185">
        <v>-1.3705020011738482E-2</v>
      </c>
      <c r="BU54" s="185">
        <v>2.9447500266218665E-3</v>
      </c>
      <c r="BV54" s="185">
        <v>-1.6049715409853883E-2</v>
      </c>
      <c r="BW54" s="185">
        <v>2.8766511771982025E-2</v>
      </c>
      <c r="BX54" s="185">
        <v>0</v>
      </c>
      <c r="BY54" s="185">
        <v>0</v>
      </c>
      <c r="BZ54" s="185">
        <v>-6.2737202673790807E-2</v>
      </c>
      <c r="CA54" s="185">
        <v>9.2789815290535513E-3</v>
      </c>
      <c r="CB54" s="185">
        <v>3.1954041798902384E-2</v>
      </c>
      <c r="CC54" s="185">
        <v>2.6625794943535723E-2</v>
      </c>
      <c r="CD54" s="185">
        <v>1.0534604215527304E-3</v>
      </c>
      <c r="CE54" s="185">
        <v>-7.5774295393560252E-3</v>
      </c>
      <c r="CF54" s="185">
        <v>-3.9943202369776493E-3</v>
      </c>
      <c r="CG54" s="185">
        <v>-2.3249627695021416E-3</v>
      </c>
      <c r="CH54" s="185">
        <v>1.1819746022962716E-2</v>
      </c>
      <c r="CI54" s="185">
        <v>3.1288399772593567E-2</v>
      </c>
      <c r="CJ54" s="185">
        <v>-2.8311749672032743E-2</v>
      </c>
      <c r="CK54" s="185">
        <v>-1.5830551570889528E-2</v>
      </c>
      <c r="CL54" s="185">
        <v>-7.9067332349353533E-3</v>
      </c>
      <c r="CM54" s="185">
        <v>2.811492518681341E-3</v>
      </c>
      <c r="CN54" s="185">
        <v>0</v>
      </c>
      <c r="CO54" s="185">
        <v>1.1992655038540107E-2</v>
      </c>
      <c r="CP54" s="185">
        <v>5.9214069128930248E-3</v>
      </c>
      <c r="CQ54" s="185">
        <v>5.8556459247043127E-3</v>
      </c>
      <c r="CR54" s="185">
        <v>3.7876019963292297E-2</v>
      </c>
      <c r="CS54" s="185">
        <v>4.4243416790450477E-2</v>
      </c>
      <c r="CT54" s="185">
        <v>2.8022793889538954E-2</v>
      </c>
      <c r="CU54" s="185">
        <v>3.6265895909152801E-2</v>
      </c>
      <c r="CV54" s="185">
        <v>2.1447363959827714E-2</v>
      </c>
      <c r="CW54" s="185">
        <v>1.3756216069164173E-2</v>
      </c>
      <c r="CX54" s="185">
        <v>1.1981632326795721E-2</v>
      </c>
      <c r="CY54" s="185">
        <v>4.4293390113397018E-3</v>
      </c>
      <c r="CZ54" s="185">
        <v>1.3184520778456631E-2</v>
      </c>
      <c r="DA54" s="185">
        <v>-1.1325307016777536E-2</v>
      </c>
      <c r="DB54" s="185">
        <v>1.2234307325324363E-2</v>
      </c>
      <c r="DC54" s="185">
        <v>7.5751999980953715E-5</v>
      </c>
      <c r="DD54" s="185">
        <v>1.752851706245356E-2</v>
      </c>
      <c r="DE54" s="185">
        <v>-2.3221726168034938E-2</v>
      </c>
      <c r="DF54" s="185">
        <v>4.72953495172867E-2</v>
      </c>
      <c r="DG54" s="185">
        <v>3.5670679211470559E-3</v>
      </c>
      <c r="DH54" s="185">
        <v>1.0795770683586305E-2</v>
      </c>
      <c r="DI54" s="185">
        <v>1.925667836744643E-3</v>
      </c>
      <c r="DJ54" s="185">
        <v>3.338062637455072E-2</v>
      </c>
      <c r="DK54" s="185">
        <v>2.7833624555877925E-2</v>
      </c>
      <c r="DL54" s="185">
        <v>0</v>
      </c>
      <c r="DM54" s="185">
        <v>0</v>
      </c>
      <c r="DN54" s="185">
        <v>0</v>
      </c>
      <c r="DO54" s="185">
        <v>0</v>
      </c>
      <c r="DP54" s="185">
        <v>0</v>
      </c>
      <c r="DQ54" s="185">
        <v>1.5722901990856745E-2</v>
      </c>
      <c r="DR54" s="185">
        <v>1.1981252749603946E-2</v>
      </c>
      <c r="DS54" s="185">
        <v>1.4607601548649344E-3</v>
      </c>
      <c r="DT54" s="185">
        <v>1.2963487245613102E-3</v>
      </c>
      <c r="DU54" s="185">
        <v>1.3204319108267196E-2</v>
      </c>
      <c r="DV54" s="185">
        <v>2.857604435989038E-2</v>
      </c>
      <c r="DW54" s="185">
        <v>3.1078892926619285E-4</v>
      </c>
      <c r="DX54" s="185">
        <v>5.1410717775012948E-4</v>
      </c>
      <c r="DY54" s="185">
        <v>1.7361512280433981E-2</v>
      </c>
      <c r="DZ54" s="185">
        <v>2.1544324705100388E-2</v>
      </c>
      <c r="EA54" s="185">
        <v>-7.6980596521190311E-2</v>
      </c>
      <c r="EB54" s="185">
        <v>2.0236910805671932E-2</v>
      </c>
      <c r="EC54" s="185">
        <v>4.0496265243486228E-2</v>
      </c>
      <c r="ED54" s="185">
        <v>3.7376231754760063E-2</v>
      </c>
      <c r="EE54" s="185">
        <v>4.1367925425412164E-2</v>
      </c>
      <c r="EF54" s="185">
        <v>4.8316786513621429E-3</v>
      </c>
      <c r="EG54" s="185">
        <v>5.0933313750255319E-3</v>
      </c>
      <c r="EH54" s="185">
        <v>4.4171165633410843E-3</v>
      </c>
      <c r="EI54" s="185">
        <v>9.8686541781568826E-3</v>
      </c>
      <c r="EJ54" s="185">
        <v>-3.8247557088917812E-3</v>
      </c>
      <c r="EK54" s="185">
        <v>5.4864544883884443E-3</v>
      </c>
      <c r="EL54" s="185">
        <v>-1.1492716392286911E-4</v>
      </c>
      <c r="EM54" s="185">
        <v>-5.002726382452026E-2</v>
      </c>
      <c r="EN54" s="185">
        <v>-5.5168183703440381E-3</v>
      </c>
      <c r="EO54" s="185">
        <v>-7.357622031310955E-3</v>
      </c>
      <c r="EP54" s="185">
        <v>-1.7102724622410546E-2</v>
      </c>
      <c r="EQ54" s="185">
        <v>2.2476786687114572E-2</v>
      </c>
      <c r="ER54" s="185">
        <v>-2.1059374031680546E-2</v>
      </c>
      <c r="ES54" s="185">
        <v>7.244978531513761E-3</v>
      </c>
      <c r="ET54" s="185">
        <v>1.4700986392458483E-2</v>
      </c>
      <c r="EU54" s="185">
        <v>8.5602120575235217E-3</v>
      </c>
      <c r="EV54" s="185">
        <v>1.3364304298438111E-2</v>
      </c>
      <c r="EW54" s="185">
        <v>8.1306867411896494E-3</v>
      </c>
      <c r="EX54" s="185">
        <v>8.4214507761914761E-3</v>
      </c>
      <c r="EY54" s="185">
        <v>1.7944687237305024E-2</v>
      </c>
      <c r="EZ54" s="185">
        <v>0</v>
      </c>
      <c r="FA54" s="185">
        <v>-1.8085997817149944E-2</v>
      </c>
      <c r="FB54" s="185">
        <v>0</v>
      </c>
      <c r="FC54" s="185">
        <v>-1.6212198865830581E-2</v>
      </c>
      <c r="FD54" s="185">
        <v>0</v>
      </c>
      <c r="FE54" s="185">
        <v>-1.8422812880596804E-2</v>
      </c>
      <c r="FF54" s="185">
        <v>0</v>
      </c>
      <c r="FG54" s="185">
        <v>-2.9415383900343161E-2</v>
      </c>
      <c r="FH54" s="185">
        <v>-3.595981736162944E-2</v>
      </c>
      <c r="FI54" s="185">
        <v>-2.4128608145689012E-4</v>
      </c>
      <c r="FJ54" s="185">
        <v>-1.7359327038828351E-2</v>
      </c>
      <c r="FK54" s="185">
        <v>-2.8721789093352892E-2</v>
      </c>
      <c r="FL54" s="185">
        <v>4.9640239572056023E-2</v>
      </c>
      <c r="FM54" s="185">
        <v>-2.5534374096903845E-2</v>
      </c>
      <c r="FN54" s="185">
        <v>1.4061793414028256E-2</v>
      </c>
      <c r="FO54" s="185">
        <v>-1.3589859536738826E-2</v>
      </c>
      <c r="FP54" s="185">
        <v>0</v>
      </c>
      <c r="FQ54" s="185">
        <v>-3.0813973338647948E-2</v>
      </c>
      <c r="FR54" s="185">
        <v>4.4451503201204196E-2</v>
      </c>
      <c r="FS54" s="185">
        <v>0</v>
      </c>
      <c r="FT54" s="185">
        <v>2.092854639119511E-2</v>
      </c>
      <c r="FU54" s="185">
        <v>-2.2025938332677426E-2</v>
      </c>
      <c r="FV54" s="185">
        <v>-3.2849243945433839E-3</v>
      </c>
      <c r="FW54" s="185">
        <v>-1.5449543669044063E-2</v>
      </c>
      <c r="FX54" s="185">
        <v>-2.2552252384253586E-2</v>
      </c>
      <c r="FY54" s="185">
        <v>-5.7031201902339578E-3</v>
      </c>
      <c r="FZ54" s="185">
        <v>-4.7085637173659104E-3</v>
      </c>
      <c r="GA54" s="185">
        <v>4.9855454158242579E-3</v>
      </c>
      <c r="GB54" s="185">
        <v>-1.9382217406572282E-3</v>
      </c>
      <c r="GC54" s="185">
        <v>2.0004704827800066E-2</v>
      </c>
      <c r="GD54" s="185">
        <v>-2.4443661789756169E-2</v>
      </c>
      <c r="GE54" s="185">
        <v>-6.1868088601912272E-2</v>
      </c>
      <c r="GF54" s="185">
        <v>0</v>
      </c>
      <c r="GG54" s="185">
        <v>-6.5350685916077886E-2</v>
      </c>
      <c r="GH54" s="185">
        <v>4.243869042670298E-2</v>
      </c>
      <c r="GI54" s="185">
        <v>-1.4592348903977929E-2</v>
      </c>
      <c r="GJ54" s="185">
        <v>1.0577732618564364E-2</v>
      </c>
      <c r="GK54" s="185">
        <v>1.1637574033482839E-2</v>
      </c>
      <c r="GL54" s="185">
        <v>3.1114428133644408E-3</v>
      </c>
      <c r="GM54" s="185">
        <v>-3.075224830634033E-3</v>
      </c>
      <c r="GN54" s="185">
        <v>1.8756316430600037E-2</v>
      </c>
      <c r="GO54" s="185">
        <v>3.5164879230042854E-3</v>
      </c>
    </row>
    <row r="55" spans="1:197" x14ac:dyDescent="0.25">
      <c r="A55" s="183">
        <v>42643</v>
      </c>
      <c r="B55" s="185">
        <v>2.7518082542670624E-4</v>
      </c>
      <c r="C55" s="185">
        <v>9.5173489841146736E-3</v>
      </c>
      <c r="D55" s="185">
        <v>-1.0366461491000396E-3</v>
      </c>
      <c r="E55" s="185">
        <v>-2.0508053561430978E-3</v>
      </c>
      <c r="F55" s="185">
        <v>3.6979284595638883E-3</v>
      </c>
      <c r="G55" s="185">
        <v>3.9030824726728414E-3</v>
      </c>
      <c r="H55" s="185">
        <v>6.0021330344737431E-3</v>
      </c>
      <c r="I55" s="185">
        <v>-4.8466778299830884E-2</v>
      </c>
      <c r="J55" s="185">
        <v>6.2792763205981594E-3</v>
      </c>
      <c r="K55" s="185">
        <v>-1.6074283128802422E-2</v>
      </c>
      <c r="L55" s="185">
        <v>-1.6701011525212577E-2</v>
      </c>
      <c r="M55" s="185">
        <v>-1.4771496284852012E-2</v>
      </c>
      <c r="N55" s="185">
        <v>-1.5988089329940662E-2</v>
      </c>
      <c r="O55" s="185">
        <v>-1.5961477249482863E-2</v>
      </c>
      <c r="P55" s="185">
        <v>1.329573909372812E-2</v>
      </c>
      <c r="Q55" s="185">
        <v>-2.8263960930168938E-3</v>
      </c>
      <c r="R55" s="185">
        <v>-6.5223554272465182E-3</v>
      </c>
      <c r="S55" s="185">
        <v>1.4555010845842285E-2</v>
      </c>
      <c r="T55" s="185">
        <v>-2.3160194052252586E-4</v>
      </c>
      <c r="U55" s="185">
        <v>6.1884919567105276E-2</v>
      </c>
      <c r="V55" s="185">
        <v>0</v>
      </c>
      <c r="W55" s="185">
        <v>9.6346968884921721E-3</v>
      </c>
      <c r="X55" s="185">
        <v>-9.8203192039353591E-3</v>
      </c>
      <c r="Y55" s="185">
        <v>-1.0861657672685777E-3</v>
      </c>
      <c r="Z55" s="185">
        <v>6.0782614401989404E-3</v>
      </c>
      <c r="AA55" s="185">
        <v>-1.734556773898684E-2</v>
      </c>
      <c r="AB55" s="185">
        <v>1.0949988110611061E-3</v>
      </c>
      <c r="AC55" s="185">
        <v>1.8911012173629515E-3</v>
      </c>
      <c r="AD55" s="185">
        <v>0</v>
      </c>
      <c r="AE55" s="185">
        <v>0</v>
      </c>
      <c r="AF55" s="185">
        <v>4.8708978096786294E-2</v>
      </c>
      <c r="AG55" s="185">
        <v>-2.5311486592524229E-2</v>
      </c>
      <c r="AH55" s="185">
        <v>6.174242563775887E-3</v>
      </c>
      <c r="AI55" s="185">
        <v>7.795299980576452E-3</v>
      </c>
      <c r="AJ55" s="185">
        <v>-4.8692143402116445E-2</v>
      </c>
      <c r="AK55" s="185">
        <v>2.5646779292055753E-2</v>
      </c>
      <c r="AL55" s="185">
        <v>-8.2142640486104149E-3</v>
      </c>
      <c r="AM55" s="185">
        <v>7.3387554680880433E-4</v>
      </c>
      <c r="AN55" s="185">
        <v>5.8326613467929427E-3</v>
      </c>
      <c r="AO55" s="185">
        <v>1.0452995172182584E-2</v>
      </c>
      <c r="AP55" s="185">
        <v>1.6857556492513859E-4</v>
      </c>
      <c r="AQ55" s="185">
        <v>5.120457001543793E-3</v>
      </c>
      <c r="AR55" s="185">
        <v>5.7530975528820427E-3</v>
      </c>
      <c r="AS55" s="185">
        <v>-8.2141975081782524E-3</v>
      </c>
      <c r="AT55" s="185">
        <v>-1.5380278117441215E-3</v>
      </c>
      <c r="AU55" s="185">
        <v>-1.7062227094896604E-2</v>
      </c>
      <c r="AV55" s="185">
        <v>-6.505035247019713E-3</v>
      </c>
      <c r="AW55" s="185">
        <v>-1.448800934868644E-2</v>
      </c>
      <c r="AX55" s="185">
        <v>-4.796854386128575E-4</v>
      </c>
      <c r="AY55" s="185">
        <v>-2.5301525632960203E-2</v>
      </c>
      <c r="AZ55" s="185">
        <v>-3.2529106349836663E-3</v>
      </c>
      <c r="BA55" s="185">
        <v>0</v>
      </c>
      <c r="BB55" s="185">
        <v>1.4667307111408717E-2</v>
      </c>
      <c r="BC55" s="185">
        <v>6.478676455581347E-3</v>
      </c>
      <c r="BD55" s="185">
        <v>-6.0681118268679588E-3</v>
      </c>
      <c r="BE55" s="185">
        <v>-5.9261583813492421E-3</v>
      </c>
      <c r="BF55" s="185">
        <v>3.3278624778526611E-3</v>
      </c>
      <c r="BG55" s="185">
        <v>-3.0746781908964956E-3</v>
      </c>
      <c r="BH55" s="185">
        <v>8.2733163122078249E-3</v>
      </c>
      <c r="BI55" s="185">
        <v>8.7148775721620532E-3</v>
      </c>
      <c r="BJ55" s="185">
        <v>3.347055210307722E-3</v>
      </c>
      <c r="BK55" s="185">
        <v>-1.6300669179957004E-2</v>
      </c>
      <c r="BL55" s="185">
        <v>-1.6043045532999629E-3</v>
      </c>
      <c r="BM55" s="185">
        <v>-3.8014157920827824E-3</v>
      </c>
      <c r="BN55" s="185">
        <v>3.449393503383634E-2</v>
      </c>
      <c r="BO55" s="185">
        <v>-5.1936343202630894E-4</v>
      </c>
      <c r="BP55" s="185">
        <v>-5.2533431786388994E-3</v>
      </c>
      <c r="BQ55" s="185">
        <v>-3.059607716376513E-3</v>
      </c>
      <c r="BR55" s="185">
        <v>-4.6731359965035274E-3</v>
      </c>
      <c r="BS55" s="185">
        <v>-3.2921143914540997E-3</v>
      </c>
      <c r="BT55" s="185">
        <v>9.5199026673752031E-4</v>
      </c>
      <c r="BU55" s="185">
        <v>-5.5270721371352468E-4</v>
      </c>
      <c r="BV55" s="185">
        <v>-1.6162028418582268E-2</v>
      </c>
      <c r="BW55" s="185">
        <v>3.6134465198618806E-2</v>
      </c>
      <c r="BX55" s="185">
        <v>0</v>
      </c>
      <c r="BY55" s="185">
        <v>-5.9306498562025954E-3</v>
      </c>
      <c r="BZ55" s="185">
        <v>-2.8439195759365796E-2</v>
      </c>
      <c r="CA55" s="185">
        <v>-4.3838197157857594E-3</v>
      </c>
      <c r="CB55" s="185">
        <v>-2.6508104717843917E-2</v>
      </c>
      <c r="CC55" s="185">
        <v>-2.5263830511947451E-2</v>
      </c>
      <c r="CD55" s="185">
        <v>2.9350463361701743E-3</v>
      </c>
      <c r="CE55" s="185">
        <v>1.5248204037687577E-3</v>
      </c>
      <c r="CF55" s="185">
        <v>2.5718997922371161E-3</v>
      </c>
      <c r="CG55" s="185">
        <v>1.1645562200082829E-2</v>
      </c>
      <c r="CH55" s="185">
        <v>-3.7997776540325324E-3</v>
      </c>
      <c r="CI55" s="185">
        <v>7.6433575611101132E-3</v>
      </c>
      <c r="CJ55" s="185">
        <v>-2.5558436282289893E-2</v>
      </c>
      <c r="CK55" s="185">
        <v>7.6709160701477061E-3</v>
      </c>
      <c r="CL55" s="185">
        <v>4.5104854866389278E-3</v>
      </c>
      <c r="CM55" s="185">
        <v>2.0976198567108075E-3</v>
      </c>
      <c r="CN55" s="185">
        <v>0</v>
      </c>
      <c r="CO55" s="185">
        <v>1.7312043718043263E-2</v>
      </c>
      <c r="CP55" s="185">
        <v>1.1237945266128218E-2</v>
      </c>
      <c r="CQ55" s="185">
        <v>1.8550463556669942E-2</v>
      </c>
      <c r="CR55" s="185">
        <v>2.2596395279483889E-3</v>
      </c>
      <c r="CS55" s="185">
        <v>-1.9680679650603779E-2</v>
      </c>
      <c r="CT55" s="185">
        <v>1.0855933550456066E-2</v>
      </c>
      <c r="CU55" s="185">
        <v>5.9793058768733767E-3</v>
      </c>
      <c r="CV55" s="185">
        <v>6.0952718302025727E-4</v>
      </c>
      <c r="CW55" s="185">
        <v>-5.9487009838147501E-4</v>
      </c>
      <c r="CX55" s="185">
        <v>5.3922310393459587E-3</v>
      </c>
      <c r="CY55" s="185">
        <v>1.8329277880634647E-2</v>
      </c>
      <c r="CZ55" s="185">
        <v>2.2484469790807191E-3</v>
      </c>
      <c r="DA55" s="185">
        <v>2.7353747009735848E-3</v>
      </c>
      <c r="DB55" s="185">
        <v>-1.0836853473487789E-2</v>
      </c>
      <c r="DC55" s="185">
        <v>7.0396186694686403E-3</v>
      </c>
      <c r="DD55" s="185">
        <v>-2.6173531412995057E-3</v>
      </c>
      <c r="DE55" s="185">
        <v>1.1962270900302814E-2</v>
      </c>
      <c r="DF55" s="185">
        <v>-1.4449119839015182E-2</v>
      </c>
      <c r="DG55" s="185">
        <v>1.0755571435991937E-2</v>
      </c>
      <c r="DH55" s="185">
        <v>-2.0407757502912596E-2</v>
      </c>
      <c r="DI55" s="185">
        <v>2.4547205500701557E-3</v>
      </c>
      <c r="DJ55" s="185">
        <v>-1.6052910995520697E-3</v>
      </c>
      <c r="DK55" s="185">
        <v>2.9332372073473063E-2</v>
      </c>
      <c r="DL55" s="185">
        <v>0</v>
      </c>
      <c r="DM55" s="185">
        <v>0</v>
      </c>
      <c r="DN55" s="185">
        <v>0</v>
      </c>
      <c r="DO55" s="185">
        <v>0</v>
      </c>
      <c r="DP55" s="185">
        <v>0</v>
      </c>
      <c r="DQ55" s="185">
        <v>4.7572784804832957E-3</v>
      </c>
      <c r="DR55" s="185">
        <v>1.2554665945536874E-2</v>
      </c>
      <c r="DS55" s="185">
        <v>-3.3286728221759996E-3</v>
      </c>
      <c r="DT55" s="185">
        <v>-6.5899856381634279E-3</v>
      </c>
      <c r="DU55" s="185">
        <v>1.0724690708587586E-2</v>
      </c>
      <c r="DV55" s="185">
        <v>-1.4679897949645899E-2</v>
      </c>
      <c r="DW55" s="185">
        <v>6.0638768876867324E-3</v>
      </c>
      <c r="DX55" s="185">
        <v>6.3190498762273348E-3</v>
      </c>
      <c r="DY55" s="185">
        <v>7.6047274503170106E-3</v>
      </c>
      <c r="DZ55" s="185">
        <v>8.6770318664085161E-3</v>
      </c>
      <c r="EA55" s="185">
        <v>-3.5112220075874369E-2</v>
      </c>
      <c r="EB55" s="185">
        <v>-3.7409045591238E-3</v>
      </c>
      <c r="EC55" s="185">
        <v>1.308497910064141E-2</v>
      </c>
      <c r="ED55" s="185">
        <v>2.4607800854666812E-2</v>
      </c>
      <c r="EE55" s="185">
        <v>-4.8531961707488899E-2</v>
      </c>
      <c r="EF55" s="185">
        <v>8.4854247602953736E-3</v>
      </c>
      <c r="EG55" s="185">
        <v>8.4797123407802724E-3</v>
      </c>
      <c r="EH55" s="185">
        <v>7.9543905247113425E-3</v>
      </c>
      <c r="EI55" s="185">
        <v>2.9280113371675954E-3</v>
      </c>
      <c r="EJ55" s="185">
        <v>-1.0773771508166184E-2</v>
      </c>
      <c r="EK55" s="185">
        <v>9.6693237750798446E-3</v>
      </c>
      <c r="EL55" s="185">
        <v>-1.6488578782960575E-2</v>
      </c>
      <c r="EM55" s="185">
        <v>-3.1237066313179983E-2</v>
      </c>
      <c r="EN55" s="185">
        <v>5.972944414949841E-3</v>
      </c>
      <c r="EO55" s="185">
        <v>6.512577769941106E-3</v>
      </c>
      <c r="EP55" s="185">
        <v>-6.5824529652642304E-3</v>
      </c>
      <c r="EQ55" s="185">
        <v>2.4422535281400311E-2</v>
      </c>
      <c r="ER55" s="185">
        <v>4.9944791629918349E-2</v>
      </c>
      <c r="ES55" s="185">
        <v>1.0241564568880415E-2</v>
      </c>
      <c r="ET55" s="185">
        <v>2.1724261282263968E-3</v>
      </c>
      <c r="EU55" s="185">
        <v>8.4838312404440404E-3</v>
      </c>
      <c r="EV55" s="185">
        <v>8.9089607088790219E-3</v>
      </c>
      <c r="EW55" s="185">
        <v>2.5768849038251889E-3</v>
      </c>
      <c r="EX55" s="185">
        <v>-2.4081506076950431E-3</v>
      </c>
      <c r="EY55" s="185">
        <v>-9.6857378749491997E-3</v>
      </c>
      <c r="EZ55" s="185">
        <v>0</v>
      </c>
      <c r="FA55" s="185">
        <v>4.7734732282424589E-4</v>
      </c>
      <c r="FB55" s="185">
        <v>0</v>
      </c>
      <c r="FC55" s="185">
        <v>1.7993579973564875E-3</v>
      </c>
      <c r="FD55" s="185">
        <v>0</v>
      </c>
      <c r="FE55" s="185">
        <v>-2.9696150426742934E-2</v>
      </c>
      <c r="FF55" s="185">
        <v>0</v>
      </c>
      <c r="FG55" s="185">
        <v>1.9341618267705338E-2</v>
      </c>
      <c r="FH55" s="185">
        <v>-5.9952115201549631E-2</v>
      </c>
      <c r="FI55" s="185">
        <v>4.545328567576298E-4</v>
      </c>
      <c r="FJ55" s="185">
        <v>8.2894973224676219E-3</v>
      </c>
      <c r="FK55" s="185">
        <v>-2.6095646751180184E-2</v>
      </c>
      <c r="FL55" s="185">
        <v>-3.2275003273494245E-2</v>
      </c>
      <c r="FM55" s="185">
        <v>1.4251129811729789E-5</v>
      </c>
      <c r="FN55" s="185">
        <v>-1.0736139843297975E-3</v>
      </c>
      <c r="FO55" s="185">
        <v>3.3151950177530976E-2</v>
      </c>
      <c r="FP55" s="185">
        <v>0</v>
      </c>
      <c r="FQ55" s="185">
        <v>3.9734758719760623E-3</v>
      </c>
      <c r="FR55" s="185">
        <v>2.9160780245499549E-2</v>
      </c>
      <c r="FS55" s="185">
        <v>0</v>
      </c>
      <c r="FT55" s="185">
        <v>-1.9045502287995818E-3</v>
      </c>
      <c r="FU55" s="185">
        <v>-1.7817407575367414E-2</v>
      </c>
      <c r="FV55" s="185">
        <v>-5.1404394232472776E-3</v>
      </c>
      <c r="FW55" s="185">
        <v>8.6986918948732967E-3</v>
      </c>
      <c r="FX55" s="185">
        <v>1.4867661235707971E-2</v>
      </c>
      <c r="FY55" s="185">
        <v>3.6000895234149545E-3</v>
      </c>
      <c r="FZ55" s="185">
        <v>-7.0769051995203686E-3</v>
      </c>
      <c r="GA55" s="185">
        <v>5.4111316335713044E-3</v>
      </c>
      <c r="GB55" s="185">
        <v>-4.2010044119075588E-4</v>
      </c>
      <c r="GC55" s="185">
        <v>-2.7719251392440639E-3</v>
      </c>
      <c r="GD55" s="185">
        <v>1.2426632231648738E-2</v>
      </c>
      <c r="GE55" s="185">
        <v>-1.7434123153985685E-2</v>
      </c>
      <c r="GF55" s="185">
        <v>0</v>
      </c>
      <c r="GG55" s="185">
        <v>-7.4220434987635628E-2</v>
      </c>
      <c r="GH55" s="185">
        <v>2.4371484632698927E-2</v>
      </c>
      <c r="GI55" s="185">
        <v>2.7738690124178519E-3</v>
      </c>
      <c r="GJ55" s="185">
        <v>1.9809178983112453E-3</v>
      </c>
      <c r="GK55" s="185">
        <v>5.7793597637785608E-4</v>
      </c>
      <c r="GL55" s="185">
        <v>-3.5140594737699316E-3</v>
      </c>
      <c r="GM55" s="185">
        <v>4.7328603386845465E-4</v>
      </c>
      <c r="GN55" s="185">
        <v>6.2616923220000682E-3</v>
      </c>
      <c r="GO55" s="185">
        <v>-3.2588941173140717E-3</v>
      </c>
    </row>
    <row r="56" spans="1:197" x14ac:dyDescent="0.25">
      <c r="A56" s="183">
        <v>42674</v>
      </c>
      <c r="B56" s="185">
        <v>-1.8160140903714601E-2</v>
      </c>
      <c r="C56" s="185">
        <v>1.4075018218868446E-2</v>
      </c>
      <c r="D56" s="185">
        <v>-2.9688861631290187E-2</v>
      </c>
      <c r="E56" s="185">
        <v>-2.9316871357419554E-2</v>
      </c>
      <c r="F56" s="185">
        <v>4.1952402072150813E-3</v>
      </c>
      <c r="G56" s="185">
        <v>3.2831228913966586E-3</v>
      </c>
      <c r="H56" s="185">
        <v>3.064149584952636E-2</v>
      </c>
      <c r="I56" s="185">
        <v>-3.0904697635824992E-2</v>
      </c>
      <c r="J56" s="185">
        <v>-3.6457374930319096E-3</v>
      </c>
      <c r="K56" s="185">
        <v>-1.192277859119042E-2</v>
      </c>
      <c r="L56" s="185">
        <v>-1.2683059567297015E-2</v>
      </c>
      <c r="M56" s="185">
        <v>-1.1897081731635107E-2</v>
      </c>
      <c r="N56" s="185">
        <v>-1.1836651332196987E-2</v>
      </c>
      <c r="O56" s="185">
        <v>-1.1673412561279052E-2</v>
      </c>
      <c r="P56" s="185">
        <v>-2.1354108546240431E-2</v>
      </c>
      <c r="Q56" s="185">
        <v>8.7473357645294313E-3</v>
      </c>
      <c r="R56" s="185">
        <v>7.4993156431759009E-3</v>
      </c>
      <c r="S56" s="185">
        <v>-6.4546773433387834E-3</v>
      </c>
      <c r="T56" s="185">
        <v>7.5688312737271944E-4</v>
      </c>
      <c r="U56" s="185">
        <v>-1.6093510131810651E-2</v>
      </c>
      <c r="V56" s="185">
        <v>0</v>
      </c>
      <c r="W56" s="185">
        <v>1.4800515925126519E-2</v>
      </c>
      <c r="X56" s="185">
        <v>6.2689035947761193E-2</v>
      </c>
      <c r="Y56" s="185">
        <v>2.1788630869915303E-2</v>
      </c>
      <c r="Z56" s="185">
        <v>-8.9046573437524465E-3</v>
      </c>
      <c r="AA56" s="185">
        <v>1.7439936330683609E-2</v>
      </c>
      <c r="AB56" s="185">
        <v>4.3028810979334454E-2</v>
      </c>
      <c r="AC56" s="185">
        <v>6.534639431659095E-2</v>
      </c>
      <c r="AD56" s="185">
        <v>0</v>
      </c>
      <c r="AE56" s="185">
        <v>0</v>
      </c>
      <c r="AF56" s="185">
        <v>2.233605499937984E-2</v>
      </c>
      <c r="AG56" s="185">
        <v>-3.2313872573761809E-2</v>
      </c>
      <c r="AH56" s="185">
        <v>2.2883754632259234E-3</v>
      </c>
      <c r="AI56" s="185">
        <v>-9.9445472564653834E-3</v>
      </c>
      <c r="AJ56" s="185">
        <v>-5.8452357469359131E-3</v>
      </c>
      <c r="AK56" s="185">
        <v>4.8267884830684823E-2</v>
      </c>
      <c r="AL56" s="185">
        <v>-1.8513814591586915E-2</v>
      </c>
      <c r="AM56" s="185">
        <v>-3.0202228227451184E-2</v>
      </c>
      <c r="AN56" s="185">
        <v>-2.6616338890092166E-2</v>
      </c>
      <c r="AO56" s="185">
        <v>-1.3744966305983843E-2</v>
      </c>
      <c r="AP56" s="185">
        <v>-3.0820915537995024E-2</v>
      </c>
      <c r="AQ56" s="185">
        <v>-2.7250562133942977E-2</v>
      </c>
      <c r="AR56" s="185">
        <v>-2.6636667190506471E-2</v>
      </c>
      <c r="AS56" s="185">
        <v>1.5147132183586459E-2</v>
      </c>
      <c r="AT56" s="185">
        <v>8.1588523532337073E-3</v>
      </c>
      <c r="AU56" s="185">
        <v>3.5448099501784579E-3</v>
      </c>
      <c r="AV56" s="185">
        <v>-5.9638997778570322E-3</v>
      </c>
      <c r="AW56" s="185">
        <v>-7.6091129709181414E-3</v>
      </c>
      <c r="AX56" s="185">
        <v>-4.693471594774689E-2</v>
      </c>
      <c r="AY56" s="185">
        <v>3.8010029176528827E-2</v>
      </c>
      <c r="AZ56" s="185">
        <v>-2.3569376602584943E-2</v>
      </c>
      <c r="BA56" s="185">
        <v>0</v>
      </c>
      <c r="BB56" s="185">
        <v>1.0415267493151104E-2</v>
      </c>
      <c r="BC56" s="185">
        <v>1.3128642509130739E-2</v>
      </c>
      <c r="BD56" s="185">
        <v>3.5971785606882111E-3</v>
      </c>
      <c r="BE56" s="185">
        <v>-2.3017333700838631E-2</v>
      </c>
      <c r="BF56" s="185">
        <v>-2.7691571772421705E-2</v>
      </c>
      <c r="BG56" s="185">
        <v>-5.0976162973575788E-2</v>
      </c>
      <c r="BH56" s="185">
        <v>-5.2935753761138238E-2</v>
      </c>
      <c r="BI56" s="185">
        <v>-5.2779788104437432E-2</v>
      </c>
      <c r="BJ56" s="185">
        <v>-3.933248391044105E-2</v>
      </c>
      <c r="BK56" s="185">
        <v>4.4687032984497874E-2</v>
      </c>
      <c r="BL56" s="185">
        <v>-1.1611504656461866E-2</v>
      </c>
      <c r="BM56" s="185">
        <v>2.7376328020860388E-2</v>
      </c>
      <c r="BN56" s="185">
        <v>-5.1681022538085986E-2</v>
      </c>
      <c r="BO56" s="185">
        <v>2.4523825046437277E-2</v>
      </c>
      <c r="BP56" s="185">
        <v>1.0631028063589763E-3</v>
      </c>
      <c r="BQ56" s="185">
        <v>-2.4261028625116858E-2</v>
      </c>
      <c r="BR56" s="185">
        <v>-3.4523611346787969E-2</v>
      </c>
      <c r="BS56" s="185">
        <v>-6.4459192073818894E-2</v>
      </c>
      <c r="BT56" s="185">
        <v>-4.6945255828082816E-2</v>
      </c>
      <c r="BU56" s="185">
        <v>-1.0727379234455403E-2</v>
      </c>
      <c r="BV56" s="185">
        <v>-1.7655185535873346E-2</v>
      </c>
      <c r="BW56" s="185">
        <v>1.7829562855030973E-2</v>
      </c>
      <c r="BX56" s="185">
        <v>0</v>
      </c>
      <c r="BY56" s="185">
        <v>5.1054861259734329E-4</v>
      </c>
      <c r="BZ56" s="185">
        <v>-2.4842823916583857E-2</v>
      </c>
      <c r="CA56" s="185">
        <v>3.2385541587237657E-3</v>
      </c>
      <c r="CB56" s="185">
        <v>3.8093957055948847E-2</v>
      </c>
      <c r="CC56" s="185">
        <v>3.2843367637427699E-2</v>
      </c>
      <c r="CD56" s="185">
        <v>-1.172919549626649E-3</v>
      </c>
      <c r="CE56" s="185">
        <v>-1.5612023045463353E-2</v>
      </c>
      <c r="CF56" s="185">
        <v>-5.5508576643234393E-3</v>
      </c>
      <c r="CG56" s="185">
        <v>-2.4965245520123993E-3</v>
      </c>
      <c r="CH56" s="185">
        <v>4.5125045754309673E-3</v>
      </c>
      <c r="CI56" s="185">
        <v>-1.3056338563110968E-2</v>
      </c>
      <c r="CJ56" s="185">
        <v>-3.1938508143020142E-2</v>
      </c>
      <c r="CK56" s="185">
        <v>-1.4498709314912355E-3</v>
      </c>
      <c r="CL56" s="185">
        <v>-1.5941644588483125E-2</v>
      </c>
      <c r="CM56" s="185">
        <v>-1.8481807217901763E-3</v>
      </c>
      <c r="CN56" s="185">
        <v>0</v>
      </c>
      <c r="CO56" s="185">
        <v>-2.8580663386959535E-3</v>
      </c>
      <c r="CP56" s="185">
        <v>4.2409370371559426E-3</v>
      </c>
      <c r="CQ56" s="185">
        <v>9.6743961144663427E-4</v>
      </c>
      <c r="CR56" s="185">
        <v>8.5424097248189806E-2</v>
      </c>
      <c r="CS56" s="185">
        <v>-1.0721788526122503E-2</v>
      </c>
      <c r="CT56" s="185">
        <v>2.3250935191884026E-3</v>
      </c>
      <c r="CU56" s="185">
        <v>-7.4278346010496956E-3</v>
      </c>
      <c r="CV56" s="185">
        <v>1.850867534898306E-2</v>
      </c>
      <c r="CW56" s="185">
        <v>4.5878634790441119E-3</v>
      </c>
      <c r="CX56" s="185">
        <v>3.8598228545200968E-3</v>
      </c>
      <c r="CY56" s="185">
        <v>-1.858938023087689E-2</v>
      </c>
      <c r="CZ56" s="185">
        <v>-3.6286354386779653E-3</v>
      </c>
      <c r="DA56" s="185">
        <v>1.5416454937431438E-2</v>
      </c>
      <c r="DB56" s="185">
        <v>-5.924999528029341E-3</v>
      </c>
      <c r="DC56" s="185">
        <v>-2.4031296485471986E-2</v>
      </c>
      <c r="DD56" s="185">
        <v>-3.3095459541508643E-3</v>
      </c>
      <c r="DE56" s="185">
        <v>-5.6905540612510767E-3</v>
      </c>
      <c r="DF56" s="185">
        <v>4.1497277278122503E-2</v>
      </c>
      <c r="DG56" s="185">
        <v>-3.7623703282614503E-3</v>
      </c>
      <c r="DH56" s="185">
        <v>1.1580555680416443E-2</v>
      </c>
      <c r="DI56" s="185">
        <v>1.2324780197034074E-2</v>
      </c>
      <c r="DJ56" s="185">
        <v>5.1967752710301313E-3</v>
      </c>
      <c r="DK56" s="185">
        <v>1.0652279215022701E-3</v>
      </c>
      <c r="DL56" s="185">
        <v>0</v>
      </c>
      <c r="DM56" s="185">
        <v>7.5653568908635657E-3</v>
      </c>
      <c r="DN56" s="185">
        <v>0</v>
      </c>
      <c r="DO56" s="185">
        <v>0</v>
      </c>
      <c r="DP56" s="185">
        <v>0</v>
      </c>
      <c r="DQ56" s="185">
        <v>1.4338546328046393E-2</v>
      </c>
      <c r="DR56" s="185">
        <v>-1.8892833124114855E-2</v>
      </c>
      <c r="DS56" s="185">
        <v>6.1457231092810214E-3</v>
      </c>
      <c r="DT56" s="185">
        <v>6.8681716131978598E-3</v>
      </c>
      <c r="DU56" s="185">
        <v>9.8738513680668646E-3</v>
      </c>
      <c r="DV56" s="185">
        <v>3.3123898755141185E-2</v>
      </c>
      <c r="DW56" s="185">
        <v>4.0164782393076592E-3</v>
      </c>
      <c r="DX56" s="185">
        <v>3.9139345671277657E-3</v>
      </c>
      <c r="DY56" s="185">
        <v>1.3788207597274418E-2</v>
      </c>
      <c r="DZ56" s="185">
        <v>-7.1107585553915218E-3</v>
      </c>
      <c r="EA56" s="185">
        <v>-2.1157744103393217E-2</v>
      </c>
      <c r="EB56" s="185">
        <v>-2.1640949069252496E-2</v>
      </c>
      <c r="EC56" s="185">
        <v>-4.2926953503861054E-2</v>
      </c>
      <c r="ED56" s="185">
        <v>-4.1564321017266176E-2</v>
      </c>
      <c r="EE56" s="185">
        <v>-4.0339399142549859E-2</v>
      </c>
      <c r="EF56" s="185">
        <v>2.4863201818394538E-3</v>
      </c>
      <c r="EG56" s="185">
        <v>2.7503086149285837E-3</v>
      </c>
      <c r="EH56" s="185">
        <v>2.0145510921132977E-3</v>
      </c>
      <c r="EI56" s="185">
        <v>1.3427487584495914E-2</v>
      </c>
      <c r="EJ56" s="185">
        <v>-6.3921100622674788E-3</v>
      </c>
      <c r="EK56" s="185">
        <v>2.1070571415202737E-3</v>
      </c>
      <c r="EL56" s="185">
        <v>3.9397452716517858E-3</v>
      </c>
      <c r="EM56" s="185">
        <v>-2.6358655259501568E-2</v>
      </c>
      <c r="EN56" s="185">
        <v>-1.127486854913482E-2</v>
      </c>
      <c r="EO56" s="185">
        <v>7.4696183976829117E-3</v>
      </c>
      <c r="EP56" s="185">
        <v>1.7266680422415734E-2</v>
      </c>
      <c r="EQ56" s="185">
        <v>3.6065455198086176E-2</v>
      </c>
      <c r="ER56" s="185">
        <v>-8.0860371818221533E-2</v>
      </c>
      <c r="ES56" s="185">
        <v>-2.9749321985272654E-3</v>
      </c>
      <c r="ET56" s="185">
        <v>-9.9179516186951294E-3</v>
      </c>
      <c r="EU56" s="185">
        <v>-1.1902609083132204E-2</v>
      </c>
      <c r="EV56" s="185">
        <v>1.6974252504060538E-3</v>
      </c>
      <c r="EW56" s="185">
        <v>-2.3236132550702233E-2</v>
      </c>
      <c r="EX56" s="185">
        <v>5.6763052337709527E-3</v>
      </c>
      <c r="EY56" s="185">
        <v>2.930842157667847E-3</v>
      </c>
      <c r="EZ56" s="185">
        <v>0</v>
      </c>
      <c r="FA56" s="185">
        <v>-4.1441213107130344E-2</v>
      </c>
      <c r="FB56" s="185">
        <v>0</v>
      </c>
      <c r="FC56" s="185">
        <v>-4.8949667269173561E-2</v>
      </c>
      <c r="FD56" s="185">
        <v>0</v>
      </c>
      <c r="FE56" s="185">
        <v>1.1210501377505774E-2</v>
      </c>
      <c r="FF56" s="185">
        <v>0</v>
      </c>
      <c r="FG56" s="185">
        <v>3.2985634077843162E-2</v>
      </c>
      <c r="FH56" s="185">
        <v>-4.3977410967310171E-2</v>
      </c>
      <c r="FI56" s="185">
        <v>4.5312393702176641E-3</v>
      </c>
      <c r="FJ56" s="185">
        <v>-3.7154344399881543E-2</v>
      </c>
      <c r="FK56" s="185">
        <v>-3.1086672227893758E-3</v>
      </c>
      <c r="FL56" s="185">
        <v>-2.6875506655920881E-2</v>
      </c>
      <c r="FM56" s="185">
        <v>-3.931679964153857E-3</v>
      </c>
      <c r="FN56" s="185">
        <v>6.9764921482007433E-4</v>
      </c>
      <c r="FO56" s="185">
        <v>-5.2638578447304019E-2</v>
      </c>
      <c r="FP56" s="185">
        <v>0</v>
      </c>
      <c r="FQ56" s="185">
        <v>2.0592467224431477E-2</v>
      </c>
      <c r="FR56" s="185">
        <v>4.3025463813053735E-2</v>
      </c>
      <c r="FS56" s="185">
        <v>0</v>
      </c>
      <c r="FT56" s="185">
        <v>-3.0590843613271881E-2</v>
      </c>
      <c r="FU56" s="185">
        <v>1.9477081219447766E-3</v>
      </c>
      <c r="FV56" s="185">
        <v>1.4307827341100754E-2</v>
      </c>
      <c r="FW56" s="185">
        <v>-2.0073866446631305E-3</v>
      </c>
      <c r="FX56" s="185">
        <v>-2.2722444326346292E-3</v>
      </c>
      <c r="FY56" s="185">
        <v>1.3773263119390249E-2</v>
      </c>
      <c r="FZ56" s="185">
        <v>2.1515426202644412E-2</v>
      </c>
      <c r="GA56" s="185">
        <v>2.7786706672953077E-2</v>
      </c>
      <c r="GB56" s="185">
        <v>-5.6180881881442643E-3</v>
      </c>
      <c r="GC56" s="185">
        <v>-1.8716598683511429E-2</v>
      </c>
      <c r="GD56" s="185">
        <v>3.3881277327991004E-3</v>
      </c>
      <c r="GE56" s="185">
        <v>-1.9843291168106365E-2</v>
      </c>
      <c r="GF56" s="185">
        <v>0</v>
      </c>
      <c r="GG56" s="185">
        <v>2.1273200905697055E-2</v>
      </c>
      <c r="GH56" s="185">
        <v>3.1550821875858885E-2</v>
      </c>
      <c r="GI56" s="185">
        <v>-2.8599648555923365E-2</v>
      </c>
      <c r="GJ56" s="185">
        <v>4.0164817087956425E-3</v>
      </c>
      <c r="GK56" s="185">
        <v>1.8900814840086787E-3</v>
      </c>
      <c r="GL56" s="185">
        <v>-1.1421538073302115E-2</v>
      </c>
      <c r="GM56" s="185">
        <v>-1.0572988034033086E-3</v>
      </c>
      <c r="GN56" s="185">
        <v>1.1629482111962859E-2</v>
      </c>
      <c r="GO56" s="185">
        <v>-1.0880199425055463E-2</v>
      </c>
    </row>
    <row r="57" spans="1:197" x14ac:dyDescent="0.25">
      <c r="A57" s="183">
        <v>42704</v>
      </c>
      <c r="B57" s="185">
        <v>-5.1071437360635852E-2</v>
      </c>
      <c r="C57" s="185">
        <v>-2.2021740157029375E-3</v>
      </c>
      <c r="D57" s="185">
        <v>-6.6118769702107685E-3</v>
      </c>
      <c r="E57" s="185">
        <v>-7.5116302255987897E-3</v>
      </c>
      <c r="F57" s="185">
        <v>4.5916693165315679E-3</v>
      </c>
      <c r="G57" s="185">
        <v>4.6596260860007205E-3</v>
      </c>
      <c r="H57" s="185">
        <v>-8.3007179339057505E-3</v>
      </c>
      <c r="I57" s="185">
        <v>6.8990184681391065E-2</v>
      </c>
      <c r="J57" s="185">
        <v>-1.4648190274591995E-2</v>
      </c>
      <c r="K57" s="185">
        <v>6.9557655245163511E-2</v>
      </c>
      <c r="L57" s="185">
        <v>6.8917455963536711E-2</v>
      </c>
      <c r="M57" s="185">
        <v>6.9834514760028624E-2</v>
      </c>
      <c r="N57" s="185">
        <v>6.9719619025056398E-2</v>
      </c>
      <c r="O57" s="185">
        <v>6.9889635471389766E-2</v>
      </c>
      <c r="P57" s="185">
        <v>2.3030898309235465E-2</v>
      </c>
      <c r="Q57" s="185">
        <v>-2.4140599328019629E-3</v>
      </c>
      <c r="R57" s="185">
        <v>-1.384017030747425E-3</v>
      </c>
      <c r="S57" s="185">
        <v>-2.1604229429981032E-3</v>
      </c>
      <c r="T57" s="185">
        <v>1.188883308048976E-3</v>
      </c>
      <c r="U57" s="185">
        <v>-2.6034894461667443E-2</v>
      </c>
      <c r="V57" s="185">
        <v>0</v>
      </c>
      <c r="W57" s="185">
        <v>9.3301875199938798E-3</v>
      </c>
      <c r="X57" s="185">
        <v>-7.0535720721179567E-3</v>
      </c>
      <c r="Y57" s="185">
        <v>1.6503668582024027E-3</v>
      </c>
      <c r="Z57" s="185">
        <v>-5.7553888775616025E-3</v>
      </c>
      <c r="AA57" s="185">
        <v>6.1928354886768705E-3</v>
      </c>
      <c r="AB57" s="185">
        <v>-8.103159167294064E-4</v>
      </c>
      <c r="AC57" s="185">
        <v>-1.4303303820271704E-3</v>
      </c>
      <c r="AD57" s="185">
        <v>5.8798089506505846E-3</v>
      </c>
      <c r="AE57" s="185">
        <v>2.9775659226868537E-2</v>
      </c>
      <c r="AF57" s="185">
        <v>-2.2984727544957194E-2</v>
      </c>
      <c r="AG57" s="185">
        <v>1.7485069733494823E-2</v>
      </c>
      <c r="AH57" s="185">
        <v>-1.0436679433468757E-3</v>
      </c>
      <c r="AI57" s="185">
        <v>7.6809731204348529E-3</v>
      </c>
      <c r="AJ57" s="185">
        <v>1.0291583637749719E-2</v>
      </c>
      <c r="AK57" s="185">
        <v>-1.3457000979855124E-2</v>
      </c>
      <c r="AL57" s="185">
        <v>3.9940996246290043E-2</v>
      </c>
      <c r="AM57" s="185">
        <v>2.1831319226915877E-2</v>
      </c>
      <c r="AN57" s="185">
        <v>3.2778000484192507E-2</v>
      </c>
      <c r="AO57" s="185">
        <v>3.9754522533875632E-2</v>
      </c>
      <c r="AP57" s="185">
        <v>2.1180569373020579E-2</v>
      </c>
      <c r="AQ57" s="185">
        <v>3.2283109285244166E-2</v>
      </c>
      <c r="AR57" s="185">
        <v>3.2809762488511793E-2</v>
      </c>
      <c r="AS57" s="185">
        <v>3.9355457049030738E-3</v>
      </c>
      <c r="AT57" s="185">
        <v>-1.5264498668513564E-3</v>
      </c>
      <c r="AU57" s="185">
        <v>-1.3864686190502828E-2</v>
      </c>
      <c r="AV57" s="185">
        <v>-1.7173382404925535E-4</v>
      </c>
      <c r="AW57" s="185">
        <v>-6.4918653956483104E-3</v>
      </c>
      <c r="AX57" s="185">
        <v>6.7663156459230267E-2</v>
      </c>
      <c r="AY57" s="185">
        <v>1.9305884746259071E-2</v>
      </c>
      <c r="AZ57" s="185">
        <v>6.9053010854352642E-2</v>
      </c>
      <c r="BA57" s="185">
        <v>0</v>
      </c>
      <c r="BB57" s="185">
        <v>1.7336586684654678E-2</v>
      </c>
      <c r="BC57" s="185">
        <v>-1.5972282860618692E-2</v>
      </c>
      <c r="BD57" s="185">
        <v>1.5701186704407163E-2</v>
      </c>
      <c r="BE57" s="185">
        <v>2.3491066575494775E-2</v>
      </c>
      <c r="BF57" s="185">
        <v>1.265949533295237E-2</v>
      </c>
      <c r="BG57" s="185">
        <v>5.9525823531229524E-2</v>
      </c>
      <c r="BH57" s="185">
        <v>5.5329338815667914E-2</v>
      </c>
      <c r="BI57" s="185">
        <v>5.6122522426877021E-2</v>
      </c>
      <c r="BJ57" s="185">
        <v>4.6083896275885466E-2</v>
      </c>
      <c r="BK57" s="185">
        <v>2.9053226191417831E-2</v>
      </c>
      <c r="BL57" s="185">
        <v>-4.2638077248856154E-2</v>
      </c>
      <c r="BM57" s="185">
        <v>-1.7029516959275385E-3</v>
      </c>
      <c r="BN57" s="185">
        <v>5.1281229453944657E-2</v>
      </c>
      <c r="BO57" s="185">
        <v>-2.5533884565088157E-2</v>
      </c>
      <c r="BP57" s="185">
        <v>-1.3124466384770285E-3</v>
      </c>
      <c r="BQ57" s="185">
        <v>2.1550461345976872E-2</v>
      </c>
      <c r="BR57" s="185">
        <v>3.0991953391274637E-2</v>
      </c>
      <c r="BS57" s="185">
        <v>2.7403937238497524E-2</v>
      </c>
      <c r="BT57" s="185">
        <v>2.6668790004949705E-2</v>
      </c>
      <c r="BU57" s="185">
        <v>1.3487699864183651E-3</v>
      </c>
      <c r="BV57" s="185">
        <v>-4.2931747088170939E-3</v>
      </c>
      <c r="BW57" s="185">
        <v>-4.8152346649768168E-2</v>
      </c>
      <c r="BX57" s="185">
        <v>0</v>
      </c>
      <c r="BY57" s="185">
        <v>1.4204964654961134E-2</v>
      </c>
      <c r="BZ57" s="185">
        <v>4.989855898413776E-2</v>
      </c>
      <c r="CA57" s="185">
        <v>-2.7327952080102003E-3</v>
      </c>
      <c r="CB57" s="185">
        <v>-1.4130631527644395E-2</v>
      </c>
      <c r="CC57" s="185">
        <v>-2.2609752492607507E-2</v>
      </c>
      <c r="CD57" s="185">
        <v>2.9042427067199478E-3</v>
      </c>
      <c r="CE57" s="185">
        <v>9.1979206296109051E-3</v>
      </c>
      <c r="CF57" s="185">
        <v>-5.6227496316435905E-3</v>
      </c>
      <c r="CG57" s="185">
        <v>-3.5811428819696118E-4</v>
      </c>
      <c r="CH57" s="185">
        <v>8.9076475025946615E-3</v>
      </c>
      <c r="CI57" s="185">
        <v>-2.4693465502319323E-2</v>
      </c>
      <c r="CJ57" s="185">
        <v>-9.7747801596901399E-3</v>
      </c>
      <c r="CK57" s="185">
        <v>2.2382408674233488E-2</v>
      </c>
      <c r="CL57" s="185">
        <v>-2.2099396882784689E-2</v>
      </c>
      <c r="CM57" s="185">
        <v>9.7328365356842261E-5</v>
      </c>
      <c r="CN57" s="185">
        <v>0</v>
      </c>
      <c r="CO57" s="185">
        <v>-4.7116242922150137E-2</v>
      </c>
      <c r="CP57" s="185">
        <v>5.9754867262513649E-3</v>
      </c>
      <c r="CQ57" s="185">
        <v>6.8663963202373777E-3</v>
      </c>
      <c r="CR57" s="185">
        <v>-1.5895394753703121E-2</v>
      </c>
      <c r="CS57" s="185">
        <v>-1.2868379632572591E-2</v>
      </c>
      <c r="CT57" s="185">
        <v>-7.9263002484531511E-3</v>
      </c>
      <c r="CU57" s="185">
        <v>-1.9999675633061136E-2</v>
      </c>
      <c r="CV57" s="185">
        <v>3.6557375425938669E-2</v>
      </c>
      <c r="CW57" s="185">
        <v>-3.3427187672626828E-3</v>
      </c>
      <c r="CX57" s="185">
        <v>1.2565957112715943E-2</v>
      </c>
      <c r="CY57" s="185">
        <v>-1.5444839241120327E-3</v>
      </c>
      <c r="CZ57" s="185">
        <v>2.3295327026749474E-3</v>
      </c>
      <c r="DA57" s="185">
        <v>5.9468139083156228E-3</v>
      </c>
      <c r="DB57" s="185">
        <v>9.8407058320058825E-3</v>
      </c>
      <c r="DC57" s="185">
        <v>2.2900278873815925E-2</v>
      </c>
      <c r="DD57" s="185">
        <v>9.6120682332497213E-3</v>
      </c>
      <c r="DE57" s="185">
        <v>2.8849610324355292E-3</v>
      </c>
      <c r="DF57" s="185">
        <v>-4.570645312805692E-2</v>
      </c>
      <c r="DG57" s="185">
        <v>-7.0249840468918686E-4</v>
      </c>
      <c r="DH57" s="185">
        <v>-2.7525305337801004E-3</v>
      </c>
      <c r="DI57" s="185">
        <v>7.0012581220781833E-3</v>
      </c>
      <c r="DJ57" s="185">
        <v>1.5794880615610345E-3</v>
      </c>
      <c r="DK57" s="185">
        <v>-3.0848828989367763E-2</v>
      </c>
      <c r="DL57" s="185">
        <v>0</v>
      </c>
      <c r="DM57" s="185">
        <v>-1.6994961507101131E-2</v>
      </c>
      <c r="DN57" s="185">
        <v>0</v>
      </c>
      <c r="DO57" s="185">
        <v>0</v>
      </c>
      <c r="DP57" s="185">
        <v>0</v>
      </c>
      <c r="DQ57" s="185">
        <v>-7.1858830565934917E-3</v>
      </c>
      <c r="DR57" s="185">
        <v>2.2742278808705559E-2</v>
      </c>
      <c r="DS57" s="185">
        <v>-2.0439496105104819E-2</v>
      </c>
      <c r="DT57" s="185">
        <v>-3.2954295457796143E-2</v>
      </c>
      <c r="DU57" s="185">
        <v>-5.7685068576239298E-3</v>
      </c>
      <c r="DV57" s="185">
        <v>-2.1912941844860288E-2</v>
      </c>
      <c r="DW57" s="185">
        <v>5.9839159749958152E-3</v>
      </c>
      <c r="DX57" s="185">
        <v>5.8661066490191772E-3</v>
      </c>
      <c r="DY57" s="185">
        <v>2.0825150572461601E-3</v>
      </c>
      <c r="DZ57" s="185">
        <v>7.5450317367655147E-3</v>
      </c>
      <c r="EA57" s="185">
        <v>7.6239502970981587E-2</v>
      </c>
      <c r="EB57" s="185">
        <v>-3.2570729961324978E-2</v>
      </c>
      <c r="EC57" s="185">
        <v>6.0489640827326354E-3</v>
      </c>
      <c r="ED57" s="185">
        <v>1.6498477685568867E-2</v>
      </c>
      <c r="EE57" s="185">
        <v>7.0526037078964113E-2</v>
      </c>
      <c r="EF57" s="185">
        <v>-2.9688462085476833E-3</v>
      </c>
      <c r="EG57" s="185">
        <v>-2.8444792291454158E-3</v>
      </c>
      <c r="EH57" s="185">
        <v>-3.4919103296042267E-3</v>
      </c>
      <c r="EI57" s="185">
        <v>-1.8021140609272141E-2</v>
      </c>
      <c r="EJ57" s="185">
        <v>-7.3244663572280509E-3</v>
      </c>
      <c r="EK57" s="185">
        <v>-9.2201696568598619E-3</v>
      </c>
      <c r="EL57" s="185">
        <v>2.0754578644052151E-2</v>
      </c>
      <c r="EM57" s="185">
        <v>8.4197514691170428E-2</v>
      </c>
      <c r="EN57" s="185">
        <v>1.4456375924071471E-2</v>
      </c>
      <c r="EO57" s="185">
        <v>2.1568592495383274E-2</v>
      </c>
      <c r="EP57" s="185">
        <v>1.3163633246484271E-2</v>
      </c>
      <c r="EQ57" s="185">
        <v>-2.7298216403450034E-2</v>
      </c>
      <c r="ER57" s="185">
        <v>-5.968495210059219E-3</v>
      </c>
      <c r="ES57" s="185">
        <v>3.9834717611406681E-2</v>
      </c>
      <c r="ET57" s="185">
        <v>1.3993207500541251E-3</v>
      </c>
      <c r="EU57" s="185">
        <v>2.4960311080019248E-3</v>
      </c>
      <c r="EV57" s="185">
        <v>-7.9890239854764136E-3</v>
      </c>
      <c r="EW57" s="185">
        <v>1.2569289333459674E-2</v>
      </c>
      <c r="EX57" s="185">
        <v>1.2739223963070253E-2</v>
      </c>
      <c r="EY57" s="185">
        <v>2.4637438922487471E-3</v>
      </c>
      <c r="EZ57" s="185">
        <v>0</v>
      </c>
      <c r="FA57" s="185">
        <v>6.692193433721931E-2</v>
      </c>
      <c r="FB57" s="185">
        <v>0</v>
      </c>
      <c r="FC57" s="185">
        <v>6.7968406240622961E-2</v>
      </c>
      <c r="FD57" s="185">
        <v>0</v>
      </c>
      <c r="FE57" s="185">
        <v>2.2006978566573115E-2</v>
      </c>
      <c r="FF57" s="185">
        <v>0</v>
      </c>
      <c r="FG57" s="185">
        <v>-2.6392146834170243E-3</v>
      </c>
      <c r="FH57" s="185">
        <v>6.1945931403136513E-2</v>
      </c>
      <c r="FI57" s="185">
        <v>-8.7797633541269408E-4</v>
      </c>
      <c r="FJ57" s="185">
        <v>6.5731137432420109E-2</v>
      </c>
      <c r="FK57" s="185">
        <v>2.1529569917052301E-2</v>
      </c>
      <c r="FL57" s="185">
        <v>-2.9925050889128075E-2</v>
      </c>
      <c r="FM57" s="185">
        <v>-5.8817476297856513E-3</v>
      </c>
      <c r="FN57" s="185">
        <v>1.8066858458195905E-3</v>
      </c>
      <c r="FO57" s="185">
        <v>-1.9554867410094452E-2</v>
      </c>
      <c r="FP57" s="185">
        <v>0</v>
      </c>
      <c r="FQ57" s="185">
        <v>-6.2294119635650916E-2</v>
      </c>
      <c r="FR57" s="185">
        <v>-1.1724794797938197E-2</v>
      </c>
      <c r="FS57" s="185">
        <v>3.098995683915334E-2</v>
      </c>
      <c r="FT57" s="185">
        <v>-1.0228185328617252E-2</v>
      </c>
      <c r="FU57" s="185">
        <v>4.38689579329593E-2</v>
      </c>
      <c r="FV57" s="185">
        <v>1.0174862950994793E-2</v>
      </c>
      <c r="FW57" s="185">
        <v>2.713587839455214E-2</v>
      </c>
      <c r="FX57" s="185">
        <v>4.1745480471400906E-2</v>
      </c>
      <c r="FY57" s="185">
        <v>1.5725545177319739E-2</v>
      </c>
      <c r="FZ57" s="185">
        <v>1.5239606034470003E-2</v>
      </c>
      <c r="GA57" s="185">
        <v>-3.9291464649818895E-3</v>
      </c>
      <c r="GB57" s="185">
        <v>2.6530783978264878E-2</v>
      </c>
      <c r="GC57" s="185">
        <v>-1.2451636663481706E-2</v>
      </c>
      <c r="GD57" s="185">
        <v>1.0840657943135096E-2</v>
      </c>
      <c r="GE57" s="185">
        <v>-7.9566687771372678E-4</v>
      </c>
      <c r="GF57" s="185">
        <v>0</v>
      </c>
      <c r="GG57" s="185">
        <v>7.3827088305533153E-2</v>
      </c>
      <c r="GH57" s="185">
        <v>-4.9246347734569824E-2</v>
      </c>
      <c r="GI57" s="185">
        <v>2.0027648925387113E-2</v>
      </c>
      <c r="GJ57" s="185">
        <v>-6.8652503093970651E-3</v>
      </c>
      <c r="GK57" s="185">
        <v>-3.5380763278495412E-3</v>
      </c>
      <c r="GL57" s="185">
        <v>7.4133934334407216E-3</v>
      </c>
      <c r="GM57" s="185">
        <v>4.9718773077004532E-3</v>
      </c>
      <c r="GN57" s="185">
        <v>-1.9752934444932799E-2</v>
      </c>
      <c r="GO57" s="185">
        <v>8.9054686374712144E-4</v>
      </c>
    </row>
    <row r="58" spans="1:197" x14ac:dyDescent="0.25">
      <c r="A58" s="183">
        <v>42735</v>
      </c>
      <c r="B58" s="185">
        <v>2.8879112309213806E-2</v>
      </c>
      <c r="C58" s="185">
        <v>2.4107862870294296E-2</v>
      </c>
      <c r="D58" s="185">
        <v>7.0129478909676524E-3</v>
      </c>
      <c r="E58" s="185">
        <v>5.763287290694614E-3</v>
      </c>
      <c r="F58" s="185">
        <v>-3.0296914710125789E-3</v>
      </c>
      <c r="G58" s="185">
        <v>-2.8196067085016125E-3</v>
      </c>
      <c r="H58" s="185">
        <v>-3.4894827269114533E-3</v>
      </c>
      <c r="I58" s="185">
        <v>4.1550983228388468E-2</v>
      </c>
      <c r="J58" s="185">
        <v>1.5276564187242735E-2</v>
      </c>
      <c r="K58" s="185">
        <v>1.8796997566735262E-2</v>
      </c>
      <c r="L58" s="185">
        <v>1.8064072505484838E-2</v>
      </c>
      <c r="M58" s="185">
        <v>1.8394510698061941E-2</v>
      </c>
      <c r="N58" s="185">
        <v>1.8601670770938508E-2</v>
      </c>
      <c r="O58" s="185">
        <v>1.846357946332576E-2</v>
      </c>
      <c r="P58" s="185">
        <v>6.1295740255211863E-3</v>
      </c>
      <c r="Q58" s="185">
        <v>8.1802344566621471E-3</v>
      </c>
      <c r="R58" s="185">
        <v>-7.0128148355002844E-3</v>
      </c>
      <c r="S58" s="185">
        <v>1.8161918497823466E-2</v>
      </c>
      <c r="T58" s="185">
        <v>7.9463148590382861E-3</v>
      </c>
      <c r="U58" s="185">
        <v>1.6929389389191495E-2</v>
      </c>
      <c r="V58" s="185">
        <v>0</v>
      </c>
      <c r="W58" s="185">
        <v>6.7303204301405514E-3</v>
      </c>
      <c r="X58" s="185">
        <v>1.896876121763337E-2</v>
      </c>
      <c r="Y58" s="185">
        <v>3.6645811602279775E-2</v>
      </c>
      <c r="Z58" s="185">
        <v>-2.0561698777176937E-2</v>
      </c>
      <c r="AA58" s="185">
        <v>1.3286035918033755E-2</v>
      </c>
      <c r="AB58" s="185">
        <v>8.0000666143960619E-3</v>
      </c>
      <c r="AC58" s="185">
        <v>1.2397531160086534E-2</v>
      </c>
      <c r="AD58" s="185">
        <v>-1.8411627557782802E-2</v>
      </c>
      <c r="AE58" s="185">
        <v>1.1237391412968589E-2</v>
      </c>
      <c r="AF58" s="185">
        <v>4.8666534559583304E-4</v>
      </c>
      <c r="AG58" s="185">
        <v>2.3739919511045161E-3</v>
      </c>
      <c r="AH58" s="185">
        <v>1.7325748788627273E-2</v>
      </c>
      <c r="AI58" s="185">
        <v>1.5000617203252145E-2</v>
      </c>
      <c r="AJ58" s="185">
        <v>-6.0804744894193546E-3</v>
      </c>
      <c r="AK58" s="185">
        <v>3.6003537880691272E-2</v>
      </c>
      <c r="AL58" s="185">
        <v>-2.9062761516886666E-3</v>
      </c>
      <c r="AM58" s="185">
        <v>7.2898918364711031E-3</v>
      </c>
      <c r="AN58" s="185">
        <v>1.331491698551306E-2</v>
      </c>
      <c r="AO58" s="185">
        <v>1.7942247180445455E-2</v>
      </c>
      <c r="AP58" s="185">
        <v>6.5685117040194356E-3</v>
      </c>
      <c r="AQ58" s="185">
        <v>1.2614124085637231E-2</v>
      </c>
      <c r="AR58" s="185">
        <v>1.330538909911793E-2</v>
      </c>
      <c r="AS58" s="185">
        <v>-7.3341606681565849E-3</v>
      </c>
      <c r="AT58" s="185">
        <v>-4.3216837072392912E-4</v>
      </c>
      <c r="AU58" s="185">
        <v>1.1042450204530742E-2</v>
      </c>
      <c r="AV58" s="185">
        <v>-4.1779980210688867E-3</v>
      </c>
      <c r="AW58" s="185">
        <v>-1.2350987285216938E-2</v>
      </c>
      <c r="AX58" s="185">
        <v>2.5245587973518557E-2</v>
      </c>
      <c r="AY58" s="185">
        <v>-6.4159228237415128E-2</v>
      </c>
      <c r="AZ58" s="185">
        <v>-2.2998728155563128E-2</v>
      </c>
      <c r="BA58" s="185">
        <v>0</v>
      </c>
      <c r="BB58" s="185">
        <v>2.0362138953281192E-3</v>
      </c>
      <c r="BC58" s="185">
        <v>6.7207258310964836E-4</v>
      </c>
      <c r="BD58" s="185">
        <v>9.5787855408806721E-4</v>
      </c>
      <c r="BE58" s="185">
        <v>-1.3644073617780316E-2</v>
      </c>
      <c r="BF58" s="185">
        <v>5.4298339165609871E-3</v>
      </c>
      <c r="BG58" s="185">
        <v>7.830528587357468E-3</v>
      </c>
      <c r="BH58" s="185">
        <v>2.6524056198670203E-2</v>
      </c>
      <c r="BI58" s="185">
        <v>2.6582942405255574E-2</v>
      </c>
      <c r="BJ58" s="185">
        <v>2.6026833469416748E-2</v>
      </c>
      <c r="BK58" s="185">
        <v>-1.7048681077283551E-2</v>
      </c>
      <c r="BL58" s="185">
        <v>2.4575343905203086E-2</v>
      </c>
      <c r="BM58" s="185">
        <v>-5.3283498804580907E-2</v>
      </c>
      <c r="BN58" s="185">
        <v>4.3350729781835252E-3</v>
      </c>
      <c r="BO58" s="185">
        <v>3.8762474993892765E-2</v>
      </c>
      <c r="BP58" s="185">
        <v>3.7113067209582394E-3</v>
      </c>
      <c r="BQ58" s="185">
        <v>-1.2471439916758748E-2</v>
      </c>
      <c r="BR58" s="185">
        <v>-1.654144954657592E-2</v>
      </c>
      <c r="BS58" s="185">
        <v>-1.7506594592415263E-2</v>
      </c>
      <c r="BT58" s="185">
        <v>-7.8934971504494213E-3</v>
      </c>
      <c r="BU58" s="185">
        <v>1.7598501147876107E-3</v>
      </c>
      <c r="BV58" s="185">
        <v>-3.0188073917735345E-2</v>
      </c>
      <c r="BW58" s="185">
        <v>4.0213317460202028E-2</v>
      </c>
      <c r="BX58" s="185">
        <v>0</v>
      </c>
      <c r="BY58" s="185">
        <v>1.0807200510373665E-2</v>
      </c>
      <c r="BZ58" s="185">
        <v>-2.0806030541462785E-3</v>
      </c>
      <c r="CA58" s="185">
        <v>-3.1950181116923754E-3</v>
      </c>
      <c r="CB58" s="185">
        <v>-4.6010977144229567E-4</v>
      </c>
      <c r="CC58" s="185">
        <v>8.0497745178041789E-4</v>
      </c>
      <c r="CD58" s="185">
        <v>2.8221356190603957E-3</v>
      </c>
      <c r="CE58" s="185">
        <v>6.2190840510373234E-3</v>
      </c>
      <c r="CF58" s="185">
        <v>-9.9990000819015577E-3</v>
      </c>
      <c r="CG58" s="185">
        <v>-6.5367175395468855E-3</v>
      </c>
      <c r="CH58" s="185">
        <v>9.5256890711044543E-3</v>
      </c>
      <c r="CI58" s="185">
        <v>3.1830074141760971E-2</v>
      </c>
      <c r="CJ58" s="185">
        <v>-1.8327689785510509E-2</v>
      </c>
      <c r="CK58" s="185">
        <v>-1.4811278320857758E-3</v>
      </c>
      <c r="CL58" s="185">
        <v>1.1149999796446652E-2</v>
      </c>
      <c r="CM58" s="185">
        <v>4.7129205320630922E-3</v>
      </c>
      <c r="CN58" s="185">
        <v>0</v>
      </c>
      <c r="CO58" s="185">
        <v>-2.204320272967851E-2</v>
      </c>
      <c r="CP58" s="185">
        <v>5.6682433800852678E-3</v>
      </c>
      <c r="CQ58" s="185">
        <v>7.1924758806805114E-3</v>
      </c>
      <c r="CR58" s="185">
        <v>4.5193854520084412E-2</v>
      </c>
      <c r="CS58" s="185">
        <v>-2.1416019923257798E-2</v>
      </c>
      <c r="CT58" s="185">
        <v>2.8552859001362351E-2</v>
      </c>
      <c r="CU58" s="185">
        <v>-9.6999150302194918E-3</v>
      </c>
      <c r="CV58" s="185">
        <v>2.3506225998269542E-2</v>
      </c>
      <c r="CW58" s="185">
        <v>6.1181923953350396E-3</v>
      </c>
      <c r="CX58" s="185">
        <v>1.0019602821542815E-2</v>
      </c>
      <c r="CY58" s="185">
        <v>1.2007315362156185E-2</v>
      </c>
      <c r="CZ58" s="185">
        <v>1.321185140702401E-3</v>
      </c>
      <c r="DA58" s="185">
        <v>1.0820092699902771E-2</v>
      </c>
      <c r="DB58" s="185">
        <v>6.6566344996071827E-3</v>
      </c>
      <c r="DC58" s="185">
        <v>5.9363942058481035E-3</v>
      </c>
      <c r="DD58" s="185">
        <v>-6.2211905407608785E-3</v>
      </c>
      <c r="DE58" s="185">
        <v>-1.8706324983630337E-3</v>
      </c>
      <c r="DF58" s="185">
        <v>3.3573830509551861E-3</v>
      </c>
      <c r="DG58" s="185">
        <v>9.7648067142406345E-3</v>
      </c>
      <c r="DH58" s="185">
        <v>2.8429354519372298E-3</v>
      </c>
      <c r="DI58" s="185">
        <v>6.3837472359931395E-3</v>
      </c>
      <c r="DJ58" s="185">
        <v>2.6340839772125008E-2</v>
      </c>
      <c r="DK58" s="185">
        <v>-3.7645257867695098E-2</v>
      </c>
      <c r="DL58" s="185">
        <v>0</v>
      </c>
      <c r="DM58" s="185">
        <v>-7.2817915267946974E-3</v>
      </c>
      <c r="DN58" s="185">
        <v>0</v>
      </c>
      <c r="DO58" s="185">
        <v>0</v>
      </c>
      <c r="DP58" s="185">
        <v>0</v>
      </c>
      <c r="DQ58" s="185">
        <v>2.8708780670759514E-2</v>
      </c>
      <c r="DR58" s="185">
        <v>2.7182762970601321E-2</v>
      </c>
      <c r="DS58" s="185">
        <v>-3.892737899299204E-3</v>
      </c>
      <c r="DT58" s="185">
        <v>-1.2563210873058454E-2</v>
      </c>
      <c r="DU58" s="185">
        <v>1.6242518922958849E-3</v>
      </c>
      <c r="DV58" s="185">
        <v>-6.0854399871294866E-2</v>
      </c>
      <c r="DW58" s="185">
        <v>1.3938363768500901E-3</v>
      </c>
      <c r="DX58" s="185">
        <v>2.7088515822644254E-3</v>
      </c>
      <c r="DY58" s="185">
        <v>2.2562141559936657E-2</v>
      </c>
      <c r="DZ58" s="185">
        <v>1.3037295378412962E-2</v>
      </c>
      <c r="EA58" s="185">
        <v>-4.3630543874277811E-2</v>
      </c>
      <c r="EB58" s="185">
        <v>3.6232103651396381E-3</v>
      </c>
      <c r="EC58" s="185">
        <v>3.7658616854937812E-3</v>
      </c>
      <c r="ED58" s="185">
        <v>8.5059068044757383E-3</v>
      </c>
      <c r="EE58" s="185">
        <v>2.3194164158964405E-3</v>
      </c>
      <c r="EF58" s="185">
        <v>2.2712456915351597E-3</v>
      </c>
      <c r="EG58" s="185">
        <v>2.6478471956335866E-3</v>
      </c>
      <c r="EH58" s="185">
        <v>1.9425921735141366E-3</v>
      </c>
      <c r="EI58" s="185">
        <v>-2.3272335143809109E-2</v>
      </c>
      <c r="EJ58" s="185">
        <v>2.1252324952308155E-2</v>
      </c>
      <c r="EK58" s="185">
        <v>2.1289816238242717E-2</v>
      </c>
      <c r="EL58" s="185">
        <v>-2.5247897953158443E-2</v>
      </c>
      <c r="EM58" s="185">
        <v>5.1532725913336613E-3</v>
      </c>
      <c r="EN58" s="185">
        <v>4.1478781001926007E-2</v>
      </c>
      <c r="EO58" s="185">
        <v>2.2937019736041502E-2</v>
      </c>
      <c r="EP58" s="185">
        <v>3.0062482477857227E-2</v>
      </c>
      <c r="EQ58" s="185">
        <v>-1.0203061481710921E-2</v>
      </c>
      <c r="ER58" s="185">
        <v>-5.8053171938135303E-3</v>
      </c>
      <c r="ES58" s="185">
        <v>3.1645586223444808E-2</v>
      </c>
      <c r="ET58" s="185">
        <v>1.4617276058544368E-3</v>
      </c>
      <c r="EU58" s="185">
        <v>3.176278522550964E-2</v>
      </c>
      <c r="EV58" s="185">
        <v>2.7200578573212644E-2</v>
      </c>
      <c r="EW58" s="185">
        <v>1.2306239030549573E-3</v>
      </c>
      <c r="EX58" s="185">
        <v>8.2550537606911338E-4</v>
      </c>
      <c r="EY58" s="185">
        <v>-1.084972171737488E-3</v>
      </c>
      <c r="EZ58" s="185">
        <v>0</v>
      </c>
      <c r="FA58" s="185">
        <v>-3.7270108250957591E-2</v>
      </c>
      <c r="FB58" s="185">
        <v>0</v>
      </c>
      <c r="FC58" s="185">
        <v>2.3760730619246107E-2</v>
      </c>
      <c r="FD58" s="185">
        <v>0</v>
      </c>
      <c r="FE58" s="185">
        <v>2.8474447926096585E-2</v>
      </c>
      <c r="FF58" s="185">
        <v>0</v>
      </c>
      <c r="FG58" s="185">
        <v>-1.6345614340017783E-2</v>
      </c>
      <c r="FH58" s="185">
        <v>4.6362200409026649E-3</v>
      </c>
      <c r="FI58" s="185">
        <v>-4.6790629944742836E-3</v>
      </c>
      <c r="FJ58" s="185">
        <v>1.2857833685378475E-2</v>
      </c>
      <c r="FK58" s="185">
        <v>4.9329185893759453E-3</v>
      </c>
      <c r="FL58" s="185">
        <v>-1.5748808353098474E-2</v>
      </c>
      <c r="FM58" s="185">
        <v>1.5469851411290737E-2</v>
      </c>
      <c r="FN58" s="185">
        <v>-1.7008981309416575E-2</v>
      </c>
      <c r="FO58" s="185">
        <v>-6.152634591211157E-3</v>
      </c>
      <c r="FP58" s="185">
        <v>0</v>
      </c>
      <c r="FQ58" s="185">
        <v>1.99440087989258E-2</v>
      </c>
      <c r="FR58" s="185">
        <v>1.5711576401509886E-2</v>
      </c>
      <c r="FS58" s="185">
        <v>6.8576642199722902E-4</v>
      </c>
      <c r="FT58" s="185">
        <v>-3.7145685303592628E-2</v>
      </c>
      <c r="FU58" s="185">
        <v>-3.9294674247130457E-2</v>
      </c>
      <c r="FV58" s="185">
        <v>-2.5832251746554097E-4</v>
      </c>
      <c r="FW58" s="185">
        <v>-5.7650847961920083E-3</v>
      </c>
      <c r="FX58" s="185">
        <v>-6.6817506774417869E-3</v>
      </c>
      <c r="FY58" s="185">
        <v>9.8074013719707566E-4</v>
      </c>
      <c r="FZ58" s="185">
        <v>-3.6898865595710179E-5</v>
      </c>
      <c r="GA58" s="185">
        <v>7.5816792953286045E-3</v>
      </c>
      <c r="GB58" s="185">
        <v>-2.2836092093787674E-2</v>
      </c>
      <c r="GC58" s="185">
        <v>1.1439134630477235E-2</v>
      </c>
      <c r="GD58" s="185">
        <v>1.0504016455922789E-2</v>
      </c>
      <c r="GE58" s="185">
        <v>-1.5244406461246921E-2</v>
      </c>
      <c r="GF58" s="185">
        <v>0</v>
      </c>
      <c r="GG58" s="185">
        <v>9.3416153256019544E-3</v>
      </c>
      <c r="GH58" s="185">
        <v>2.670919954571379E-2</v>
      </c>
      <c r="GI58" s="185">
        <v>6.9816875564368969E-3</v>
      </c>
      <c r="GJ58" s="185">
        <v>7.9315536386879437E-3</v>
      </c>
      <c r="GK58" s="185">
        <v>3.6167459691034166E-3</v>
      </c>
      <c r="GL58" s="185">
        <v>-6.0073466253865405E-4</v>
      </c>
      <c r="GM58" s="185">
        <v>2.2184763849091536E-4</v>
      </c>
      <c r="GN58" s="185">
        <v>1.2372381862825162E-2</v>
      </c>
      <c r="GO58" s="185">
        <v>9.9687513956333226E-3</v>
      </c>
    </row>
    <row r="59" spans="1:197" x14ac:dyDescent="0.25">
      <c r="A59" s="183">
        <v>42766</v>
      </c>
      <c r="B59" s="185">
        <v>-6.7531349301390813E-3</v>
      </c>
      <c r="C59" s="185">
        <v>2.8206781601571775E-3</v>
      </c>
      <c r="D59" s="185">
        <v>3.2283470145005847E-3</v>
      </c>
      <c r="E59" s="185">
        <v>3.4428788614624126E-3</v>
      </c>
      <c r="F59" s="185">
        <v>6.3648075479912376E-3</v>
      </c>
      <c r="G59" s="185">
        <v>5.3296146682533145E-3</v>
      </c>
      <c r="H59" s="185">
        <v>3.2749212004874609E-3</v>
      </c>
      <c r="I59" s="185">
        <v>-3.3811828111945531E-2</v>
      </c>
      <c r="J59" s="185">
        <v>-9.1347831618065201E-3</v>
      </c>
      <c r="K59" s="185">
        <v>-8.519259121459859E-3</v>
      </c>
      <c r="L59" s="185">
        <v>-8.9302941834641034E-3</v>
      </c>
      <c r="M59" s="185">
        <v>-8.0902080220320825E-3</v>
      </c>
      <c r="N59" s="185">
        <v>-8.5077058127935607E-3</v>
      </c>
      <c r="O59" s="185">
        <v>-8.1329248205729912E-3</v>
      </c>
      <c r="P59" s="185">
        <v>-1.9928457105089975E-2</v>
      </c>
      <c r="Q59" s="185">
        <v>1.3466303191573901E-2</v>
      </c>
      <c r="R59" s="185">
        <v>-1.245219651576685E-2</v>
      </c>
      <c r="S59" s="185">
        <v>-2.9644444067907067E-3</v>
      </c>
      <c r="T59" s="185">
        <v>-9.6354126885725075E-4</v>
      </c>
      <c r="U59" s="185">
        <v>1.2501183374054443E-2</v>
      </c>
      <c r="V59" s="185">
        <v>0</v>
      </c>
      <c r="W59" s="185">
        <v>2.2289117644484928E-2</v>
      </c>
      <c r="X59" s="185">
        <v>-1.8160109305093017E-2</v>
      </c>
      <c r="Y59" s="185">
        <v>1.3006517050184453E-2</v>
      </c>
      <c r="Z59" s="185">
        <v>2.8343101146808668E-3</v>
      </c>
      <c r="AA59" s="185">
        <v>1.7537025129115383E-2</v>
      </c>
      <c r="AB59" s="185">
        <v>-4.6823440212459405E-3</v>
      </c>
      <c r="AC59" s="185">
        <v>-7.0306955180111956E-3</v>
      </c>
      <c r="AD59" s="185">
        <v>-6.2712350572548731E-2</v>
      </c>
      <c r="AE59" s="185">
        <v>-1.2286390657908989E-2</v>
      </c>
      <c r="AF59" s="185">
        <v>2.286717232514985E-2</v>
      </c>
      <c r="AG59" s="185">
        <v>-2.0724231453749371E-2</v>
      </c>
      <c r="AH59" s="185">
        <v>4.4158696521648527E-3</v>
      </c>
      <c r="AI59" s="185">
        <v>-1.0838755263538443E-2</v>
      </c>
      <c r="AJ59" s="185">
        <v>3.0260216351087436E-3</v>
      </c>
      <c r="AK59" s="185">
        <v>2.0270955494676886E-2</v>
      </c>
      <c r="AL59" s="185">
        <v>-1.7732336705093769E-2</v>
      </c>
      <c r="AM59" s="185">
        <v>-4.4744327079683233E-3</v>
      </c>
      <c r="AN59" s="185">
        <v>-6.7022274889416344E-3</v>
      </c>
      <c r="AO59" s="185">
        <v>-7.7327768650902661E-3</v>
      </c>
      <c r="AP59" s="185">
        <v>-5.1681016604655707E-3</v>
      </c>
      <c r="AQ59" s="185">
        <v>-7.4504655567807776E-3</v>
      </c>
      <c r="AR59" s="185">
        <v>-6.8364185736663891E-3</v>
      </c>
      <c r="AS59" s="185">
        <v>-2.5063559200176125E-3</v>
      </c>
      <c r="AT59" s="185">
        <v>1.1229318734534057E-3</v>
      </c>
      <c r="AU59" s="185">
        <v>-2.830912308306845E-2</v>
      </c>
      <c r="AV59" s="185">
        <v>-1.313418359427234E-2</v>
      </c>
      <c r="AW59" s="185">
        <v>-2.2641364428930701E-2</v>
      </c>
      <c r="AX59" s="185">
        <v>-1.1154647075583309E-2</v>
      </c>
      <c r="AY59" s="185">
        <v>2.2503872652607657E-2</v>
      </c>
      <c r="AZ59" s="185">
        <v>-9.789413584431997E-4</v>
      </c>
      <c r="BA59" s="185">
        <v>0</v>
      </c>
      <c r="BB59" s="185">
        <v>-2.5304705447967701E-4</v>
      </c>
      <c r="BC59" s="185">
        <v>8.2341625659901052E-3</v>
      </c>
      <c r="BD59" s="185">
        <v>-4.0404624910426595E-3</v>
      </c>
      <c r="BE59" s="185">
        <v>9.7031253166114419E-3</v>
      </c>
      <c r="BF59" s="185">
        <v>-1.1855284538844931E-2</v>
      </c>
      <c r="BG59" s="185">
        <v>-1.42527630703909E-2</v>
      </c>
      <c r="BH59" s="185">
        <v>-3.0437878894733875E-2</v>
      </c>
      <c r="BI59" s="185">
        <v>-2.9877002511723622E-2</v>
      </c>
      <c r="BJ59" s="185">
        <v>-1.9586681945303067E-2</v>
      </c>
      <c r="BK59" s="185">
        <v>1.1493022750301143E-2</v>
      </c>
      <c r="BL59" s="185">
        <v>3.2979070997801681E-2</v>
      </c>
      <c r="BM59" s="185">
        <v>-4.0958059898580312E-2</v>
      </c>
      <c r="BN59" s="185">
        <v>-3.2147444710263371E-3</v>
      </c>
      <c r="BO59" s="185">
        <v>6.1847583135694068E-3</v>
      </c>
      <c r="BP59" s="185">
        <v>1.2798253087507372E-2</v>
      </c>
      <c r="BQ59" s="185">
        <v>-1.6642008356667778E-2</v>
      </c>
      <c r="BR59" s="185">
        <v>-2.4040043528456977E-2</v>
      </c>
      <c r="BS59" s="185">
        <v>-3.2015974286058471E-2</v>
      </c>
      <c r="BT59" s="185">
        <v>-1.5724758931256543E-2</v>
      </c>
      <c r="BU59" s="185">
        <v>-1.9062247046727411E-2</v>
      </c>
      <c r="BV59" s="185">
        <v>3.1682945315356179E-3</v>
      </c>
      <c r="BW59" s="185">
        <v>-8.326173387315141E-3</v>
      </c>
      <c r="BX59" s="185">
        <v>0</v>
      </c>
      <c r="BY59" s="185">
        <v>-1.0795612195450796E-2</v>
      </c>
      <c r="BZ59" s="185">
        <v>-0.13400596350223931</v>
      </c>
      <c r="CA59" s="185">
        <v>-1.5309703051080417E-2</v>
      </c>
      <c r="CB59" s="185">
        <v>-5.8961563503086206E-2</v>
      </c>
      <c r="CC59" s="185">
        <v>-1.907756445651692E-2</v>
      </c>
      <c r="CD59" s="185">
        <v>-7.4124462357642159E-3</v>
      </c>
      <c r="CE59" s="185">
        <v>-1.2102215667377536E-2</v>
      </c>
      <c r="CF59" s="185">
        <v>5.4328227173363747E-3</v>
      </c>
      <c r="CG59" s="185">
        <v>-6.9183304620042043E-3</v>
      </c>
      <c r="CH59" s="185">
        <v>-8.591547607219226E-3</v>
      </c>
      <c r="CI59" s="185">
        <v>9.6076644595426922E-3</v>
      </c>
      <c r="CJ59" s="185">
        <v>-6.0228873135737054E-3</v>
      </c>
      <c r="CK59" s="185">
        <v>1.4559092865531682E-2</v>
      </c>
      <c r="CL59" s="185">
        <v>-6.6329949993235316E-3</v>
      </c>
      <c r="CM59" s="185">
        <v>-2.2729312036122635E-3</v>
      </c>
      <c r="CN59" s="185">
        <v>0</v>
      </c>
      <c r="CO59" s="185">
        <v>-2.7619325728158527E-2</v>
      </c>
      <c r="CP59" s="185">
        <v>-6.4697186770559974E-3</v>
      </c>
      <c r="CQ59" s="185">
        <v>7.1127214659281708E-3</v>
      </c>
      <c r="CR59" s="185">
        <v>2.1883237174824918E-2</v>
      </c>
      <c r="CS59" s="185">
        <v>3.6113638969741881E-2</v>
      </c>
      <c r="CT59" s="185">
        <v>6.282108217722595E-3</v>
      </c>
      <c r="CU59" s="185">
        <v>5.2758665911938818E-3</v>
      </c>
      <c r="CV59" s="185">
        <v>4.6669024880922498E-2</v>
      </c>
      <c r="CW59" s="185">
        <v>1.2569649309771506E-2</v>
      </c>
      <c r="CX59" s="185">
        <v>-4.6330114435632654E-5</v>
      </c>
      <c r="CY59" s="185">
        <v>2.0851787316093818E-2</v>
      </c>
      <c r="CZ59" s="185">
        <v>-1.0165593162085016E-2</v>
      </c>
      <c r="DA59" s="185">
        <v>8.9794471878570682E-3</v>
      </c>
      <c r="DB59" s="185">
        <v>2.6643950924140344E-2</v>
      </c>
      <c r="DC59" s="185">
        <v>-7.5085982450261357E-3</v>
      </c>
      <c r="DD59" s="185">
        <v>-2.4523988027985335E-3</v>
      </c>
      <c r="DE59" s="185">
        <v>2.2655563319171589E-2</v>
      </c>
      <c r="DF59" s="185">
        <v>7.7020098844822228E-3</v>
      </c>
      <c r="DG59" s="185">
        <v>-1.9009478178732657E-2</v>
      </c>
      <c r="DH59" s="185">
        <v>-1.2692677604647488E-3</v>
      </c>
      <c r="DI59" s="185">
        <v>-6.8175216459171418E-3</v>
      </c>
      <c r="DJ59" s="185">
        <v>-9.9018003165969107E-3</v>
      </c>
      <c r="DK59" s="185">
        <v>-7.2154370671890676E-3</v>
      </c>
      <c r="DL59" s="185">
        <v>0</v>
      </c>
      <c r="DM59" s="185">
        <v>-1.2689296341569271E-3</v>
      </c>
      <c r="DN59" s="185">
        <v>0</v>
      </c>
      <c r="DO59" s="185">
        <v>0</v>
      </c>
      <c r="DP59" s="185">
        <v>-7.3019740932350561E-3</v>
      </c>
      <c r="DQ59" s="185">
        <v>3.901734366295997E-3</v>
      </c>
      <c r="DR59" s="185">
        <v>1.9002467998133932E-2</v>
      </c>
      <c r="DS59" s="185">
        <v>-7.5135641142598944E-3</v>
      </c>
      <c r="DT59" s="185">
        <v>-1.1226838551804787E-2</v>
      </c>
      <c r="DU59" s="185">
        <v>1.8822476259103584E-3</v>
      </c>
      <c r="DV59" s="185">
        <v>1.9072987267401125E-2</v>
      </c>
      <c r="DW59" s="185">
        <v>-1.0904795035279235E-2</v>
      </c>
      <c r="DX59" s="185">
        <v>-1.0719581300642503E-2</v>
      </c>
      <c r="DY59" s="185">
        <v>7.5244772411672059E-3</v>
      </c>
      <c r="DZ59" s="185">
        <v>-3.3327658398009516E-3</v>
      </c>
      <c r="EA59" s="185">
        <v>-1.2202639029214455E-2</v>
      </c>
      <c r="EB59" s="185">
        <v>-4.8418184330529445E-3</v>
      </c>
      <c r="EC59" s="185">
        <v>7.3314826413052783E-3</v>
      </c>
      <c r="ED59" s="185">
        <v>1.2427400687901338E-2</v>
      </c>
      <c r="EE59" s="185">
        <v>-2.1181997718618686E-2</v>
      </c>
      <c r="EF59" s="185">
        <v>6.0389528085773138E-3</v>
      </c>
      <c r="EG59" s="185">
        <v>6.0962148616630595E-3</v>
      </c>
      <c r="EH59" s="185">
        <v>5.473561875450738E-3</v>
      </c>
      <c r="EI59" s="185">
        <v>2.0027976110303363E-2</v>
      </c>
      <c r="EJ59" s="185">
        <v>2.5088776139068313E-4</v>
      </c>
      <c r="EK59" s="185">
        <v>2.6171413690933617E-2</v>
      </c>
      <c r="EL59" s="185">
        <v>-3.3810076742564546E-2</v>
      </c>
      <c r="EM59" s="185">
        <v>-2.7706458826222934E-2</v>
      </c>
      <c r="EN59" s="185">
        <v>1.2258962179822457E-3</v>
      </c>
      <c r="EO59" s="185">
        <v>8.3660155197285806E-3</v>
      </c>
      <c r="EP59" s="185">
        <v>1.9251658634094782E-2</v>
      </c>
      <c r="EQ59" s="185">
        <v>2.7491068864855646E-2</v>
      </c>
      <c r="ER59" s="185">
        <v>1.04953532025509E-2</v>
      </c>
      <c r="ES59" s="185">
        <v>-1.2410660463766033E-2</v>
      </c>
      <c r="ET59" s="185">
        <v>2.9978452740205305E-3</v>
      </c>
      <c r="EU59" s="185">
        <v>1.3365452414559626E-2</v>
      </c>
      <c r="EV59" s="185">
        <v>6.9006853255044439E-3</v>
      </c>
      <c r="EW59" s="185">
        <v>-7.5595710793430609E-3</v>
      </c>
      <c r="EX59" s="185">
        <v>-9.1002665042930198E-3</v>
      </c>
      <c r="EY59" s="185">
        <v>2.7380987404884288E-3</v>
      </c>
      <c r="EZ59" s="185">
        <v>0</v>
      </c>
      <c r="FA59" s="185">
        <v>-1.0280410879600618E-2</v>
      </c>
      <c r="FB59" s="185">
        <v>0</v>
      </c>
      <c r="FC59" s="185">
        <v>-8.4376264971568731E-3</v>
      </c>
      <c r="FD59" s="185">
        <v>0</v>
      </c>
      <c r="FE59" s="185">
        <v>9.1447244388046245E-3</v>
      </c>
      <c r="FF59" s="185">
        <v>0</v>
      </c>
      <c r="FG59" s="185">
        <v>6.4846030787904536E-3</v>
      </c>
      <c r="FH59" s="185">
        <v>-1.5743021230189311E-2</v>
      </c>
      <c r="FI59" s="185">
        <v>1.2990224405946499E-2</v>
      </c>
      <c r="FJ59" s="185">
        <v>-7.5611463484426458E-3</v>
      </c>
      <c r="FK59" s="185">
        <v>2.6000516849015889E-4</v>
      </c>
      <c r="FL59" s="185">
        <v>-1.6945162907275584E-2</v>
      </c>
      <c r="FM59" s="185">
        <v>-2.6422969476221872E-2</v>
      </c>
      <c r="FN59" s="185">
        <v>4.1547013044382613E-3</v>
      </c>
      <c r="FO59" s="185">
        <v>4.9252686955577302E-2</v>
      </c>
      <c r="FP59" s="185">
        <v>0</v>
      </c>
      <c r="FQ59" s="185">
        <v>-1.5617931253778947E-2</v>
      </c>
      <c r="FR59" s="185">
        <v>5.2879595535984553E-3</v>
      </c>
      <c r="FS59" s="185">
        <v>-2.0433476975638919E-2</v>
      </c>
      <c r="FT59" s="185">
        <v>-3.1045100713872696E-2</v>
      </c>
      <c r="FU59" s="185">
        <v>3.2367263677473473E-2</v>
      </c>
      <c r="FV59" s="185">
        <v>1.4324386493676233E-2</v>
      </c>
      <c r="FW59" s="185">
        <v>3.7616467911871098E-3</v>
      </c>
      <c r="FX59" s="185">
        <v>6.3109577098626642E-3</v>
      </c>
      <c r="FY59" s="185">
        <v>1.3575348979844245E-2</v>
      </c>
      <c r="FZ59" s="185">
        <v>2.1965059218895612E-2</v>
      </c>
      <c r="GA59" s="185">
        <v>1.1627416606108493E-2</v>
      </c>
      <c r="GB59" s="185">
        <v>6.5185824388317619E-4</v>
      </c>
      <c r="GC59" s="185">
        <v>4.66691431724146E-4</v>
      </c>
      <c r="GD59" s="185">
        <v>3.7432004889397325E-2</v>
      </c>
      <c r="GE59" s="185">
        <v>1.0014196325103491E-2</v>
      </c>
      <c r="GF59" s="185">
        <v>0</v>
      </c>
      <c r="GG59" s="185">
        <v>-3.7934110231931689E-2</v>
      </c>
      <c r="GH59" s="185">
        <v>2.0810358671232532E-2</v>
      </c>
      <c r="GI59" s="185">
        <v>-5.7741711578365535E-3</v>
      </c>
      <c r="GJ59" s="185">
        <v>2.4046616253717776E-3</v>
      </c>
      <c r="GK59" s="185">
        <v>-2.1876656323354124E-3</v>
      </c>
      <c r="GL59" s="185">
        <v>1.9410135385788765E-3</v>
      </c>
      <c r="GM59" s="185">
        <v>1.570817042938866E-3</v>
      </c>
      <c r="GN59" s="185">
        <v>5.9823356967387675E-3</v>
      </c>
      <c r="GO59" s="185">
        <v>4.4852297518362446E-3</v>
      </c>
    </row>
    <row r="60" spans="1:197" x14ac:dyDescent="0.25">
      <c r="A60" s="183">
        <v>42794</v>
      </c>
      <c r="B60" s="185">
        <v>-1.4875487896891221E-2</v>
      </c>
      <c r="C60" s="185">
        <v>1.2339932821838874E-2</v>
      </c>
      <c r="D60" s="185">
        <v>7.3853978775193837E-3</v>
      </c>
      <c r="E60" s="185">
        <v>7.5061311867210692E-3</v>
      </c>
      <c r="F60" s="185">
        <v>2.2556787718017158E-2</v>
      </c>
      <c r="G60" s="185">
        <v>2.3571574719195722E-2</v>
      </c>
      <c r="H60" s="185">
        <v>-2.6379595667721252E-2</v>
      </c>
      <c r="I60" s="185">
        <v>-5.3433856238603396E-2</v>
      </c>
      <c r="J60" s="185">
        <v>1.7767544288963308E-2</v>
      </c>
      <c r="K60" s="185">
        <v>2.1113931089763775E-2</v>
      </c>
      <c r="L60" s="185">
        <v>2.0675168096624567E-2</v>
      </c>
      <c r="M60" s="185">
        <v>2.2612024873948644E-2</v>
      </c>
      <c r="N60" s="185">
        <v>2.2029298467769215E-2</v>
      </c>
      <c r="O60" s="185">
        <v>2.1694569096444752E-2</v>
      </c>
      <c r="P60" s="185">
        <v>2.5834557890944132E-2</v>
      </c>
      <c r="Q60" s="185">
        <v>8.1921175069967888E-3</v>
      </c>
      <c r="R60" s="185">
        <v>-8.7918360291355854E-3</v>
      </c>
      <c r="S60" s="185">
        <v>2.3850202639564975E-2</v>
      </c>
      <c r="T60" s="185">
        <v>5.9137743598887717E-3</v>
      </c>
      <c r="U60" s="185">
        <v>1.7627865738526247E-2</v>
      </c>
      <c r="V60" s="185">
        <v>0</v>
      </c>
      <c r="W60" s="185">
        <v>2.738006077639446E-2</v>
      </c>
      <c r="X60" s="185">
        <v>-3.0651091223823663E-5</v>
      </c>
      <c r="Y60" s="185">
        <v>3.4660637310561931E-2</v>
      </c>
      <c r="Z60" s="185">
        <v>-1.2279985726270978E-2</v>
      </c>
      <c r="AA60" s="185">
        <v>1.2778867424730337E-2</v>
      </c>
      <c r="AB60" s="185">
        <v>4.2848318193282001E-3</v>
      </c>
      <c r="AC60" s="185">
        <v>6.714089746977992E-3</v>
      </c>
      <c r="AD60" s="185">
        <v>-8.3098717568388554E-3</v>
      </c>
      <c r="AE60" s="185">
        <v>4.3808687811573842E-2</v>
      </c>
      <c r="AF60" s="185">
        <v>3.4053673072104301E-2</v>
      </c>
      <c r="AG60" s="185">
        <v>2.7311188410184511E-2</v>
      </c>
      <c r="AH60" s="185">
        <v>-1.1624100454900609E-3</v>
      </c>
      <c r="AI60" s="185">
        <v>5.6718048731458949E-3</v>
      </c>
      <c r="AJ60" s="185">
        <v>-5.2006479802483158E-3</v>
      </c>
      <c r="AK60" s="185">
        <v>1.0001044830503521E-2</v>
      </c>
      <c r="AL60" s="185">
        <v>-9.96786687349706E-3</v>
      </c>
      <c r="AM60" s="185">
        <v>9.7115252400817274E-3</v>
      </c>
      <c r="AN60" s="185">
        <v>1.6828878626401967E-2</v>
      </c>
      <c r="AO60" s="185">
        <v>1.9938480427185368E-2</v>
      </c>
      <c r="AP60" s="185">
        <v>9.1227756516072088E-3</v>
      </c>
      <c r="AQ60" s="185">
        <v>1.6158329915982296E-2</v>
      </c>
      <c r="AR60" s="185">
        <v>1.6836630796992699E-2</v>
      </c>
      <c r="AS60" s="185">
        <v>4.8683826450967131E-3</v>
      </c>
      <c r="AT60" s="185">
        <v>4.5427427954359062E-3</v>
      </c>
      <c r="AU60" s="185">
        <v>-1.0797551463155581E-2</v>
      </c>
      <c r="AV60" s="185">
        <v>-4.5047416604988618E-3</v>
      </c>
      <c r="AW60" s="185">
        <v>-1.3383435401828936E-2</v>
      </c>
      <c r="AX60" s="185">
        <v>1.5068658857612643E-2</v>
      </c>
      <c r="AY60" s="185">
        <v>1.712436513395961E-2</v>
      </c>
      <c r="AZ60" s="185">
        <v>-2.7322148187948918E-2</v>
      </c>
      <c r="BA60" s="185">
        <v>0</v>
      </c>
      <c r="BB60" s="185">
        <v>5.3767148582746982E-4</v>
      </c>
      <c r="BC60" s="185">
        <v>6.1900375279318638E-3</v>
      </c>
      <c r="BD60" s="185">
        <v>-1.2583791001765997E-3</v>
      </c>
      <c r="BE60" s="185">
        <v>-1.626563905357134E-2</v>
      </c>
      <c r="BF60" s="185">
        <v>2.6075365307595664E-2</v>
      </c>
      <c r="BG60" s="185">
        <v>1.8296048443496186E-2</v>
      </c>
      <c r="BH60" s="185">
        <v>4.8902931191388797E-2</v>
      </c>
      <c r="BI60" s="185">
        <v>4.8888736459891974E-2</v>
      </c>
      <c r="BJ60" s="185">
        <v>3.1446890834968294E-2</v>
      </c>
      <c r="BK60" s="185">
        <v>7.3481985169566071E-3</v>
      </c>
      <c r="BL60" s="185">
        <v>1.8394088943029532E-2</v>
      </c>
      <c r="BM60" s="185">
        <v>-6.7193577333118978E-3</v>
      </c>
      <c r="BN60" s="185">
        <v>1.8860710186759277E-2</v>
      </c>
      <c r="BO60" s="185">
        <v>1.234863411426557E-3</v>
      </c>
      <c r="BP60" s="185">
        <v>-3.4676167523182469E-3</v>
      </c>
      <c r="BQ60" s="185">
        <v>3.0651104152623655E-2</v>
      </c>
      <c r="BR60" s="185">
        <v>4.7695940583306506E-2</v>
      </c>
      <c r="BS60" s="185">
        <v>-1.3270777518386581E-2</v>
      </c>
      <c r="BT60" s="185">
        <v>3.1926219092233477E-2</v>
      </c>
      <c r="BU60" s="185">
        <v>-3.3356528446944443E-3</v>
      </c>
      <c r="BV60" s="185">
        <v>8.498170550349772E-3</v>
      </c>
      <c r="BW60" s="185">
        <v>-2.5779213080646752E-2</v>
      </c>
      <c r="BX60" s="185">
        <v>0</v>
      </c>
      <c r="BY60" s="185">
        <v>1.1604442502074376E-2</v>
      </c>
      <c r="BZ60" s="185">
        <v>-1.202860648654897E-2</v>
      </c>
      <c r="CA60" s="185">
        <v>4.7765432134416301E-3</v>
      </c>
      <c r="CB60" s="185">
        <v>1.9000844271327619E-2</v>
      </c>
      <c r="CC60" s="185">
        <v>5.4879180831149616E-3</v>
      </c>
      <c r="CD60" s="185">
        <v>4.0367278265797659E-3</v>
      </c>
      <c r="CE60" s="185">
        <v>6.6788892539132788E-3</v>
      </c>
      <c r="CF60" s="185">
        <v>-1.610298906524168E-3</v>
      </c>
      <c r="CG60" s="185">
        <v>1.3274944667109921E-3</v>
      </c>
      <c r="CH60" s="185">
        <v>7.7665334774194954E-3</v>
      </c>
      <c r="CI60" s="185">
        <v>3.4743279995882582E-3</v>
      </c>
      <c r="CJ60" s="185">
        <v>-1.167180083029172E-2</v>
      </c>
      <c r="CK60" s="185">
        <v>1.4710007061635048E-2</v>
      </c>
      <c r="CL60" s="185">
        <v>-1.5042568600050363E-2</v>
      </c>
      <c r="CM60" s="185">
        <v>-7.0977506431679077E-4</v>
      </c>
      <c r="CN60" s="185">
        <v>0</v>
      </c>
      <c r="CO60" s="185">
        <v>2.1134545912699067E-2</v>
      </c>
      <c r="CP60" s="185">
        <v>4.353480439150609E-3</v>
      </c>
      <c r="CQ60" s="185">
        <v>4.5595172654905505E-3</v>
      </c>
      <c r="CR60" s="185">
        <v>3.0243058212152514E-2</v>
      </c>
      <c r="CS60" s="185">
        <v>2.778499954486667E-2</v>
      </c>
      <c r="CT60" s="185">
        <v>1.4020166619160394E-2</v>
      </c>
      <c r="CU60" s="185">
        <v>-9.9919075729833703E-3</v>
      </c>
      <c r="CV60" s="185">
        <v>2.6150233833950026E-3</v>
      </c>
      <c r="CW60" s="185">
        <v>9.0769361241265674E-3</v>
      </c>
      <c r="CX60" s="185">
        <v>-8.8460453881319696E-4</v>
      </c>
      <c r="CY60" s="185">
        <v>1.7797918224576183E-2</v>
      </c>
      <c r="CZ60" s="185">
        <v>-1.0645246906577591E-2</v>
      </c>
      <c r="DA60" s="185">
        <v>-9.0657114249292521E-3</v>
      </c>
      <c r="DB60" s="185">
        <v>-1.9318999160300415E-2</v>
      </c>
      <c r="DC60" s="185">
        <v>1.8954814159168526E-2</v>
      </c>
      <c r="DD60" s="185">
        <v>-3.4937685252260293E-3</v>
      </c>
      <c r="DE60" s="185">
        <v>-2.2264874279805436E-2</v>
      </c>
      <c r="DF60" s="185">
        <v>1.2553477007903888E-2</v>
      </c>
      <c r="DG60" s="185">
        <v>1.0074500246285596E-3</v>
      </c>
      <c r="DH60" s="185">
        <v>-5.2037804326459658E-3</v>
      </c>
      <c r="DI60" s="185">
        <v>-6.9956801758521451E-3</v>
      </c>
      <c r="DJ60" s="185">
        <v>1.1301968472202497E-2</v>
      </c>
      <c r="DK60" s="185">
        <v>-2.9502193659617166E-2</v>
      </c>
      <c r="DL60" s="185">
        <v>0</v>
      </c>
      <c r="DM60" s="185">
        <v>2.7126752064337515E-2</v>
      </c>
      <c r="DN60" s="185">
        <v>0</v>
      </c>
      <c r="DO60" s="185">
        <v>0</v>
      </c>
      <c r="DP60" s="185">
        <v>2.8989460252424791E-2</v>
      </c>
      <c r="DQ60" s="185">
        <v>-7.8948889176596506E-3</v>
      </c>
      <c r="DR60" s="185">
        <v>2.6053916719993478E-2</v>
      </c>
      <c r="DS60" s="185">
        <v>-7.3091365176823127E-3</v>
      </c>
      <c r="DT60" s="185">
        <v>-7.7070657784979353E-3</v>
      </c>
      <c r="DU60" s="185">
        <v>1.5327608617580021E-2</v>
      </c>
      <c r="DV60" s="185">
        <v>-7.9259059445895685E-3</v>
      </c>
      <c r="DW60" s="185">
        <v>4.6926337528315348E-3</v>
      </c>
      <c r="DX60" s="185">
        <v>5.1225874541332454E-3</v>
      </c>
      <c r="DY60" s="185">
        <v>-4.7835805210695729E-3</v>
      </c>
      <c r="DZ60" s="185">
        <v>-1.3107637985921336E-2</v>
      </c>
      <c r="EA60" s="185">
        <v>-5.5977922705427188E-2</v>
      </c>
      <c r="EB60" s="185">
        <v>-2.0347393423570503E-2</v>
      </c>
      <c r="EC60" s="185">
        <v>2.5322987335205313E-2</v>
      </c>
      <c r="ED60" s="185">
        <v>3.166023615874039E-2</v>
      </c>
      <c r="EE60" s="185">
        <v>2.9477386242146735E-3</v>
      </c>
      <c r="EF60" s="185">
        <v>1.8536528572591282E-4</v>
      </c>
      <c r="EG60" s="185">
        <v>5.0454839306868704E-4</v>
      </c>
      <c r="EH60" s="185">
        <v>-7.9808172474740008E-8</v>
      </c>
      <c r="EI60" s="185">
        <v>-1.4381162879280309E-2</v>
      </c>
      <c r="EJ60" s="185">
        <v>-9.2799610834753028E-3</v>
      </c>
      <c r="EK60" s="185">
        <v>1.1689519478954779E-2</v>
      </c>
      <c r="EL60" s="185">
        <v>7.9985021599323289E-3</v>
      </c>
      <c r="EM60" s="185">
        <v>-2.9955153096829376E-2</v>
      </c>
      <c r="EN60" s="185">
        <v>2.6317664247420811E-2</v>
      </c>
      <c r="EO60" s="185">
        <v>9.0291163528940337E-3</v>
      </c>
      <c r="EP60" s="185">
        <v>7.5156746169075996E-3</v>
      </c>
      <c r="EQ60" s="185">
        <v>6.4532811403924424E-3</v>
      </c>
      <c r="ER60" s="185">
        <v>7.7049832165367274E-2</v>
      </c>
      <c r="ES60" s="185">
        <v>-8.7183689567564664E-3</v>
      </c>
      <c r="ET60" s="185">
        <v>6.3786216217741514E-3</v>
      </c>
      <c r="EU60" s="185">
        <v>-2.6764421024192953E-2</v>
      </c>
      <c r="EV60" s="185">
        <v>4.0142961211474615E-3</v>
      </c>
      <c r="EW60" s="185">
        <v>1.4776872022691345E-2</v>
      </c>
      <c r="EX60" s="185">
        <v>3.39198900663416E-3</v>
      </c>
      <c r="EY60" s="185">
        <v>6.1219275769885664E-3</v>
      </c>
      <c r="EZ60" s="185">
        <v>0</v>
      </c>
      <c r="FA60" s="185">
        <v>-1.4266672579171835E-2</v>
      </c>
      <c r="FB60" s="185">
        <v>0</v>
      </c>
      <c r="FC60" s="185">
        <v>1.542417948781419E-2</v>
      </c>
      <c r="FD60" s="185">
        <v>0</v>
      </c>
      <c r="FE60" s="185">
        <v>1.1350435542096141E-2</v>
      </c>
      <c r="FF60" s="185">
        <v>0</v>
      </c>
      <c r="FG60" s="185">
        <v>-6.7051020856939026E-3</v>
      </c>
      <c r="FH60" s="185">
        <v>-2.1445314825611368E-3</v>
      </c>
      <c r="FI60" s="185">
        <v>1.5072283853988394E-2</v>
      </c>
      <c r="FJ60" s="185">
        <v>-6.8170975461878842E-4</v>
      </c>
      <c r="FK60" s="185">
        <v>2.3388663329302907E-3</v>
      </c>
      <c r="FL60" s="185">
        <v>4.92699125527544E-3</v>
      </c>
      <c r="FM60" s="185">
        <v>-1.3618300937546499E-2</v>
      </c>
      <c r="FN60" s="185">
        <v>-3.0088754501768927E-2</v>
      </c>
      <c r="FO60" s="185">
        <v>1.7492483548441237E-2</v>
      </c>
      <c r="FP60" s="185">
        <v>-2.1173002527490308E-3</v>
      </c>
      <c r="FQ60" s="185">
        <v>8.1334262432473242E-3</v>
      </c>
      <c r="FR60" s="185">
        <v>3.6775117924531329E-2</v>
      </c>
      <c r="FS60" s="185">
        <v>-1.6886183195741956E-2</v>
      </c>
      <c r="FT60" s="185">
        <v>4.1646061888201864E-3</v>
      </c>
      <c r="FU60" s="185">
        <v>3.1685316272605166E-3</v>
      </c>
      <c r="FV60" s="185">
        <v>1.4397759112259819E-2</v>
      </c>
      <c r="FW60" s="185">
        <v>7.5925268045429102E-3</v>
      </c>
      <c r="FX60" s="185">
        <v>1.2979568287033661E-2</v>
      </c>
      <c r="FY60" s="185">
        <v>1.1129797355623829E-2</v>
      </c>
      <c r="FZ60" s="185">
        <v>2.199156278124078E-2</v>
      </c>
      <c r="GA60" s="185">
        <v>6.6338958921036313E-4</v>
      </c>
      <c r="GB60" s="185">
        <v>1.2822960154325927E-2</v>
      </c>
      <c r="GC60" s="185">
        <v>2.4008300651550806E-3</v>
      </c>
      <c r="GD60" s="185">
        <v>1.6793346086725128E-2</v>
      </c>
      <c r="GE60" s="185">
        <v>1.8873460631918238E-2</v>
      </c>
      <c r="GF60" s="185">
        <v>0</v>
      </c>
      <c r="GG60" s="185">
        <v>1.8054469700335543E-2</v>
      </c>
      <c r="GH60" s="185">
        <v>4.2137843023336563E-3</v>
      </c>
      <c r="GI60" s="185">
        <v>5.5091256254880374E-3</v>
      </c>
      <c r="GJ60" s="185">
        <v>2.608612053237239E-3</v>
      </c>
      <c r="GK60" s="185">
        <v>4.935479588720963E-3</v>
      </c>
      <c r="GL60" s="185">
        <v>-3.15338630096948E-3</v>
      </c>
      <c r="GM60" s="185">
        <v>2.3956350504237209E-3</v>
      </c>
      <c r="GN60" s="185">
        <v>6.5127297053809308E-3</v>
      </c>
      <c r="GO60" s="185">
        <v>-6.880691759402301E-3</v>
      </c>
    </row>
    <row r="61" spans="1:197" x14ac:dyDescent="0.25">
      <c r="A61" s="183">
        <v>42825</v>
      </c>
      <c r="B61" s="185">
        <v>-5.3247604627732949E-3</v>
      </c>
      <c r="C61" s="185">
        <v>3.0955023866273884E-2</v>
      </c>
      <c r="D61" s="185">
        <v>-2.6769831758811952E-2</v>
      </c>
      <c r="E61" s="185">
        <v>-2.7081830436508549E-2</v>
      </c>
      <c r="F61" s="185">
        <v>-1.7732213958626151E-2</v>
      </c>
      <c r="G61" s="185">
        <v>-1.8627835231138156E-2</v>
      </c>
      <c r="H61" s="185">
        <v>1.7525317616299274E-2</v>
      </c>
      <c r="I61" s="185">
        <v>1.8853730962551697E-3</v>
      </c>
      <c r="J61" s="185">
        <v>1.2710928741128318E-2</v>
      </c>
      <c r="K61" s="185">
        <v>8.1960755071564598E-3</v>
      </c>
      <c r="L61" s="185">
        <v>8.0422136608311982E-3</v>
      </c>
      <c r="M61" s="185">
        <v>8.2105268474714915E-3</v>
      </c>
      <c r="N61" s="185">
        <v>8.2353049849027173E-3</v>
      </c>
      <c r="O61" s="185">
        <v>9.0729102628909382E-3</v>
      </c>
      <c r="P61" s="185">
        <v>1.1929546452851018E-2</v>
      </c>
      <c r="Q61" s="185">
        <v>-1.4818151307751052E-3</v>
      </c>
      <c r="R61" s="185">
        <v>1.1984604169223111E-2</v>
      </c>
      <c r="S61" s="185">
        <v>-5.8766939882836135E-3</v>
      </c>
      <c r="T61" s="185">
        <v>4.5578936991393319E-3</v>
      </c>
      <c r="U61" s="185">
        <v>1.2316008475450103E-2</v>
      </c>
      <c r="V61" s="185">
        <v>0</v>
      </c>
      <c r="W61" s="185">
        <v>1.0355706126148216E-2</v>
      </c>
      <c r="X61" s="185">
        <v>2.3127646616082725E-2</v>
      </c>
      <c r="Y61" s="185">
        <v>-9.9237590380213299E-3</v>
      </c>
      <c r="Z61" s="185">
        <v>-7.8817629369920608E-3</v>
      </c>
      <c r="AA61" s="185">
        <v>9.8758444981882493E-3</v>
      </c>
      <c r="AB61" s="185">
        <v>1.3988073103587587E-2</v>
      </c>
      <c r="AC61" s="185">
        <v>2.1538729267758981E-2</v>
      </c>
      <c r="AD61" s="185">
        <v>-4.0745827864994748E-2</v>
      </c>
      <c r="AE61" s="185">
        <v>-1.2807407633071751E-3</v>
      </c>
      <c r="AF61" s="185">
        <v>2.9421839560571785E-2</v>
      </c>
      <c r="AG61" s="185">
        <v>-1.6656558479584731E-2</v>
      </c>
      <c r="AH61" s="185">
        <v>-9.3746238980047403E-4</v>
      </c>
      <c r="AI61" s="185">
        <v>-2.2727716591844242E-2</v>
      </c>
      <c r="AJ61" s="185">
        <v>1.3210301763822345E-2</v>
      </c>
      <c r="AK61" s="185">
        <v>3.7036619839584853E-2</v>
      </c>
      <c r="AL61" s="185">
        <v>-2.3386968286285122E-2</v>
      </c>
      <c r="AM61" s="185">
        <v>7.138876017191789E-4</v>
      </c>
      <c r="AN61" s="185">
        <v>3.7962246834187252E-3</v>
      </c>
      <c r="AO61" s="185">
        <v>3.3754045266386227E-3</v>
      </c>
      <c r="AP61" s="185">
        <v>1.476131408605526E-4</v>
      </c>
      <c r="AQ61" s="185">
        <v>3.1080477871175743E-3</v>
      </c>
      <c r="AR61" s="185">
        <v>3.8317822875741552E-3</v>
      </c>
      <c r="AS61" s="185">
        <v>1.3444453731520874E-2</v>
      </c>
      <c r="AT61" s="185">
        <v>6.0223955924542435E-3</v>
      </c>
      <c r="AU61" s="185">
        <v>1.3808010361932759E-3</v>
      </c>
      <c r="AV61" s="185">
        <v>-7.2242715815029048E-3</v>
      </c>
      <c r="AW61" s="185">
        <v>-1.4947196622793389E-2</v>
      </c>
      <c r="AX61" s="185">
        <v>-2.7862589536554235E-2</v>
      </c>
      <c r="AY61" s="185">
        <v>-2.2769236256589324E-2</v>
      </c>
      <c r="AZ61" s="185">
        <v>-2.6315026523266356E-2</v>
      </c>
      <c r="BA61" s="185">
        <v>0</v>
      </c>
      <c r="BB61" s="185">
        <v>2.4087830487298447E-3</v>
      </c>
      <c r="BC61" s="185">
        <v>-4.1584770510139958E-4</v>
      </c>
      <c r="BD61" s="185">
        <v>1.0987220612456827E-2</v>
      </c>
      <c r="BE61" s="185">
        <v>7.72826603501095E-3</v>
      </c>
      <c r="BF61" s="185">
        <v>-9.0993378787472719E-3</v>
      </c>
      <c r="BG61" s="185">
        <v>-1.3029891458267138E-2</v>
      </c>
      <c r="BH61" s="185">
        <v>-2.6693013722061606E-2</v>
      </c>
      <c r="BI61" s="185">
        <v>-2.6543207666061802E-2</v>
      </c>
      <c r="BJ61" s="185">
        <v>-2.3436266634583452E-2</v>
      </c>
      <c r="BK61" s="185">
        <v>-2.4993752851806317E-2</v>
      </c>
      <c r="BL61" s="185">
        <v>7.4698989863924668E-3</v>
      </c>
      <c r="BM61" s="185">
        <v>-5.204180425667336E-2</v>
      </c>
      <c r="BN61" s="185">
        <v>-2.1450529394015684E-2</v>
      </c>
      <c r="BO61" s="185">
        <v>7.2879317131240512E-3</v>
      </c>
      <c r="BP61" s="185">
        <v>1.210951094117617E-3</v>
      </c>
      <c r="BQ61" s="185">
        <v>-3.3896218147261209E-2</v>
      </c>
      <c r="BR61" s="185">
        <v>-5.0041053261773813E-2</v>
      </c>
      <c r="BS61" s="185">
        <v>-6.067767370090222E-2</v>
      </c>
      <c r="BT61" s="185">
        <v>-3.400040958622795E-2</v>
      </c>
      <c r="BU61" s="185">
        <v>2.004622794295826E-2</v>
      </c>
      <c r="BV61" s="185">
        <v>-5.8498533800480637E-3</v>
      </c>
      <c r="BW61" s="185">
        <v>-3.0348927366299339E-2</v>
      </c>
      <c r="BX61" s="185">
        <v>4.1568991964198963E-3</v>
      </c>
      <c r="BY61" s="185">
        <v>-7.7683403280231203E-3</v>
      </c>
      <c r="BZ61" s="185">
        <v>-2.1640188151004027E-3</v>
      </c>
      <c r="CA61" s="185">
        <v>1.2214679127980146E-2</v>
      </c>
      <c r="CB61" s="185">
        <v>5.4716141707705723E-2</v>
      </c>
      <c r="CC61" s="185">
        <v>3.7050455234555718E-2</v>
      </c>
      <c r="CD61" s="185">
        <v>-2.3854237279093493E-3</v>
      </c>
      <c r="CE61" s="185">
        <v>-8.7205924887340247E-3</v>
      </c>
      <c r="CF61" s="185">
        <v>7.4681601320343086E-3</v>
      </c>
      <c r="CG61" s="185">
        <v>1.6594777975719541E-3</v>
      </c>
      <c r="CH61" s="185">
        <v>1.8962593872490314E-3</v>
      </c>
      <c r="CI61" s="185">
        <v>-9.8052214774187966E-3</v>
      </c>
      <c r="CJ61" s="185">
        <v>8.9518994169781596E-3</v>
      </c>
      <c r="CK61" s="185">
        <v>1.4466671454106791E-2</v>
      </c>
      <c r="CL61" s="185">
        <v>1.9537282468758205E-2</v>
      </c>
      <c r="CM61" s="185">
        <v>-1.1674607108575091E-3</v>
      </c>
      <c r="CN61" s="185">
        <v>0</v>
      </c>
      <c r="CO61" s="185">
        <v>2.6072620949128326E-2</v>
      </c>
      <c r="CP61" s="185">
        <v>-9.9174538690302884E-3</v>
      </c>
      <c r="CQ61" s="185">
        <v>4.1489830323279686E-4</v>
      </c>
      <c r="CR61" s="185">
        <v>5.9282678785174549E-2</v>
      </c>
      <c r="CS61" s="185">
        <v>-4.0393956668586403E-2</v>
      </c>
      <c r="CT61" s="185">
        <v>1.9845097747092349E-2</v>
      </c>
      <c r="CU61" s="185">
        <v>1.4399998237383253E-2</v>
      </c>
      <c r="CV61" s="185">
        <v>3.5620541153106054E-2</v>
      </c>
      <c r="CW61" s="185">
        <v>1.6005823862809494E-3</v>
      </c>
      <c r="CX61" s="185">
        <v>6.0349628174500231E-3</v>
      </c>
      <c r="CY61" s="185">
        <v>1.9208109368098275E-2</v>
      </c>
      <c r="CZ61" s="185">
        <v>1.842321529027189E-2</v>
      </c>
      <c r="DA61" s="185">
        <v>2.2860778295986369E-2</v>
      </c>
      <c r="DB61" s="185">
        <v>1.4359099962345877E-2</v>
      </c>
      <c r="DC61" s="185">
        <v>1.4446476578120135E-3</v>
      </c>
      <c r="DD61" s="185">
        <v>6.4549597970609256E-4</v>
      </c>
      <c r="DE61" s="185">
        <v>-7.1403700317323408E-4</v>
      </c>
      <c r="DF61" s="185">
        <v>-6.4419649924691194E-2</v>
      </c>
      <c r="DG61" s="185">
        <v>1.421147629730786E-2</v>
      </c>
      <c r="DH61" s="185">
        <v>1.4774956497460315E-2</v>
      </c>
      <c r="DI61" s="185">
        <v>1.1033999620134623E-2</v>
      </c>
      <c r="DJ61" s="185">
        <v>4.8048619951198768E-3</v>
      </c>
      <c r="DK61" s="185">
        <v>-9.4768776095198182E-3</v>
      </c>
      <c r="DL61" s="185">
        <v>0</v>
      </c>
      <c r="DM61" s="185">
        <v>1.6011412023916906E-2</v>
      </c>
      <c r="DN61" s="185">
        <v>0</v>
      </c>
      <c r="DO61" s="185">
        <v>0</v>
      </c>
      <c r="DP61" s="185">
        <v>1.301406318617316E-2</v>
      </c>
      <c r="DQ61" s="185">
        <v>-1.6124338882208451E-2</v>
      </c>
      <c r="DR61" s="185">
        <v>3.4705183439226548E-3</v>
      </c>
      <c r="DS61" s="185">
        <v>1.9756214500652133E-3</v>
      </c>
      <c r="DT61" s="185">
        <v>3.6269887472431253E-3</v>
      </c>
      <c r="DU61" s="185">
        <v>6.4031051264484343E-3</v>
      </c>
      <c r="DV61" s="185">
        <v>1.421180528173879E-2</v>
      </c>
      <c r="DW61" s="185">
        <v>-8.6685530215771193E-3</v>
      </c>
      <c r="DX61" s="185">
        <v>-8.1854854888321199E-3</v>
      </c>
      <c r="DY61" s="185">
        <v>5.4531915294644033E-3</v>
      </c>
      <c r="DZ61" s="185">
        <v>6.3496157055911773E-2</v>
      </c>
      <c r="EA61" s="185">
        <v>5.2357143782666019E-3</v>
      </c>
      <c r="EB61" s="185">
        <v>3.7254333864074833E-2</v>
      </c>
      <c r="EC61" s="185">
        <v>-1.6644612444251076E-4</v>
      </c>
      <c r="ED61" s="185">
        <v>8.3162618337066785E-3</v>
      </c>
      <c r="EE61" s="185">
        <v>-3.0571639671561377E-2</v>
      </c>
      <c r="EF61" s="185">
        <v>4.6590565923015081E-3</v>
      </c>
      <c r="EG61" s="185">
        <v>4.716457671626784E-3</v>
      </c>
      <c r="EH61" s="185">
        <v>4.1124793894590315E-3</v>
      </c>
      <c r="EI61" s="185">
        <v>1.1362110915171064E-2</v>
      </c>
      <c r="EJ61" s="185">
        <v>-1.8192193740876501E-2</v>
      </c>
      <c r="EK61" s="185">
        <v>-6.9119248151579583E-3</v>
      </c>
      <c r="EL61" s="185">
        <v>-1.3716045054014804E-2</v>
      </c>
      <c r="EM61" s="185">
        <v>-1.3563010078506776E-2</v>
      </c>
      <c r="EN61" s="185">
        <v>2.3485654004702698E-2</v>
      </c>
      <c r="EO61" s="185">
        <v>2.1585813388313259E-2</v>
      </c>
      <c r="EP61" s="185">
        <v>1.1711094654417741E-2</v>
      </c>
      <c r="EQ61" s="185">
        <v>1.5721672426706299E-3</v>
      </c>
      <c r="ER61" s="185">
        <v>-1.3952542108007704E-2</v>
      </c>
      <c r="ES61" s="185">
        <v>-2.1420338333935366E-2</v>
      </c>
      <c r="ET61" s="185">
        <v>-1.2291919201382166E-2</v>
      </c>
      <c r="EU61" s="185">
        <v>-8.9263214077188006E-3</v>
      </c>
      <c r="EV61" s="185">
        <v>-7.2291490609105108E-3</v>
      </c>
      <c r="EW61" s="185">
        <v>-6.2385508852506183E-3</v>
      </c>
      <c r="EX61" s="185">
        <v>5.7675203006566532E-3</v>
      </c>
      <c r="EY61" s="185">
        <v>6.6187541419562811E-3</v>
      </c>
      <c r="EZ61" s="185">
        <v>0</v>
      </c>
      <c r="FA61" s="185">
        <v>-3.9654357159079487E-2</v>
      </c>
      <c r="FB61" s="185">
        <v>0</v>
      </c>
      <c r="FC61" s="185">
        <v>-2.5818710775340974E-2</v>
      </c>
      <c r="FD61" s="185">
        <v>-6.4013808025829679E-3</v>
      </c>
      <c r="FE61" s="185">
        <v>-5.7941541231285735E-3</v>
      </c>
      <c r="FF61" s="185">
        <v>-6.4013805412848832E-3</v>
      </c>
      <c r="FG61" s="185">
        <v>-8.1951368307102042E-3</v>
      </c>
      <c r="FH61" s="185">
        <v>-1.7679205115413647E-2</v>
      </c>
      <c r="FI61" s="185">
        <v>1.5334702716872499E-2</v>
      </c>
      <c r="FJ61" s="185">
        <v>-7.0346304056238523E-3</v>
      </c>
      <c r="FK61" s="185">
        <v>-1.0332782656832955E-2</v>
      </c>
      <c r="FL61" s="185">
        <v>1.9988306652122517E-2</v>
      </c>
      <c r="FM61" s="185">
        <v>1.2561965374961705E-2</v>
      </c>
      <c r="FN61" s="185">
        <v>1.0431384341870027E-2</v>
      </c>
      <c r="FO61" s="185">
        <v>2.8771055330294702E-2</v>
      </c>
      <c r="FP61" s="185">
        <v>5.7478777561273302E-3</v>
      </c>
      <c r="FQ61" s="185">
        <v>2.0436643122785831E-2</v>
      </c>
      <c r="FR61" s="185">
        <v>8.4222192129453071E-3</v>
      </c>
      <c r="FS61" s="185">
        <v>8.1734297175682175E-2</v>
      </c>
      <c r="FT61" s="185">
        <v>-3.1396956159612699E-3</v>
      </c>
      <c r="FU61" s="185">
        <v>-2.6051912289353205E-2</v>
      </c>
      <c r="FV61" s="185">
        <v>1.4885173036325437E-2</v>
      </c>
      <c r="FW61" s="185">
        <v>7.5672786541661693E-3</v>
      </c>
      <c r="FX61" s="185">
        <v>1.2433725923309175E-2</v>
      </c>
      <c r="FY61" s="185">
        <v>6.7553756020853461E-3</v>
      </c>
      <c r="FZ61" s="185">
        <v>2.296586610789051E-2</v>
      </c>
      <c r="GA61" s="185">
        <v>1.7870908373433109E-2</v>
      </c>
      <c r="GB61" s="185">
        <v>-7.7756276961568668E-3</v>
      </c>
      <c r="GC61" s="185">
        <v>1.6397410063851349E-2</v>
      </c>
      <c r="GD61" s="185">
        <v>-2.225319075369811E-2</v>
      </c>
      <c r="GE61" s="185">
        <v>-1.2764591699636618E-3</v>
      </c>
      <c r="GF61" s="185">
        <v>0</v>
      </c>
      <c r="GG61" s="185">
        <v>4.9883000394230034E-2</v>
      </c>
      <c r="GH61" s="185">
        <v>3.145214684145653E-2</v>
      </c>
      <c r="GI61" s="185">
        <v>7.3596873896891301E-4</v>
      </c>
      <c r="GJ61" s="185">
        <v>1.0969160633447411E-2</v>
      </c>
      <c r="GK61" s="185">
        <v>3.0706699912649723E-3</v>
      </c>
      <c r="GL61" s="185">
        <v>4.9530949918515418E-3</v>
      </c>
      <c r="GM61" s="185">
        <v>1.395833721266082E-3</v>
      </c>
      <c r="GN61" s="185">
        <v>1.5264325147528202E-2</v>
      </c>
      <c r="GO61" s="185">
        <v>1.886726987317728E-3</v>
      </c>
    </row>
    <row r="62" spans="1:197" x14ac:dyDescent="0.25">
      <c r="A62" s="183">
        <v>42855</v>
      </c>
      <c r="B62" s="185">
        <v>-3.4264031773399761E-2</v>
      </c>
      <c r="C62" s="185">
        <v>1.9186482097388231E-2</v>
      </c>
      <c r="D62" s="185">
        <v>-2.6898276475322749E-2</v>
      </c>
      <c r="E62" s="185">
        <v>-2.710104015315893E-2</v>
      </c>
      <c r="F62" s="185">
        <v>-5.2738351368124912E-3</v>
      </c>
      <c r="G62" s="185">
        <v>-5.2668017541596373E-3</v>
      </c>
      <c r="H62" s="185">
        <v>-1.3007397870700595E-2</v>
      </c>
      <c r="I62" s="185">
        <v>-7.9585942498804768E-3</v>
      </c>
      <c r="J62" s="185">
        <v>-5.1813240211605154E-3</v>
      </c>
      <c r="K62" s="185">
        <v>-1.447140172310679E-2</v>
      </c>
      <c r="L62" s="185">
        <v>-1.6627358637137549E-2</v>
      </c>
      <c r="M62" s="185">
        <v>-1.5563565776407527E-2</v>
      </c>
      <c r="N62" s="185">
        <v>-1.5525845828238851E-2</v>
      </c>
      <c r="O62" s="185">
        <v>-1.5614607628460127E-2</v>
      </c>
      <c r="P62" s="185">
        <v>1.5713845053033193E-2</v>
      </c>
      <c r="Q62" s="185">
        <v>5.8992901981580028E-3</v>
      </c>
      <c r="R62" s="185">
        <v>-7.3338333567631378E-4</v>
      </c>
      <c r="S62" s="185">
        <v>2.5906981780622892E-2</v>
      </c>
      <c r="T62" s="185">
        <v>5.7999341448965016E-3</v>
      </c>
      <c r="U62" s="185">
        <v>1.9248464419479118E-2</v>
      </c>
      <c r="V62" s="185">
        <v>0</v>
      </c>
      <c r="W62" s="185">
        <v>-6.1273900771179595E-3</v>
      </c>
      <c r="X62" s="185">
        <v>-3.8635663282486236E-2</v>
      </c>
      <c r="Y62" s="185">
        <v>1.4112989181275754E-2</v>
      </c>
      <c r="Z62" s="185">
        <v>-1.408197502121681E-2</v>
      </c>
      <c r="AA62" s="185">
        <v>1.2877790452570639E-2</v>
      </c>
      <c r="AB62" s="185">
        <v>-1.3999554818502352E-2</v>
      </c>
      <c r="AC62" s="185">
        <v>-2.046186746348392E-2</v>
      </c>
      <c r="AD62" s="185">
        <v>-2.1230558345995066E-2</v>
      </c>
      <c r="AE62" s="185">
        <v>-1.4627226250451073E-3</v>
      </c>
      <c r="AF62" s="185">
        <v>2.1721467937363882E-2</v>
      </c>
      <c r="AG62" s="185">
        <v>-5.7631535519896333E-4</v>
      </c>
      <c r="AH62" s="185">
        <v>6.0705887368303815E-3</v>
      </c>
      <c r="AI62" s="185">
        <v>-3.7322346508024281E-3</v>
      </c>
      <c r="AJ62" s="185">
        <v>-3.0906788359663668E-3</v>
      </c>
      <c r="AK62" s="185">
        <v>3.2612371631146456E-2</v>
      </c>
      <c r="AL62" s="185">
        <v>-3.6299315549489838E-3</v>
      </c>
      <c r="AM62" s="185">
        <v>-1.9103262970955426E-2</v>
      </c>
      <c r="AN62" s="185">
        <v>-1.4501919546452611E-2</v>
      </c>
      <c r="AO62" s="185">
        <v>-1.242473987520893E-2</v>
      </c>
      <c r="AP62" s="185">
        <v>-1.9780018121493284E-2</v>
      </c>
      <c r="AQ62" s="185">
        <v>-1.5157578658654199E-2</v>
      </c>
      <c r="AR62" s="185">
        <v>-1.4479182135383808E-2</v>
      </c>
      <c r="AS62" s="185">
        <v>1.3706429383557419E-2</v>
      </c>
      <c r="AT62" s="185">
        <v>6.6277770952789857E-3</v>
      </c>
      <c r="AU62" s="185">
        <v>-4.1968385689597539E-3</v>
      </c>
      <c r="AV62" s="185">
        <v>-5.8052141441084781E-3</v>
      </c>
      <c r="AW62" s="185">
        <v>-1.3454058488575555E-2</v>
      </c>
      <c r="AX62" s="185">
        <v>-1.3938810266174611E-2</v>
      </c>
      <c r="AY62" s="185">
        <v>9.846112329792581E-3</v>
      </c>
      <c r="AZ62" s="185">
        <v>-1.1076942377814621E-2</v>
      </c>
      <c r="BA62" s="185">
        <v>0</v>
      </c>
      <c r="BB62" s="185">
        <v>-6.4001221228814232E-3</v>
      </c>
      <c r="BC62" s="185">
        <v>7.7743533051741901E-3</v>
      </c>
      <c r="BD62" s="185">
        <v>1.4812529664815275E-2</v>
      </c>
      <c r="BE62" s="185">
        <v>1.8808177258672329E-2</v>
      </c>
      <c r="BF62" s="185">
        <v>-9.1843887206556757E-3</v>
      </c>
      <c r="BG62" s="185">
        <v>9.4458397641696487E-3</v>
      </c>
      <c r="BH62" s="185">
        <v>1.9287235316232405E-3</v>
      </c>
      <c r="BI62" s="185">
        <v>1.9759685834069801E-3</v>
      </c>
      <c r="BJ62" s="185">
        <v>1.3481421875398884E-3</v>
      </c>
      <c r="BK62" s="185">
        <v>-5.6942014717908272E-3</v>
      </c>
      <c r="BL62" s="185">
        <v>-3.5144182553512401E-4</v>
      </c>
      <c r="BM62" s="185">
        <v>-1.2637423994140196E-2</v>
      </c>
      <c r="BN62" s="185">
        <v>-4.1111126235366738E-2</v>
      </c>
      <c r="BO62" s="185">
        <v>1.8855269576627219E-3</v>
      </c>
      <c r="BP62" s="185">
        <v>1.4735004410402899E-2</v>
      </c>
      <c r="BQ62" s="185">
        <v>-2.2705284207635471E-2</v>
      </c>
      <c r="BR62" s="185">
        <v>-3.2517112543550768E-2</v>
      </c>
      <c r="BS62" s="185">
        <v>-3.6096253122509185E-2</v>
      </c>
      <c r="BT62" s="185">
        <v>-2.2586258081311979E-2</v>
      </c>
      <c r="BU62" s="185">
        <v>-6.7851879091518092E-4</v>
      </c>
      <c r="BV62" s="185">
        <v>-1.1641752230451214E-2</v>
      </c>
      <c r="BW62" s="185">
        <v>2.8109611507586788E-2</v>
      </c>
      <c r="BX62" s="185">
        <v>-2.2839350359178699E-2</v>
      </c>
      <c r="BY62" s="185">
        <v>-3.6313615411956721E-3</v>
      </c>
      <c r="BZ62" s="185">
        <v>1.9765098575942865E-2</v>
      </c>
      <c r="CA62" s="185">
        <v>2.443013461007182E-3</v>
      </c>
      <c r="CB62" s="185">
        <v>2.3562845796038519E-2</v>
      </c>
      <c r="CC62" s="185">
        <v>1.7188515283237435E-2</v>
      </c>
      <c r="CD62" s="185">
        <v>6.7020452910433715E-4</v>
      </c>
      <c r="CE62" s="185">
        <v>-5.4329422959263924E-3</v>
      </c>
      <c r="CF62" s="185">
        <v>4.2424265798611559E-4</v>
      </c>
      <c r="CG62" s="185">
        <v>2.4957408644723862E-3</v>
      </c>
      <c r="CH62" s="185">
        <v>4.8385886371746806E-3</v>
      </c>
      <c r="CI62" s="185">
        <v>1.6998748482374832E-2</v>
      </c>
      <c r="CJ62" s="185">
        <v>5.5291339517226663E-3</v>
      </c>
      <c r="CK62" s="185">
        <v>1.9590274209997427E-2</v>
      </c>
      <c r="CL62" s="185">
        <v>-5.3140267842910508E-3</v>
      </c>
      <c r="CM62" s="185">
        <v>-6.2323479461369588E-4</v>
      </c>
      <c r="CN62" s="185">
        <v>0</v>
      </c>
      <c r="CO62" s="185">
        <v>2.3034025895843496E-2</v>
      </c>
      <c r="CP62" s="185">
        <v>2.2614415264199119E-3</v>
      </c>
      <c r="CQ62" s="185">
        <v>3.369138928600393E-3</v>
      </c>
      <c r="CR62" s="185">
        <v>5.1096189828292442E-2</v>
      </c>
      <c r="CS62" s="185">
        <v>9.4922262297196004E-3</v>
      </c>
      <c r="CT62" s="185">
        <v>1.4348667708058139E-2</v>
      </c>
      <c r="CU62" s="185">
        <v>-5.6365623873887924E-3</v>
      </c>
      <c r="CV62" s="185">
        <v>1.8685529353263612E-2</v>
      </c>
      <c r="CW62" s="185">
        <v>-1.8696519872600846E-3</v>
      </c>
      <c r="CX62" s="185">
        <v>1.16690462957122E-2</v>
      </c>
      <c r="CY62" s="185">
        <v>1.3072473748146877E-2</v>
      </c>
      <c r="CZ62" s="185">
        <v>4.7556157683377722E-3</v>
      </c>
      <c r="DA62" s="185">
        <v>-2.6272433653173007E-3</v>
      </c>
      <c r="DB62" s="185">
        <v>-1.7311319399879569E-2</v>
      </c>
      <c r="DC62" s="185">
        <v>1.4816553682687333E-2</v>
      </c>
      <c r="DD62" s="185">
        <v>-2.2160954658647764E-3</v>
      </c>
      <c r="DE62" s="185">
        <v>-2.4635148675399314E-3</v>
      </c>
      <c r="DF62" s="185">
        <v>2.0240362798684533E-2</v>
      </c>
      <c r="DG62" s="185">
        <v>1.0871115695792839E-2</v>
      </c>
      <c r="DH62" s="185">
        <v>-1.0773900791906141E-2</v>
      </c>
      <c r="DI62" s="185">
        <v>-1.1837093558640929E-2</v>
      </c>
      <c r="DJ62" s="185">
        <v>2.3913953973983534E-2</v>
      </c>
      <c r="DK62" s="185">
        <v>-5.5578599678669507E-3</v>
      </c>
      <c r="DL62" s="185">
        <v>0</v>
      </c>
      <c r="DM62" s="185">
        <v>-1.5006307062358623E-2</v>
      </c>
      <c r="DN62" s="185">
        <v>0</v>
      </c>
      <c r="DO62" s="185">
        <v>-6.1716881998817377E-3</v>
      </c>
      <c r="DP62" s="185">
        <v>-1.5008046753131386E-2</v>
      </c>
      <c r="DQ62" s="185">
        <v>-9.5117146345537126E-3</v>
      </c>
      <c r="DR62" s="185">
        <v>2.413813924716858E-2</v>
      </c>
      <c r="DS62" s="185">
        <v>-2.1841373313660215E-3</v>
      </c>
      <c r="DT62" s="185">
        <v>7.8871898835763845E-4</v>
      </c>
      <c r="DU62" s="185">
        <v>9.1564148086621857E-3</v>
      </c>
      <c r="DV62" s="185">
        <v>-2.2162845533903967E-2</v>
      </c>
      <c r="DW62" s="185">
        <v>7.9319328456252027E-3</v>
      </c>
      <c r="DX62" s="185">
        <v>8.1582455507298972E-3</v>
      </c>
      <c r="DY62" s="185">
        <v>-6.9725356543278915E-3</v>
      </c>
      <c r="DZ62" s="185">
        <v>5.8017135984476567E-2</v>
      </c>
      <c r="EA62" s="185">
        <v>2.716921369943677E-4</v>
      </c>
      <c r="EB62" s="185">
        <v>3.6084410461171827E-2</v>
      </c>
      <c r="EC62" s="185">
        <v>1.3622209507718716E-2</v>
      </c>
      <c r="ED62" s="185">
        <v>1.7586735306551065E-2</v>
      </c>
      <c r="EE62" s="185">
        <v>3.8686148082356875E-2</v>
      </c>
      <c r="EF62" s="185">
        <v>1.1561322212580775E-2</v>
      </c>
      <c r="EG62" s="185">
        <v>1.1588499760264083E-2</v>
      </c>
      <c r="EH62" s="185">
        <v>1.1157207350603444E-2</v>
      </c>
      <c r="EI62" s="185">
        <v>3.5963395311821977E-3</v>
      </c>
      <c r="EJ62" s="185">
        <v>1.605181358633849E-4</v>
      </c>
      <c r="EK62" s="185">
        <v>-1.1926515156239958E-3</v>
      </c>
      <c r="EL62" s="185">
        <v>-4.5014195933829569E-2</v>
      </c>
      <c r="EM62" s="185">
        <v>-8.6144612936760109E-3</v>
      </c>
      <c r="EN62" s="185">
        <v>1.4897800159132139E-2</v>
      </c>
      <c r="EO62" s="185">
        <v>1.3169688832783357E-2</v>
      </c>
      <c r="EP62" s="185">
        <v>1.044795721077544E-2</v>
      </c>
      <c r="EQ62" s="185">
        <v>-1.0936961430311727E-4</v>
      </c>
      <c r="ER62" s="185">
        <v>1.9558615138866114E-2</v>
      </c>
      <c r="ES62" s="185">
        <v>6.5271940112890323E-3</v>
      </c>
      <c r="ET62" s="185">
        <v>1.2424351112021456E-2</v>
      </c>
      <c r="EU62" s="185">
        <v>-5.5841141277130225E-2</v>
      </c>
      <c r="EV62" s="185">
        <v>1.0534837902855681E-2</v>
      </c>
      <c r="EW62" s="185">
        <v>-8.2358706819261693E-3</v>
      </c>
      <c r="EX62" s="185">
        <v>9.3021268759814566E-3</v>
      </c>
      <c r="EY62" s="185">
        <v>-7.9183929155162945E-3</v>
      </c>
      <c r="EZ62" s="185">
        <v>-2.269513934605541E-2</v>
      </c>
      <c r="FA62" s="185">
        <v>-6.6397053487953703E-3</v>
      </c>
      <c r="FB62" s="185">
        <v>0</v>
      </c>
      <c r="FC62" s="185">
        <v>-1.2318512364478616E-2</v>
      </c>
      <c r="FD62" s="185">
        <v>4.965721857716307E-3</v>
      </c>
      <c r="FE62" s="185">
        <v>-3.9015366906175967E-3</v>
      </c>
      <c r="FF62" s="185">
        <v>4.9657211515791201E-3</v>
      </c>
      <c r="FG62" s="185">
        <v>-2.0358597213486155E-3</v>
      </c>
      <c r="FH62" s="185">
        <v>-1.4560343568799079E-2</v>
      </c>
      <c r="FI62" s="185">
        <v>-1.0895586790197207E-3</v>
      </c>
      <c r="FJ62" s="185">
        <v>-1.6577180663167795E-2</v>
      </c>
      <c r="FK62" s="185">
        <v>-5.6060155460347996E-3</v>
      </c>
      <c r="FL62" s="185">
        <v>7.7033564994569478E-3</v>
      </c>
      <c r="FM62" s="185">
        <v>2.7233949827204892E-2</v>
      </c>
      <c r="FN62" s="185">
        <v>4.3155734008537873E-3</v>
      </c>
      <c r="FO62" s="185">
        <v>2.0161628066936079E-3</v>
      </c>
      <c r="FP62" s="185">
        <v>-5.3299135254009436E-3</v>
      </c>
      <c r="FQ62" s="185">
        <v>3.2451091894155924E-2</v>
      </c>
      <c r="FR62" s="185">
        <v>1.7272685391957358E-2</v>
      </c>
      <c r="FS62" s="185">
        <v>-7.3646549979914247E-3</v>
      </c>
      <c r="FT62" s="185">
        <v>-4.9601976377693695E-2</v>
      </c>
      <c r="FU62" s="185">
        <v>-2.5840257339074281E-2</v>
      </c>
      <c r="FV62" s="185">
        <v>1.5305123726572306E-2</v>
      </c>
      <c r="FW62" s="185">
        <v>-1.5027000014424942E-3</v>
      </c>
      <c r="FX62" s="185">
        <v>-9.4720263146480608E-4</v>
      </c>
      <c r="FY62" s="185">
        <v>1.0352677188523566E-2</v>
      </c>
      <c r="FZ62" s="185">
        <v>2.3636964035616492E-2</v>
      </c>
      <c r="GA62" s="185">
        <v>2.2452545993935084E-2</v>
      </c>
      <c r="GB62" s="185">
        <v>3.8329078934674007E-3</v>
      </c>
      <c r="GC62" s="185">
        <v>2.2116579220954221E-2</v>
      </c>
      <c r="GD62" s="185">
        <v>6.143211205881946E-3</v>
      </c>
      <c r="GE62" s="185">
        <v>5.7079832748889031E-3</v>
      </c>
      <c r="GF62" s="185">
        <v>0</v>
      </c>
      <c r="GG62" s="185">
        <v>-4.8716561758494106E-2</v>
      </c>
      <c r="GH62" s="185">
        <v>-1.3164835968028175E-2</v>
      </c>
      <c r="GI62" s="185">
        <v>-2.0769118123294329E-2</v>
      </c>
      <c r="GJ62" s="185">
        <v>6.3449752367482461E-3</v>
      </c>
      <c r="GK62" s="185">
        <v>7.4533737505206067E-3</v>
      </c>
      <c r="GL62" s="185">
        <v>5.8389690429593915E-3</v>
      </c>
      <c r="GM62" s="185">
        <v>-4.9391973118356682E-4</v>
      </c>
      <c r="GN62" s="185">
        <v>1.1885032828844202E-2</v>
      </c>
      <c r="GO62" s="185">
        <v>1.0167591140830309E-2</v>
      </c>
    </row>
    <row r="63" spans="1:197" x14ac:dyDescent="0.25">
      <c r="A63" s="183">
        <v>42886</v>
      </c>
      <c r="B63" s="185">
        <v>-4.4210910009483797E-3</v>
      </c>
      <c r="C63" s="185">
        <v>4.3714671531890808E-3</v>
      </c>
      <c r="D63" s="185">
        <v>-2.3292784720118209E-2</v>
      </c>
      <c r="E63" s="185">
        <v>-2.3357538437807773E-2</v>
      </c>
      <c r="F63" s="185">
        <v>-5.015617370822849E-3</v>
      </c>
      <c r="G63" s="185">
        <v>-5.0895246483284983E-3</v>
      </c>
      <c r="H63" s="185">
        <v>-7.4773156688254135E-3</v>
      </c>
      <c r="I63" s="185">
        <v>-5.3171353372749822E-2</v>
      </c>
      <c r="J63" s="185">
        <v>-4.3623756729716402E-3</v>
      </c>
      <c r="K63" s="185">
        <v>-7.5092169649198879E-3</v>
      </c>
      <c r="L63" s="185">
        <v>-7.4509867554355498E-3</v>
      </c>
      <c r="M63" s="185">
        <v>-6.010685052848636E-3</v>
      </c>
      <c r="N63" s="185">
        <v>-6.7102719828280605E-3</v>
      </c>
      <c r="O63" s="185">
        <v>-6.8357142066377439E-3</v>
      </c>
      <c r="P63" s="185">
        <v>4.3921005577936559E-2</v>
      </c>
      <c r="Q63" s="185">
        <v>-1.7013826948121006E-3</v>
      </c>
      <c r="R63" s="185">
        <v>-1.6581390268252373E-2</v>
      </c>
      <c r="S63" s="185">
        <v>2.5780626127238176E-2</v>
      </c>
      <c r="T63" s="185">
        <v>2.3146919726724563E-3</v>
      </c>
      <c r="U63" s="185">
        <v>-1.9985072409644603E-3</v>
      </c>
      <c r="V63" s="185">
        <v>0</v>
      </c>
      <c r="W63" s="185">
        <v>-5.4024745146933886E-3</v>
      </c>
      <c r="X63" s="185">
        <v>-2.2996935823565573E-2</v>
      </c>
      <c r="Y63" s="185">
        <v>7.8145167576187217E-3</v>
      </c>
      <c r="Z63" s="185">
        <v>-3.0149385973885518E-2</v>
      </c>
      <c r="AA63" s="185">
        <v>4.9526387486555972E-3</v>
      </c>
      <c r="AB63" s="185">
        <v>-1.4465636150642017E-2</v>
      </c>
      <c r="AC63" s="185">
        <v>-2.1499467387542191E-2</v>
      </c>
      <c r="AD63" s="185">
        <v>-2.2689209065619824E-2</v>
      </c>
      <c r="AE63" s="185">
        <v>-2.012603784686235E-2</v>
      </c>
      <c r="AF63" s="185">
        <v>7.6375314979059306E-2</v>
      </c>
      <c r="AG63" s="185">
        <v>-2.8555050994418199E-2</v>
      </c>
      <c r="AH63" s="185">
        <v>1.0016212223208807E-2</v>
      </c>
      <c r="AI63" s="185">
        <v>2.1591337209099773E-3</v>
      </c>
      <c r="AJ63" s="185">
        <v>-2.7976660519429299E-2</v>
      </c>
      <c r="AK63" s="185">
        <v>9.5418147126530121E-3</v>
      </c>
      <c r="AL63" s="185">
        <v>-5.6792442894566825E-3</v>
      </c>
      <c r="AM63" s="185">
        <v>-1.8023152639330863E-2</v>
      </c>
      <c r="AN63" s="185">
        <v>-1.2192093389043559E-2</v>
      </c>
      <c r="AO63" s="185">
        <v>-1.0726561851241531E-2</v>
      </c>
      <c r="AP63" s="185">
        <v>-1.8688524686584256E-2</v>
      </c>
      <c r="AQ63" s="185">
        <v>-1.3059392084591771E-2</v>
      </c>
      <c r="AR63" s="185">
        <v>-1.2270792991645778E-2</v>
      </c>
      <c r="AS63" s="185">
        <v>1.4109648847745019E-2</v>
      </c>
      <c r="AT63" s="185">
        <v>1.2482959003087265E-2</v>
      </c>
      <c r="AU63" s="185">
        <v>-7.5283931393451669E-3</v>
      </c>
      <c r="AV63" s="185">
        <v>-1.7929785032454567E-2</v>
      </c>
      <c r="AW63" s="185">
        <v>-3.1571614300657927E-2</v>
      </c>
      <c r="AX63" s="185">
        <v>-2.3772209591242561E-2</v>
      </c>
      <c r="AY63" s="185">
        <v>-1.3641683497422475E-2</v>
      </c>
      <c r="AZ63" s="185">
        <v>-5.5258314711104914E-2</v>
      </c>
      <c r="BA63" s="185">
        <v>0</v>
      </c>
      <c r="BB63" s="185">
        <v>5.1132340457076767E-5</v>
      </c>
      <c r="BC63" s="185">
        <v>-7.5545075511697004E-3</v>
      </c>
      <c r="BD63" s="185">
        <v>-1.155496510335358E-2</v>
      </c>
      <c r="BE63" s="185">
        <v>-2.3253297453552403E-4</v>
      </c>
      <c r="BF63" s="185">
        <v>-1.825353479864808E-2</v>
      </c>
      <c r="BG63" s="185">
        <v>-2.5210551437191354E-2</v>
      </c>
      <c r="BH63" s="185">
        <v>-3.2476834175941431E-2</v>
      </c>
      <c r="BI63" s="185">
        <v>-3.2615039894905003E-2</v>
      </c>
      <c r="BJ63" s="185">
        <v>-2.5455013672735199E-2</v>
      </c>
      <c r="BK63" s="185">
        <v>-1.1673892531920856E-2</v>
      </c>
      <c r="BL63" s="185">
        <v>1.1159865247832908E-2</v>
      </c>
      <c r="BM63" s="185">
        <v>-1.992392569280009E-2</v>
      </c>
      <c r="BN63" s="185">
        <v>-5.2433009214143358E-2</v>
      </c>
      <c r="BO63" s="185">
        <v>-1.8972107399681963E-2</v>
      </c>
      <c r="BP63" s="185">
        <v>-2.7841069050216858E-3</v>
      </c>
      <c r="BQ63" s="185">
        <v>-1.6806588323982491E-2</v>
      </c>
      <c r="BR63" s="185">
        <v>-2.3769722084192705E-2</v>
      </c>
      <c r="BS63" s="185">
        <v>-1.0980030877464405E-2</v>
      </c>
      <c r="BT63" s="185">
        <v>-4.9699157530268684E-3</v>
      </c>
      <c r="BU63" s="185">
        <v>2.1722371735005276E-2</v>
      </c>
      <c r="BV63" s="185">
        <v>-3.214310059751295E-2</v>
      </c>
      <c r="BW63" s="185">
        <v>5.0294072923208477E-2</v>
      </c>
      <c r="BX63" s="185">
        <v>-1.0903050292226605E-2</v>
      </c>
      <c r="BY63" s="185">
        <v>8.8129488636677321E-3</v>
      </c>
      <c r="BZ63" s="185">
        <v>-4.2326132954333635E-2</v>
      </c>
      <c r="CA63" s="185">
        <v>5.3881625283291037E-3</v>
      </c>
      <c r="CB63" s="185">
        <v>3.9808381244288787E-2</v>
      </c>
      <c r="CC63" s="185">
        <v>1.6979322100510036E-2</v>
      </c>
      <c r="CD63" s="185">
        <v>-2.7947112776385893E-3</v>
      </c>
      <c r="CE63" s="185">
        <v>-4.5214631196262263E-3</v>
      </c>
      <c r="CF63" s="185">
        <v>-1.8320306330103564E-2</v>
      </c>
      <c r="CG63" s="185">
        <v>-1.331084200485198E-2</v>
      </c>
      <c r="CH63" s="185">
        <v>7.1221630279759331E-3</v>
      </c>
      <c r="CI63" s="185">
        <v>6.8888865184366533E-3</v>
      </c>
      <c r="CJ63" s="185">
        <v>-2.9043569501796332E-3</v>
      </c>
      <c r="CK63" s="185">
        <v>2.8450627392371947E-3</v>
      </c>
      <c r="CL63" s="185">
        <v>-5.7343094186797375E-3</v>
      </c>
      <c r="CM63" s="185">
        <v>2.4081538731526339E-2</v>
      </c>
      <c r="CN63" s="185">
        <v>0</v>
      </c>
      <c r="CO63" s="185">
        <v>-5.7967974354490902E-3</v>
      </c>
      <c r="CP63" s="185">
        <v>-4.7363230918607609E-3</v>
      </c>
      <c r="CQ63" s="185">
        <v>-9.1418824076487052E-4</v>
      </c>
      <c r="CR63" s="185">
        <v>7.2666166660933978E-2</v>
      </c>
      <c r="CS63" s="185">
        <v>6.5621608268822823E-3</v>
      </c>
      <c r="CT63" s="185">
        <v>1.2619071920286981E-2</v>
      </c>
      <c r="CU63" s="185">
        <v>7.1911250513522831E-3</v>
      </c>
      <c r="CV63" s="185">
        <v>5.9612777748657853E-3</v>
      </c>
      <c r="CW63" s="185">
        <v>-2.7380140153651502E-2</v>
      </c>
      <c r="CX63" s="185">
        <v>9.0489242684241404E-3</v>
      </c>
      <c r="CY63" s="185">
        <v>5.5456912884096167E-3</v>
      </c>
      <c r="CZ63" s="185">
        <v>-7.6743593291653941E-3</v>
      </c>
      <c r="DA63" s="185">
        <v>-1.328369366625963E-2</v>
      </c>
      <c r="DB63" s="185">
        <v>1.4768027653197915E-2</v>
      </c>
      <c r="DC63" s="185">
        <v>4.9844741935443949E-3</v>
      </c>
      <c r="DD63" s="185">
        <v>1.2353477808903102E-2</v>
      </c>
      <c r="DE63" s="185">
        <v>5.1350483973259522E-3</v>
      </c>
      <c r="DF63" s="185">
        <v>1.7793720953990559E-2</v>
      </c>
      <c r="DG63" s="185">
        <v>1.9583950974000619E-2</v>
      </c>
      <c r="DH63" s="185">
        <v>-1.730805006710396E-2</v>
      </c>
      <c r="DI63" s="185">
        <v>-5.186249261133361E-3</v>
      </c>
      <c r="DJ63" s="185">
        <v>1.8024042772686842E-2</v>
      </c>
      <c r="DK63" s="185">
        <v>-4.6346908261894845E-2</v>
      </c>
      <c r="DL63" s="185">
        <v>-2.0253867053859472E-3</v>
      </c>
      <c r="DM63" s="185">
        <v>-1.5938103582743793E-2</v>
      </c>
      <c r="DN63" s="185">
        <v>0</v>
      </c>
      <c r="DO63" s="185">
        <v>-2.613041346778608E-3</v>
      </c>
      <c r="DP63" s="185">
        <v>-9.1983333096913398E-3</v>
      </c>
      <c r="DQ63" s="185">
        <v>-7.6829729897243204E-3</v>
      </c>
      <c r="DR63" s="185">
        <v>2.2173383951428396E-2</v>
      </c>
      <c r="DS63" s="185">
        <v>3.8088969334091468E-3</v>
      </c>
      <c r="DT63" s="185">
        <v>3.8529177454860739E-3</v>
      </c>
      <c r="DU63" s="185">
        <v>1.9733088549986073E-2</v>
      </c>
      <c r="DV63" s="185">
        <v>-1.7154524185739914E-2</v>
      </c>
      <c r="DW63" s="185">
        <v>-1.9696895556269075E-3</v>
      </c>
      <c r="DX63" s="185">
        <v>-1.4292488834672309E-3</v>
      </c>
      <c r="DY63" s="185">
        <v>-1.0929451174813469E-2</v>
      </c>
      <c r="DZ63" s="185">
        <v>1.4518383189256436E-2</v>
      </c>
      <c r="EA63" s="185">
        <v>-2.3081680949968819E-2</v>
      </c>
      <c r="EB63" s="185">
        <v>1.7860345265666846E-2</v>
      </c>
      <c r="EC63" s="185">
        <v>1.5852361266015663E-2</v>
      </c>
      <c r="ED63" s="185">
        <v>1.0494026588993219E-2</v>
      </c>
      <c r="EE63" s="185">
        <v>2.425527107695033E-2</v>
      </c>
      <c r="EF63" s="185">
        <v>6.1133047250383765E-3</v>
      </c>
      <c r="EG63" s="185">
        <v>6.4413085529039064E-3</v>
      </c>
      <c r="EH63" s="185">
        <v>5.7517742928284432E-3</v>
      </c>
      <c r="EI63" s="185">
        <v>-1.2837517690821742E-2</v>
      </c>
      <c r="EJ63" s="185">
        <v>-3.6182992986504847E-2</v>
      </c>
      <c r="EK63" s="185">
        <v>-2.1575403089233221E-3</v>
      </c>
      <c r="EL63" s="185">
        <v>-5.387777800009802E-2</v>
      </c>
      <c r="EM63" s="185">
        <v>-2.8605746377882678E-2</v>
      </c>
      <c r="EN63" s="185">
        <v>2.5270717862737969E-2</v>
      </c>
      <c r="EO63" s="185">
        <v>2.1400537403512436E-2</v>
      </c>
      <c r="EP63" s="185">
        <v>1.5750554344488528E-2</v>
      </c>
      <c r="EQ63" s="185">
        <v>3.8539906515082968E-2</v>
      </c>
      <c r="ER63" s="185">
        <v>-4.4911401785530249E-2</v>
      </c>
      <c r="ES63" s="185">
        <v>6.6395389810030205E-3</v>
      </c>
      <c r="ET63" s="185">
        <v>-6.3305790510375624E-3</v>
      </c>
      <c r="EU63" s="185">
        <v>1.3556311368536026E-2</v>
      </c>
      <c r="EV63" s="185">
        <v>9.6903023130864643E-3</v>
      </c>
      <c r="EW63" s="185">
        <v>1.4801523420370978E-2</v>
      </c>
      <c r="EX63" s="185">
        <v>-7.5462405315463261E-3</v>
      </c>
      <c r="EY63" s="185">
        <v>-5.5206395852383005E-3</v>
      </c>
      <c r="EZ63" s="185">
        <v>-4.8579816577665698E-2</v>
      </c>
      <c r="FA63" s="185">
        <v>6.5441716234883908E-3</v>
      </c>
      <c r="FB63" s="185">
        <v>0</v>
      </c>
      <c r="FC63" s="185">
        <v>-2.266381867103464E-2</v>
      </c>
      <c r="FD63" s="185">
        <v>-2.8823994234758375E-2</v>
      </c>
      <c r="FE63" s="185">
        <v>1.2736644282642338E-3</v>
      </c>
      <c r="FF63" s="185">
        <v>-2.8823994391667909E-2</v>
      </c>
      <c r="FG63" s="185">
        <v>-3.8644542270445545E-2</v>
      </c>
      <c r="FH63" s="185">
        <v>-4.2883379649232091E-2</v>
      </c>
      <c r="FI63" s="185">
        <v>-8.3433268835269789E-4</v>
      </c>
      <c r="FJ63" s="185">
        <v>-2.021971819867581E-2</v>
      </c>
      <c r="FK63" s="185">
        <v>-2.4112718492008349E-2</v>
      </c>
      <c r="FL63" s="185">
        <v>-2.997117538912402E-2</v>
      </c>
      <c r="FM63" s="185">
        <v>-1.0963757803133981E-2</v>
      </c>
      <c r="FN63" s="185">
        <v>-5.9530440366450379E-4</v>
      </c>
      <c r="FO63" s="185">
        <v>1.2273517802803514E-2</v>
      </c>
      <c r="FP63" s="185">
        <v>1.4850465880315614E-2</v>
      </c>
      <c r="FQ63" s="185">
        <v>-7.1676670154106397E-3</v>
      </c>
      <c r="FR63" s="185">
        <v>2.4172964508441863E-2</v>
      </c>
      <c r="FS63" s="185">
        <v>-5.2877982940715704E-2</v>
      </c>
      <c r="FT63" s="185">
        <v>1.4970944903737623E-2</v>
      </c>
      <c r="FU63" s="185">
        <v>-2.7676834430132132E-2</v>
      </c>
      <c r="FV63" s="185">
        <v>6.2275678441171449E-3</v>
      </c>
      <c r="FW63" s="185">
        <v>-1.444940904016364E-2</v>
      </c>
      <c r="FX63" s="185">
        <v>-2.0161984730429107E-2</v>
      </c>
      <c r="FY63" s="185">
        <v>-2.2018718587316459E-3</v>
      </c>
      <c r="FZ63" s="185">
        <v>9.8440057910516195E-3</v>
      </c>
      <c r="GA63" s="185">
        <v>3.4194563330243892E-2</v>
      </c>
      <c r="GB63" s="185">
        <v>-2.8530681511826275E-2</v>
      </c>
      <c r="GC63" s="185">
        <v>-2.4369328510835474E-2</v>
      </c>
      <c r="GD63" s="185">
        <v>-4.342457869163133E-3</v>
      </c>
      <c r="GE63" s="185">
        <v>1.3225209666553999E-2</v>
      </c>
      <c r="GF63" s="185">
        <v>0</v>
      </c>
      <c r="GG63" s="185">
        <v>-1.4753358568643543E-2</v>
      </c>
      <c r="GH63" s="185">
        <v>2.8578480831926347E-2</v>
      </c>
      <c r="GI63" s="185">
        <v>-2.1343456546460377E-2</v>
      </c>
      <c r="GJ63" s="185">
        <v>3.6315479153674222E-3</v>
      </c>
      <c r="GK63" s="185">
        <v>1.0052650054928254E-3</v>
      </c>
      <c r="GL63" s="185">
        <v>2.3381506217091041E-4</v>
      </c>
      <c r="GM63" s="185">
        <v>-3.100636229680515E-3</v>
      </c>
      <c r="GN63" s="185">
        <v>1.2641920293843758E-2</v>
      </c>
      <c r="GO63" s="185">
        <v>-1.2547377972431299E-2</v>
      </c>
    </row>
    <row r="64" spans="1:197" x14ac:dyDescent="0.25">
      <c r="A64" s="183">
        <v>42916</v>
      </c>
      <c r="B64" s="185">
        <v>3.2281236469977589E-2</v>
      </c>
      <c r="C64" s="185">
        <v>-3.1378844075324236E-2</v>
      </c>
      <c r="D64" s="185">
        <v>-1.1370965819158767E-2</v>
      </c>
      <c r="E64" s="185">
        <v>-1.1797447727721523E-2</v>
      </c>
      <c r="F64" s="185">
        <v>-5.6620849875121011E-3</v>
      </c>
      <c r="G64" s="185">
        <v>-5.5394958114608293E-3</v>
      </c>
      <c r="H64" s="185">
        <v>1.5887988384991933E-2</v>
      </c>
      <c r="I64" s="185">
        <v>-2.9759335384789871E-3</v>
      </c>
      <c r="J64" s="185">
        <v>8.6713808271680678E-3</v>
      </c>
      <c r="K64" s="185">
        <v>-3.6379848435392007E-3</v>
      </c>
      <c r="L64" s="185">
        <v>-4.0339144560132293E-3</v>
      </c>
      <c r="M64" s="185">
        <v>-3.6854892151775591E-3</v>
      </c>
      <c r="N64" s="185">
        <v>-4.7326939002366522E-3</v>
      </c>
      <c r="O64" s="185">
        <v>-3.7725872573346605E-3</v>
      </c>
      <c r="P64" s="185">
        <v>2.0228195322566749E-2</v>
      </c>
      <c r="Q64" s="185">
        <v>-8.1562293056693658E-3</v>
      </c>
      <c r="R64" s="185">
        <v>2.1821169200656222E-2</v>
      </c>
      <c r="S64" s="185">
        <v>1.6269449871912933E-2</v>
      </c>
      <c r="T64" s="185">
        <v>5.919871892430378E-3</v>
      </c>
      <c r="U64" s="185">
        <v>0.10211897613481245</v>
      </c>
      <c r="V64" s="185">
        <v>0</v>
      </c>
      <c r="W64" s="185">
        <v>9.1672621054011642E-3</v>
      </c>
      <c r="X64" s="185">
        <v>-2.8712578076066926E-2</v>
      </c>
      <c r="Y64" s="185">
        <v>2.0740927879429046E-2</v>
      </c>
      <c r="Z64" s="185">
        <v>-1.5906436602803348E-2</v>
      </c>
      <c r="AA64" s="185">
        <v>1.4135356629588503E-2</v>
      </c>
      <c r="AB64" s="185">
        <v>-6.5954878920858086E-3</v>
      </c>
      <c r="AC64" s="185">
        <v>-9.5333232002048629E-3</v>
      </c>
      <c r="AD64" s="185">
        <v>-1.6729214112953032E-2</v>
      </c>
      <c r="AE64" s="185">
        <v>-1.5847110356847098E-2</v>
      </c>
      <c r="AF64" s="185">
        <v>1.7191222893307011E-2</v>
      </c>
      <c r="AG64" s="185">
        <v>-3.9452703709279599E-2</v>
      </c>
      <c r="AH64" s="185">
        <v>5.569882771619121E-3</v>
      </c>
      <c r="AI64" s="185">
        <v>-6.3303672179996539E-3</v>
      </c>
      <c r="AJ64" s="185">
        <v>-8.6152033583138631E-3</v>
      </c>
      <c r="AK64" s="185">
        <v>1.1370878587673414E-2</v>
      </c>
      <c r="AL64" s="185">
        <v>-1.0804530752587908E-2</v>
      </c>
      <c r="AM64" s="185">
        <v>-1.4858909796598804E-2</v>
      </c>
      <c r="AN64" s="185">
        <v>-9.1319984630068643E-3</v>
      </c>
      <c r="AO64" s="185">
        <v>-7.0701568413783491E-3</v>
      </c>
      <c r="AP64" s="185">
        <v>-1.5352162532039814E-2</v>
      </c>
      <c r="AQ64" s="185">
        <v>-9.6936265398103807E-3</v>
      </c>
      <c r="AR64" s="185">
        <v>-9.1210347909997415E-3</v>
      </c>
      <c r="AS64" s="185">
        <v>1.1933675566749985E-3</v>
      </c>
      <c r="AT64" s="185">
        <v>5.423494481593117E-3</v>
      </c>
      <c r="AU64" s="185">
        <v>-1.4956367143411973E-2</v>
      </c>
      <c r="AV64" s="185">
        <v>-1.3245472686603154E-2</v>
      </c>
      <c r="AW64" s="185">
        <v>-2.4494378829142231E-2</v>
      </c>
      <c r="AX64" s="185">
        <v>-8.9220454719426863E-3</v>
      </c>
      <c r="AY64" s="185">
        <v>1.789635847191955E-2</v>
      </c>
      <c r="AZ64" s="185">
        <v>1.2830985304534307E-2</v>
      </c>
      <c r="BA64" s="185">
        <v>0</v>
      </c>
      <c r="BB64" s="185">
        <v>-3.7546242501121075E-3</v>
      </c>
      <c r="BC64" s="185">
        <v>-2.2955474894637918E-3</v>
      </c>
      <c r="BD64" s="185">
        <v>-1.4798441416485312E-2</v>
      </c>
      <c r="BE64" s="185">
        <v>1.7004416191406344E-2</v>
      </c>
      <c r="BF64" s="185">
        <v>-2.7808654159854052E-2</v>
      </c>
      <c r="BG64" s="185">
        <v>-2.1188588267740414E-2</v>
      </c>
      <c r="BH64" s="185">
        <v>-5.056091545931627E-2</v>
      </c>
      <c r="BI64" s="185">
        <v>-5.0509114149264719E-2</v>
      </c>
      <c r="BJ64" s="185">
        <v>-3.5238965637139401E-2</v>
      </c>
      <c r="BK64" s="185">
        <v>-5.7621740608828857E-3</v>
      </c>
      <c r="BL64" s="185">
        <v>2.9440047677548129E-2</v>
      </c>
      <c r="BM64" s="185">
        <v>9.2540810513237672E-4</v>
      </c>
      <c r="BN64" s="185">
        <v>-1.3816838615784532E-2</v>
      </c>
      <c r="BO64" s="185">
        <v>-1.9984209430197131E-2</v>
      </c>
      <c r="BP64" s="185">
        <v>1.1694072588431799E-3</v>
      </c>
      <c r="BQ64" s="185">
        <v>-2.9257480506836984E-2</v>
      </c>
      <c r="BR64" s="185">
        <v>-4.2968209091207465E-2</v>
      </c>
      <c r="BS64" s="185">
        <v>-2.3663894205586913E-2</v>
      </c>
      <c r="BT64" s="185">
        <v>-2.2365895993887126E-2</v>
      </c>
      <c r="BU64" s="185">
        <v>9.6793571795978882E-3</v>
      </c>
      <c r="BV64" s="185">
        <v>-1.430906540875472E-2</v>
      </c>
      <c r="BW64" s="185">
        <v>2.0265371357715341E-2</v>
      </c>
      <c r="BX64" s="185">
        <v>1.4710204427571687E-2</v>
      </c>
      <c r="BY64" s="185">
        <v>1.1452580692580299E-2</v>
      </c>
      <c r="BZ64" s="185">
        <v>3.9069188505507363E-2</v>
      </c>
      <c r="CA64" s="185">
        <v>7.0199483889317998E-3</v>
      </c>
      <c r="CB64" s="185">
        <v>1.206328298202192E-2</v>
      </c>
      <c r="CC64" s="185">
        <v>7.6350008657425986E-3</v>
      </c>
      <c r="CD64" s="185">
        <v>2.9167184465766754E-3</v>
      </c>
      <c r="CE64" s="185">
        <v>2.3380096446747548E-3</v>
      </c>
      <c r="CF64" s="185">
        <v>4.862671346258186E-3</v>
      </c>
      <c r="CG64" s="185">
        <v>7.71283463400208E-3</v>
      </c>
      <c r="CH64" s="185">
        <v>-5.297716356013791E-4</v>
      </c>
      <c r="CI64" s="185">
        <v>9.8662860800757309E-3</v>
      </c>
      <c r="CJ64" s="185">
        <v>4.5079027931484647E-3</v>
      </c>
      <c r="CK64" s="185">
        <v>1.8516471724937249E-2</v>
      </c>
      <c r="CL64" s="185">
        <v>4.864041064401043E-3</v>
      </c>
      <c r="CM64" s="185">
        <v>3.3816017477136966E-2</v>
      </c>
      <c r="CN64" s="185">
        <v>0</v>
      </c>
      <c r="CO64" s="185">
        <v>1.728846413895592E-2</v>
      </c>
      <c r="CP64" s="185">
        <v>9.3635359623855962E-4</v>
      </c>
      <c r="CQ64" s="185">
        <v>5.6234342352987927E-3</v>
      </c>
      <c r="CR64" s="185">
        <v>1.4705204722398212E-2</v>
      </c>
      <c r="CS64" s="185">
        <v>1.2238320221988414E-2</v>
      </c>
      <c r="CT64" s="185">
        <v>4.7901181993205023E-3</v>
      </c>
      <c r="CU64" s="185">
        <v>4.7596805241477969E-3</v>
      </c>
      <c r="CV64" s="185">
        <v>1.2479442020575791E-2</v>
      </c>
      <c r="CW64" s="185">
        <v>1.5192929920585021E-2</v>
      </c>
      <c r="CX64" s="185">
        <v>1.2409805203133888E-2</v>
      </c>
      <c r="CY64" s="185">
        <v>1.6075756462493639E-3</v>
      </c>
      <c r="CZ64" s="185">
        <v>9.9774341078052546E-3</v>
      </c>
      <c r="DA64" s="185">
        <v>-4.9157685424363175E-4</v>
      </c>
      <c r="DB64" s="185">
        <v>1.431998114471065E-2</v>
      </c>
      <c r="DC64" s="185">
        <v>3.9908876945939468E-3</v>
      </c>
      <c r="DD64" s="185">
        <v>1.277202477532147E-2</v>
      </c>
      <c r="DE64" s="185">
        <v>-2.2719082067086574E-2</v>
      </c>
      <c r="DF64" s="185">
        <v>-2.1884941681239469E-2</v>
      </c>
      <c r="DG64" s="185">
        <v>1.2877360548387669E-2</v>
      </c>
      <c r="DH64" s="185">
        <v>-9.4780482724178983E-3</v>
      </c>
      <c r="DI64" s="185">
        <v>-8.4610682683609328E-3</v>
      </c>
      <c r="DJ64" s="185">
        <v>8.1220281563014439E-3</v>
      </c>
      <c r="DK64" s="185">
        <v>2.2346638634831342E-2</v>
      </c>
      <c r="DL64" s="185">
        <v>-1.0492824502458861E-2</v>
      </c>
      <c r="DM64" s="185">
        <v>-1.0933973088177054E-2</v>
      </c>
      <c r="DN64" s="185">
        <v>0</v>
      </c>
      <c r="DO64" s="185">
        <v>-8.3586098686972057E-3</v>
      </c>
      <c r="DP64" s="185">
        <v>-1.6469235627927216E-2</v>
      </c>
      <c r="DQ64" s="185">
        <v>1.8904798100601295E-2</v>
      </c>
      <c r="DR64" s="185">
        <v>2.7611092795531197E-3</v>
      </c>
      <c r="DS64" s="185">
        <v>8.3123842201915845E-3</v>
      </c>
      <c r="DT64" s="185">
        <v>1.1573928620761162E-2</v>
      </c>
      <c r="DU64" s="185">
        <v>5.0467172056807234E-3</v>
      </c>
      <c r="DV64" s="185">
        <v>-2.6850509763002132E-2</v>
      </c>
      <c r="DW64" s="185">
        <v>-2.7015139918165863E-3</v>
      </c>
      <c r="DX64" s="185">
        <v>-2.3761335719221961E-3</v>
      </c>
      <c r="DY64" s="185">
        <v>-1.5662494408502873E-2</v>
      </c>
      <c r="DZ64" s="185">
        <v>7.7309428517264344E-3</v>
      </c>
      <c r="EA64" s="185">
        <v>0.12775350146372741</v>
      </c>
      <c r="EB64" s="185">
        <v>-5.0815703329276487E-3</v>
      </c>
      <c r="EC64" s="185">
        <v>3.5272018540030418E-2</v>
      </c>
      <c r="ED64" s="185">
        <v>2.7693886482136647E-2</v>
      </c>
      <c r="EE64" s="185">
        <v>-3.7745139425142189E-2</v>
      </c>
      <c r="EF64" s="185">
        <v>6.3324047695418892E-3</v>
      </c>
      <c r="EG64" s="185">
        <v>6.5742259905522335E-3</v>
      </c>
      <c r="EH64" s="185">
        <v>5.8172399571579363E-3</v>
      </c>
      <c r="EI64" s="185">
        <v>-2.2792689522042789E-2</v>
      </c>
      <c r="EJ64" s="185">
        <v>5.1172356807871966E-2</v>
      </c>
      <c r="EK64" s="185">
        <v>-5.059370226817299E-3</v>
      </c>
      <c r="EL64" s="185">
        <v>-2.5781425440614056E-3</v>
      </c>
      <c r="EM64" s="185">
        <v>-1.9132728323803822E-3</v>
      </c>
      <c r="EN64" s="185">
        <v>-4.371589155928865E-2</v>
      </c>
      <c r="EO64" s="185">
        <v>-4.1375851205496056E-2</v>
      </c>
      <c r="EP64" s="185">
        <v>-3.9033745518592053E-2</v>
      </c>
      <c r="EQ64" s="185">
        <v>-2.5460916590474502E-3</v>
      </c>
      <c r="ER64" s="185">
        <v>9.9670974153161687E-2</v>
      </c>
      <c r="ES64" s="185">
        <v>-1.8824130751680188E-2</v>
      </c>
      <c r="ET64" s="185">
        <v>1.5082676322535503E-2</v>
      </c>
      <c r="EU64" s="185">
        <v>-1.3590476128647503E-2</v>
      </c>
      <c r="EV64" s="185">
        <v>2.8781242516455851E-3</v>
      </c>
      <c r="EW64" s="185">
        <v>1.3207631431022396E-2</v>
      </c>
      <c r="EX64" s="185">
        <v>-5.0430802382339266E-3</v>
      </c>
      <c r="EY64" s="185">
        <v>-2.9108831382098511E-3</v>
      </c>
      <c r="EZ64" s="185">
        <v>1.7660864859711432E-2</v>
      </c>
      <c r="FA64" s="185">
        <v>-4.2851465323867438E-2</v>
      </c>
      <c r="FB64" s="185">
        <v>0</v>
      </c>
      <c r="FC64" s="185">
        <v>-1.0297931307603652E-2</v>
      </c>
      <c r="FD64" s="185">
        <v>-7.9914205077409595E-4</v>
      </c>
      <c r="FE64" s="185">
        <v>-8.2843107687810558E-3</v>
      </c>
      <c r="FF64" s="185">
        <v>-7.9914201708758403E-4</v>
      </c>
      <c r="FG64" s="185">
        <v>2.4444839067281083E-2</v>
      </c>
      <c r="FH64" s="185">
        <v>-4.3829746334589886E-2</v>
      </c>
      <c r="FI64" s="185">
        <v>-2.6221120356023225E-2</v>
      </c>
      <c r="FJ64" s="185">
        <v>-1.7643235115852147E-2</v>
      </c>
      <c r="FK64" s="185">
        <v>-1.2749677330850671E-2</v>
      </c>
      <c r="FL64" s="185">
        <v>1.0837135683256897E-2</v>
      </c>
      <c r="FM64" s="185">
        <v>2.2848144382300373E-2</v>
      </c>
      <c r="FN64" s="185">
        <v>1.0020491865381826E-2</v>
      </c>
      <c r="FO64" s="185">
        <v>8.4591174056304577E-2</v>
      </c>
      <c r="FP64" s="185">
        <v>1.6719208100754071E-2</v>
      </c>
      <c r="FQ64" s="185">
        <v>3.902799407625878E-2</v>
      </c>
      <c r="FR64" s="185">
        <v>1.7367678376173767E-3</v>
      </c>
      <c r="FS64" s="185">
        <v>2.4487635597816027E-2</v>
      </c>
      <c r="FT64" s="185">
        <v>-1.7402556636322598E-2</v>
      </c>
      <c r="FU64" s="185">
        <v>-7.1081204894827721E-2</v>
      </c>
      <c r="FV64" s="185">
        <v>-9.9701314263754785E-3</v>
      </c>
      <c r="FW64" s="185">
        <v>-8.8482147781147255E-3</v>
      </c>
      <c r="FX64" s="185">
        <v>-1.2009359247308216E-2</v>
      </c>
      <c r="FY64" s="185">
        <v>-5.0971250891227813E-3</v>
      </c>
      <c r="FZ64" s="185">
        <v>-1.508830408091579E-2</v>
      </c>
      <c r="GA64" s="185">
        <v>7.529532478932675E-3</v>
      </c>
      <c r="GB64" s="185">
        <v>2.5902184029770927E-2</v>
      </c>
      <c r="GC64" s="185">
        <v>1.9454312437009472E-2</v>
      </c>
      <c r="GD64" s="185">
        <v>1.6721688387199094E-2</v>
      </c>
      <c r="GE64" s="185">
        <v>-2.4083241978227997E-3</v>
      </c>
      <c r="GF64" s="185">
        <v>0</v>
      </c>
      <c r="GG64" s="185">
        <v>-6.0177663154899197E-2</v>
      </c>
      <c r="GH64" s="185">
        <v>2.5214096838972258E-3</v>
      </c>
      <c r="GI64" s="185">
        <v>-1.4788668179656062E-2</v>
      </c>
      <c r="GJ64" s="185">
        <v>1.2184364773318152E-2</v>
      </c>
      <c r="GK64" s="185">
        <v>6.2204126788142919E-3</v>
      </c>
      <c r="GL64" s="185">
        <v>1.7707753119581081E-2</v>
      </c>
      <c r="GM64" s="185">
        <v>-3.5629072868214669E-3</v>
      </c>
      <c r="GN64" s="185">
        <v>1.33938510275867E-2</v>
      </c>
      <c r="GO64" s="185">
        <v>3.1694489280440899E-2</v>
      </c>
    </row>
    <row r="65" spans="1:197" x14ac:dyDescent="0.25">
      <c r="A65" s="183">
        <v>42947</v>
      </c>
      <c r="B65" s="185">
        <v>-1.8916759171677205E-2</v>
      </c>
      <c r="C65" s="185">
        <v>-1.7896328181764252E-2</v>
      </c>
      <c r="D65" s="185">
        <v>-5.8649687305916062E-3</v>
      </c>
      <c r="E65" s="185">
        <v>-5.7133281845300823E-3</v>
      </c>
      <c r="F65" s="185">
        <v>2.3650841690122479E-2</v>
      </c>
      <c r="G65" s="185">
        <v>2.2814713862784719E-2</v>
      </c>
      <c r="H65" s="185">
        <v>7.4698880291659657E-3</v>
      </c>
      <c r="I65" s="185">
        <v>-1.8033289871768967E-2</v>
      </c>
      <c r="J65" s="185">
        <v>1.8010119910213782E-3</v>
      </c>
      <c r="K65" s="185">
        <v>2.8496761571841063E-2</v>
      </c>
      <c r="L65" s="185">
        <v>2.7974896704000194E-2</v>
      </c>
      <c r="M65" s="185">
        <v>2.8113177377214769E-2</v>
      </c>
      <c r="N65" s="185">
        <v>2.9388371587339063E-2</v>
      </c>
      <c r="O65" s="185">
        <v>2.9209762571474261E-2</v>
      </c>
      <c r="P65" s="185">
        <v>1.1167816255709638E-2</v>
      </c>
      <c r="Q65" s="185">
        <v>-2.0494817192545202E-3</v>
      </c>
      <c r="R65" s="185">
        <v>6.3510891178391394E-3</v>
      </c>
      <c r="S65" s="185">
        <v>5.2361519630417068E-2</v>
      </c>
      <c r="T65" s="185">
        <v>1.0234704564339132E-2</v>
      </c>
      <c r="U65" s="185">
        <v>1.724238221521706E-2</v>
      </c>
      <c r="V65" s="185">
        <v>0</v>
      </c>
      <c r="W65" s="185">
        <v>6.417660851499832E-4</v>
      </c>
      <c r="X65" s="185">
        <v>-1.5631652776133022E-2</v>
      </c>
      <c r="Y65" s="185">
        <v>5.1190261252838799E-2</v>
      </c>
      <c r="Z65" s="185">
        <v>-1.420353880874627E-2</v>
      </c>
      <c r="AA65" s="185">
        <v>1.679438453290592E-2</v>
      </c>
      <c r="AB65" s="185">
        <v>-3.3754051826014576E-3</v>
      </c>
      <c r="AC65" s="185">
        <v>-4.8836368054387324E-3</v>
      </c>
      <c r="AD65" s="185">
        <v>-9.6310512468555914E-3</v>
      </c>
      <c r="AE65" s="185">
        <v>7.8753397327529229E-3</v>
      </c>
      <c r="AF65" s="185">
        <v>2.0056020160190414E-2</v>
      </c>
      <c r="AG65" s="185">
        <v>1.997270938219077E-2</v>
      </c>
      <c r="AH65" s="185">
        <v>3.5304772682654903E-3</v>
      </c>
      <c r="AI65" s="185">
        <v>-2.302243280927195E-3</v>
      </c>
      <c r="AJ65" s="185">
        <v>-2.7667858622303705E-2</v>
      </c>
      <c r="AK65" s="185">
        <v>4.1373265308088381E-2</v>
      </c>
      <c r="AL65" s="185">
        <v>-5.2377931771501445E-3</v>
      </c>
      <c r="AM65" s="185">
        <v>-6.3141235170004152E-3</v>
      </c>
      <c r="AN65" s="185">
        <v>-3.2959910945717678E-3</v>
      </c>
      <c r="AO65" s="185">
        <v>-6.5085651252801743E-4</v>
      </c>
      <c r="AP65" s="185">
        <v>-7.1142225480881052E-3</v>
      </c>
      <c r="AQ65" s="185">
        <v>-4.1067185898012327E-3</v>
      </c>
      <c r="AR65" s="185">
        <v>-3.3174351059786157E-3</v>
      </c>
      <c r="AS65" s="185">
        <v>6.485947177463528E-3</v>
      </c>
      <c r="AT65" s="185">
        <v>3.6004709239344256E-3</v>
      </c>
      <c r="AU65" s="185">
        <v>-2.1182130698010047E-4</v>
      </c>
      <c r="AV65" s="185">
        <v>-8.9038193339642559E-3</v>
      </c>
      <c r="AW65" s="185">
        <v>-1.7691361771121194E-2</v>
      </c>
      <c r="AX65" s="185">
        <v>2.9463745199708395E-2</v>
      </c>
      <c r="AY65" s="185">
        <v>1.0095027414904974E-2</v>
      </c>
      <c r="AZ65" s="185">
        <v>3.2358152264633629E-2</v>
      </c>
      <c r="BA65" s="185">
        <v>0</v>
      </c>
      <c r="BB65" s="185">
        <v>3.4403749858922077E-3</v>
      </c>
      <c r="BC65" s="185">
        <v>-5.3657088697345616E-3</v>
      </c>
      <c r="BD65" s="185">
        <v>2.9988756836584234E-2</v>
      </c>
      <c r="BE65" s="185">
        <v>-1.3684659791881371E-2</v>
      </c>
      <c r="BF65" s="185">
        <v>-5.5959199420705782E-3</v>
      </c>
      <c r="BG65" s="185">
        <v>-1.694289994592716E-2</v>
      </c>
      <c r="BH65" s="185">
        <v>-6.3425489323491189E-3</v>
      </c>
      <c r="BI65" s="185">
        <v>-6.0500080407668473E-3</v>
      </c>
      <c r="BJ65" s="185">
        <v>-3.3668461202230986E-3</v>
      </c>
      <c r="BK65" s="185">
        <v>-1.1394869734000996E-3</v>
      </c>
      <c r="BL65" s="185">
        <v>6.7633710345266071E-3</v>
      </c>
      <c r="BM65" s="185">
        <v>3.2948832642201366E-2</v>
      </c>
      <c r="BN65" s="185">
        <v>9.8130527540571787E-3</v>
      </c>
      <c r="BO65" s="185">
        <v>1.6168586253595858E-3</v>
      </c>
      <c r="BP65" s="185">
        <v>-7.9655712925782683E-3</v>
      </c>
      <c r="BQ65" s="185">
        <v>1.0103012232069632E-4</v>
      </c>
      <c r="BR65" s="185">
        <v>1.7593646070146892E-3</v>
      </c>
      <c r="BS65" s="185">
        <v>-1.9203411208801417E-2</v>
      </c>
      <c r="BT65" s="185">
        <v>-8.6474206737679228E-3</v>
      </c>
      <c r="BU65" s="185">
        <v>8.3967613243235671E-3</v>
      </c>
      <c r="BV65" s="185">
        <v>3.1815063604367262E-3</v>
      </c>
      <c r="BW65" s="185">
        <v>2.0517767910040126E-2</v>
      </c>
      <c r="BX65" s="185">
        <v>8.0188584644163396E-2</v>
      </c>
      <c r="BY65" s="185">
        <v>-1.215571429843224E-2</v>
      </c>
      <c r="BZ65" s="185">
        <v>-2.5006283148279489E-4</v>
      </c>
      <c r="CA65" s="185">
        <v>6.6164563827921592E-4</v>
      </c>
      <c r="CB65" s="185">
        <v>1.1491233572391284E-2</v>
      </c>
      <c r="CC65" s="185">
        <v>1.781738930627401E-3</v>
      </c>
      <c r="CD65" s="185">
        <v>3.801085051322998E-4</v>
      </c>
      <c r="CE65" s="185">
        <v>5.9453176683183333E-3</v>
      </c>
      <c r="CF65" s="185">
        <v>3.7942351617130301E-3</v>
      </c>
      <c r="CG65" s="185">
        <v>-1.7389867688232846E-3</v>
      </c>
      <c r="CH65" s="185">
        <v>-3.8885520548015075E-3</v>
      </c>
      <c r="CI65" s="185">
        <v>3.6422314733234218E-3</v>
      </c>
      <c r="CJ65" s="185">
        <v>3.6272512757443724E-3</v>
      </c>
      <c r="CK65" s="185">
        <v>1.9239737975258034E-2</v>
      </c>
      <c r="CL65" s="185">
        <v>-7.7301126154625636E-3</v>
      </c>
      <c r="CM65" s="185">
        <v>-5.4192024292922386E-3</v>
      </c>
      <c r="CN65" s="185">
        <v>0</v>
      </c>
      <c r="CO65" s="185">
        <v>2.9378478925835862E-2</v>
      </c>
      <c r="CP65" s="185">
        <v>5.2507371891037709E-3</v>
      </c>
      <c r="CQ65" s="185">
        <v>8.0680380816682308E-3</v>
      </c>
      <c r="CR65" s="185">
        <v>3.641558537634465E-2</v>
      </c>
      <c r="CS65" s="185">
        <v>6.0792499991374031E-3</v>
      </c>
      <c r="CT65" s="185">
        <v>1.7430008498197209E-2</v>
      </c>
      <c r="CU65" s="185">
        <v>7.8246449843905955E-3</v>
      </c>
      <c r="CV65" s="185">
        <v>4.589358068847223E-3</v>
      </c>
      <c r="CW65" s="185">
        <v>3.0593234241040157E-2</v>
      </c>
      <c r="CX65" s="185">
        <v>5.6761145255577556E-3</v>
      </c>
      <c r="CY65" s="185">
        <v>-2.0100524627214948E-2</v>
      </c>
      <c r="CZ65" s="185">
        <v>2.4114369499356773E-3</v>
      </c>
      <c r="DA65" s="185">
        <v>-3.6271057444455684E-3</v>
      </c>
      <c r="DB65" s="185">
        <v>-1.2243978860889947E-2</v>
      </c>
      <c r="DC65" s="185">
        <v>-2.987832888999121E-3</v>
      </c>
      <c r="DD65" s="185">
        <v>2.2514997120827518E-3</v>
      </c>
      <c r="DE65" s="185">
        <v>1.7833188917747243E-2</v>
      </c>
      <c r="DF65" s="185">
        <v>-9.1319002346870633E-3</v>
      </c>
      <c r="DG65" s="185">
        <v>3.7782779588777779E-2</v>
      </c>
      <c r="DH65" s="185">
        <v>-1.2499075001420402E-2</v>
      </c>
      <c r="DI65" s="185">
        <v>3.2585112114363974E-3</v>
      </c>
      <c r="DJ65" s="185">
        <v>1.3270107951735746E-2</v>
      </c>
      <c r="DK65" s="185">
        <v>-1.5724030230951522E-2</v>
      </c>
      <c r="DL65" s="185">
        <v>-3.8457393203738177E-4</v>
      </c>
      <c r="DM65" s="185">
        <v>-3.5415004598484227E-3</v>
      </c>
      <c r="DN65" s="185">
        <v>0</v>
      </c>
      <c r="DO65" s="185">
        <v>-1.2412642913249559E-3</v>
      </c>
      <c r="DP65" s="185">
        <v>-3.328378766824376E-3</v>
      </c>
      <c r="DQ65" s="185">
        <v>1.4705020625634232E-4</v>
      </c>
      <c r="DR65" s="185">
        <v>4.6210616922037744E-3</v>
      </c>
      <c r="DS65" s="185">
        <v>-2.2309261504806126E-3</v>
      </c>
      <c r="DT65" s="185">
        <v>-2.1971885211580938E-4</v>
      </c>
      <c r="DU65" s="185">
        <v>7.8603101260072607E-3</v>
      </c>
      <c r="DV65" s="185">
        <v>-3.9849968248876044E-2</v>
      </c>
      <c r="DW65" s="185">
        <v>-3.1228531742590396E-5</v>
      </c>
      <c r="DX65" s="185">
        <v>2.1405743068354712E-4</v>
      </c>
      <c r="DY65" s="185">
        <v>1.412287091185401E-2</v>
      </c>
      <c r="DZ65" s="185">
        <v>9.9618633566369956E-4</v>
      </c>
      <c r="EA65" s="185">
        <v>-3.9814352248527279E-2</v>
      </c>
      <c r="EB65" s="185">
        <v>-3.8556520898516159E-3</v>
      </c>
      <c r="EC65" s="185">
        <v>2.1596223306464983E-2</v>
      </c>
      <c r="ED65" s="185">
        <v>1.7837118038474233E-2</v>
      </c>
      <c r="EE65" s="185">
        <v>2.1943549414139809E-2</v>
      </c>
      <c r="EF65" s="185">
        <v>4.5952705808380862E-3</v>
      </c>
      <c r="EG65" s="185">
        <v>4.6695982090007686E-3</v>
      </c>
      <c r="EH65" s="185">
        <v>4.1115876998539264E-3</v>
      </c>
      <c r="EI65" s="185">
        <v>-3.33791848709157E-2</v>
      </c>
      <c r="EJ65" s="185">
        <v>-3.6216655858390429E-2</v>
      </c>
      <c r="EK65" s="185">
        <v>-8.862155506765574E-3</v>
      </c>
      <c r="EL65" s="185">
        <v>-1.4064616036846209E-2</v>
      </c>
      <c r="EM65" s="185">
        <v>-1.0268850034257758E-2</v>
      </c>
      <c r="EN65" s="185">
        <v>-2.6603724506123937E-2</v>
      </c>
      <c r="EO65" s="185">
        <v>-2.2754650464155861E-2</v>
      </c>
      <c r="EP65" s="185">
        <v>4.6430591791861075E-3</v>
      </c>
      <c r="EQ65" s="185">
        <v>2.9791608868110411E-2</v>
      </c>
      <c r="ER65" s="185">
        <v>-2.0148545625128193E-3</v>
      </c>
      <c r="ES65" s="185">
        <v>2.7718673929556639E-2</v>
      </c>
      <c r="ET65" s="185">
        <v>5.5538483152362166E-3</v>
      </c>
      <c r="EU65" s="185">
        <v>6.5160418889880847E-3</v>
      </c>
      <c r="EV65" s="185">
        <v>6.5775993261057309E-3</v>
      </c>
      <c r="EW65" s="185">
        <v>-5.9487192790890781E-3</v>
      </c>
      <c r="EX65" s="185">
        <v>-3.7969400154840962E-3</v>
      </c>
      <c r="EY65" s="185">
        <v>2.8567194942129763E-3</v>
      </c>
      <c r="EZ65" s="185">
        <v>-1.6912905770069521E-2</v>
      </c>
      <c r="FA65" s="185">
        <v>-2.1297514021988574E-2</v>
      </c>
      <c r="FB65" s="185">
        <v>0</v>
      </c>
      <c r="FC65" s="185">
        <v>3.0330076921801955E-2</v>
      </c>
      <c r="FD65" s="185">
        <v>-2.9243724186396921E-2</v>
      </c>
      <c r="FE65" s="185">
        <v>3.532582349321331E-2</v>
      </c>
      <c r="FF65" s="185">
        <v>-2.924372452717575E-2</v>
      </c>
      <c r="FG65" s="185">
        <v>9.159822163897673E-3</v>
      </c>
      <c r="FH65" s="185">
        <v>-1.6630456459296977E-2</v>
      </c>
      <c r="FI65" s="185">
        <v>2.2099700517000014E-3</v>
      </c>
      <c r="FJ65" s="185">
        <v>7.9706144537362196E-3</v>
      </c>
      <c r="FK65" s="185">
        <v>1.2110233701467066E-2</v>
      </c>
      <c r="FL65" s="185">
        <v>2.1694159047332347E-2</v>
      </c>
      <c r="FM65" s="185">
        <v>5.5981298348298646E-2</v>
      </c>
      <c r="FN65" s="185">
        <v>-1.0796366071108966E-2</v>
      </c>
      <c r="FO65" s="185">
        <v>-6.1193902951679254E-3</v>
      </c>
      <c r="FP65" s="185">
        <v>1.6359083743703037E-2</v>
      </c>
      <c r="FQ65" s="185">
        <v>7.4618351360770011E-2</v>
      </c>
      <c r="FR65" s="185">
        <v>4.5107351543530572E-2</v>
      </c>
      <c r="FS65" s="185">
        <v>-2.1841554357309133E-2</v>
      </c>
      <c r="FT65" s="185">
        <v>-3.7645889809817244E-3</v>
      </c>
      <c r="FU65" s="185">
        <v>-2.4379636569228993E-2</v>
      </c>
      <c r="FV65" s="185">
        <v>1.4865884208395335E-2</v>
      </c>
      <c r="FW65" s="185">
        <v>-4.6570492987325438E-3</v>
      </c>
      <c r="FX65" s="185">
        <v>-5.1241934897456251E-3</v>
      </c>
      <c r="FY65" s="185">
        <v>4.5623962873322394E-3</v>
      </c>
      <c r="FZ65" s="185">
        <v>2.3348407179639936E-2</v>
      </c>
      <c r="GA65" s="185">
        <v>1.1064772886978273E-2</v>
      </c>
      <c r="GB65" s="185">
        <v>-7.0463667888278486E-3</v>
      </c>
      <c r="GC65" s="185">
        <v>2.4987486148445381E-2</v>
      </c>
      <c r="GD65" s="185">
        <v>1.9415423877477363E-2</v>
      </c>
      <c r="GE65" s="185">
        <v>-1.6321329147522087E-2</v>
      </c>
      <c r="GF65" s="185">
        <v>0</v>
      </c>
      <c r="GG65" s="185">
        <v>-1.986202454562562E-2</v>
      </c>
      <c r="GH65" s="185">
        <v>1.824103464844469E-2</v>
      </c>
      <c r="GI65" s="185">
        <v>-8.2978553830676503E-3</v>
      </c>
      <c r="GJ65" s="185">
        <v>1.2332629854509941E-2</v>
      </c>
      <c r="GK65" s="185">
        <v>5.9513285922725553E-3</v>
      </c>
      <c r="GL65" s="185">
        <v>1.1702178229716779E-2</v>
      </c>
      <c r="GM65" s="185">
        <v>-4.197981213012339E-4</v>
      </c>
      <c r="GN65" s="185">
        <v>1.9580566674745628E-2</v>
      </c>
      <c r="GO65" s="185">
        <v>1.9094927389752409E-3</v>
      </c>
    </row>
    <row r="66" spans="1:197" x14ac:dyDescent="0.25">
      <c r="A66" s="183">
        <v>42978</v>
      </c>
      <c r="B66" s="185">
        <v>2.4651326716083923E-2</v>
      </c>
      <c r="C66" s="185">
        <v>-1.3364687278823277E-2</v>
      </c>
      <c r="D66" s="185">
        <v>-1.5623707857553548E-2</v>
      </c>
      <c r="E66" s="185">
        <v>-1.6700961881600022E-2</v>
      </c>
      <c r="F66" s="185">
        <v>-4.0422425673041183E-3</v>
      </c>
      <c r="G66" s="185">
        <v>-4.0314613774160152E-3</v>
      </c>
      <c r="H66" s="185">
        <v>6.7240995364650745E-3</v>
      </c>
      <c r="I66" s="185">
        <v>-3.5493917414931707E-2</v>
      </c>
      <c r="J66" s="185">
        <v>2.3665871776228125E-2</v>
      </c>
      <c r="K66" s="185">
        <v>1.3441765386039556E-3</v>
      </c>
      <c r="L66" s="185">
        <v>7.704703324810042E-4</v>
      </c>
      <c r="M66" s="185">
        <v>1.9925114400928803E-3</v>
      </c>
      <c r="N66" s="185">
        <v>1.3833057064698683E-3</v>
      </c>
      <c r="O66" s="185">
        <v>1.2508069889905988E-3</v>
      </c>
      <c r="P66" s="185">
        <v>1.155015206422364E-2</v>
      </c>
      <c r="Q66" s="185">
        <v>-3.4472878285582457E-3</v>
      </c>
      <c r="R66" s="185">
        <v>-2.7630995189776311E-2</v>
      </c>
      <c r="S66" s="185">
        <v>-3.679942541566139E-3</v>
      </c>
      <c r="T66" s="185">
        <v>7.2596697928453439E-3</v>
      </c>
      <c r="U66" s="185">
        <v>-2.95995865324086E-2</v>
      </c>
      <c r="V66" s="185">
        <v>0</v>
      </c>
      <c r="W66" s="185">
        <v>-4.682398186420033E-3</v>
      </c>
      <c r="X66" s="185">
        <v>-1.134392506837845E-2</v>
      </c>
      <c r="Y66" s="185">
        <v>4.9144301527134166E-3</v>
      </c>
      <c r="Z66" s="185">
        <v>1.0252866966610485E-2</v>
      </c>
      <c r="AA66" s="185">
        <v>2.6227165714962732E-2</v>
      </c>
      <c r="AB66" s="185">
        <v>-3.5557554728540448E-3</v>
      </c>
      <c r="AC66" s="185">
        <v>-5.0766301368086646E-3</v>
      </c>
      <c r="AD66" s="185">
        <v>3.6740272563020586E-2</v>
      </c>
      <c r="AE66" s="185">
        <v>-2.8193767499893651E-3</v>
      </c>
      <c r="AF66" s="185">
        <v>8.6538342748707971E-3</v>
      </c>
      <c r="AG66" s="185">
        <v>-1.8889714705216689E-2</v>
      </c>
      <c r="AH66" s="185">
        <v>-3.499308318199838E-4</v>
      </c>
      <c r="AI66" s="185">
        <v>-7.8923577268142199E-4</v>
      </c>
      <c r="AJ66" s="185">
        <v>3.7999168004011111E-2</v>
      </c>
      <c r="AK66" s="185">
        <v>1.6084584895611452E-2</v>
      </c>
      <c r="AL66" s="185">
        <v>-4.0122633863697802E-4</v>
      </c>
      <c r="AM66" s="185">
        <v>8.2154584920486381E-3</v>
      </c>
      <c r="AN66" s="185">
        <v>1.398684098057772E-2</v>
      </c>
      <c r="AO66" s="185">
        <v>2.3950789152988705E-2</v>
      </c>
      <c r="AP66" s="185">
        <v>7.443847947376056E-3</v>
      </c>
      <c r="AQ66" s="185">
        <v>1.3191099895843031E-2</v>
      </c>
      <c r="AR66" s="185">
        <v>1.3877138056870821E-2</v>
      </c>
      <c r="AS66" s="185">
        <v>2.4688813250885698E-2</v>
      </c>
      <c r="AT66" s="185">
        <v>2.1986993966738512E-2</v>
      </c>
      <c r="AU66" s="185">
        <v>3.429930227405404E-2</v>
      </c>
      <c r="AV66" s="185">
        <v>-1.8729937213647898E-3</v>
      </c>
      <c r="AW66" s="185">
        <v>-5.2048134100406412E-3</v>
      </c>
      <c r="AX66" s="185">
        <v>-2.0415183668226925E-2</v>
      </c>
      <c r="AY66" s="185">
        <v>4.3001101528356525E-2</v>
      </c>
      <c r="AZ66" s="185">
        <v>-1.3056355567390713E-2</v>
      </c>
      <c r="BA66" s="185">
        <v>0</v>
      </c>
      <c r="BB66" s="185">
        <v>-2.5234371636727753E-3</v>
      </c>
      <c r="BC66" s="185">
        <v>8.7378933788786473E-3</v>
      </c>
      <c r="BD66" s="185">
        <v>1.299162237438569E-2</v>
      </c>
      <c r="BE66" s="185">
        <v>-2.3008389901599431E-5</v>
      </c>
      <c r="BF66" s="185">
        <v>-1.4009189687690798E-3</v>
      </c>
      <c r="BG66" s="185">
        <v>-5.8116682305027066E-4</v>
      </c>
      <c r="BH66" s="185">
        <v>9.9690312372744568E-3</v>
      </c>
      <c r="BI66" s="185">
        <v>1.0031134434651166E-2</v>
      </c>
      <c r="BJ66" s="185">
        <v>4.780808468765451E-3</v>
      </c>
      <c r="BK66" s="185">
        <v>7.3153057736021808E-3</v>
      </c>
      <c r="BL66" s="185">
        <v>-3.0308501865763814E-3</v>
      </c>
      <c r="BM66" s="185">
        <v>1.6017222602646247E-2</v>
      </c>
      <c r="BN66" s="185">
        <v>-1.2097528003002348E-2</v>
      </c>
      <c r="BO66" s="185">
        <v>8.3934732185209672E-3</v>
      </c>
      <c r="BP66" s="185">
        <v>-5.0502407820674205E-4</v>
      </c>
      <c r="BQ66" s="185">
        <v>-5.1992580518368751E-3</v>
      </c>
      <c r="BR66" s="185">
        <v>-5.0090485807329985E-3</v>
      </c>
      <c r="BS66" s="185">
        <v>-1.324438394069449E-2</v>
      </c>
      <c r="BT66" s="185">
        <v>-1.4497653920621655E-2</v>
      </c>
      <c r="BU66" s="185">
        <v>4.8392127551123128E-3</v>
      </c>
      <c r="BV66" s="185">
        <v>-1.3150097498208974E-2</v>
      </c>
      <c r="BW66" s="185">
        <v>-4.2790761117824563E-3</v>
      </c>
      <c r="BX66" s="185">
        <v>3.4403170073002268E-2</v>
      </c>
      <c r="BY66" s="185">
        <v>1.5005943691276289E-2</v>
      </c>
      <c r="BZ66" s="185">
        <v>2.7970755723538882E-2</v>
      </c>
      <c r="CA66" s="185">
        <v>-5.7380204823732255E-4</v>
      </c>
      <c r="CB66" s="185">
        <v>2.4510813618373761E-2</v>
      </c>
      <c r="CC66" s="185">
        <v>1.0409826135124454E-2</v>
      </c>
      <c r="CD66" s="185">
        <v>3.4556166243080431E-4</v>
      </c>
      <c r="CE66" s="185">
        <v>-2.3919303885089954E-3</v>
      </c>
      <c r="CF66" s="185">
        <v>2.0155892862439078E-3</v>
      </c>
      <c r="CG66" s="185">
        <v>2.756478704645599E-3</v>
      </c>
      <c r="CH66" s="185">
        <v>-1.2114109704373249E-4</v>
      </c>
      <c r="CI66" s="185">
        <v>1.8399046975875202E-2</v>
      </c>
      <c r="CJ66" s="185">
        <v>-1.6270461678659441E-2</v>
      </c>
      <c r="CK66" s="185">
        <v>8.3843697794233236E-3</v>
      </c>
      <c r="CL66" s="185">
        <v>-3.496850020396498E-3</v>
      </c>
      <c r="CM66" s="185">
        <v>-4.8952112476881703E-3</v>
      </c>
      <c r="CN66" s="185">
        <v>0</v>
      </c>
      <c r="CO66" s="185">
        <v>2.340927237505994E-2</v>
      </c>
      <c r="CP66" s="185">
        <v>4.324794434382875E-3</v>
      </c>
      <c r="CQ66" s="185">
        <v>-1.6062710707737387E-4</v>
      </c>
      <c r="CR66" s="185">
        <v>-2.6495412454092808E-2</v>
      </c>
      <c r="CS66" s="185">
        <v>-1.3699823021612545E-2</v>
      </c>
      <c r="CT66" s="185">
        <v>5.5942249426282217E-2</v>
      </c>
      <c r="CU66" s="185">
        <v>-1.2073896241998529E-3</v>
      </c>
      <c r="CV66" s="185">
        <v>2.9239616195440306E-2</v>
      </c>
      <c r="CW66" s="185">
        <v>3.1593302060199842E-2</v>
      </c>
      <c r="CX66" s="185">
        <v>-1.0231801014865547E-3</v>
      </c>
      <c r="CY66" s="185">
        <v>-1.8652359332931794E-2</v>
      </c>
      <c r="CZ66" s="185">
        <v>-2.6423092459420434E-3</v>
      </c>
      <c r="DA66" s="185">
        <v>1.108806772774563E-3</v>
      </c>
      <c r="DB66" s="185">
        <v>-5.3266518450003656E-3</v>
      </c>
      <c r="DC66" s="185">
        <v>-3.48072225452344E-3</v>
      </c>
      <c r="DD66" s="185">
        <v>1.2433706508598952E-2</v>
      </c>
      <c r="DE66" s="185">
        <v>-1.1732237754747545E-2</v>
      </c>
      <c r="DF66" s="185">
        <v>-1.4410376290246532E-2</v>
      </c>
      <c r="DG66" s="185">
        <v>4.9071754918288725E-3</v>
      </c>
      <c r="DH66" s="185">
        <v>3.5866644030378616E-4</v>
      </c>
      <c r="DI66" s="185">
        <v>7.6216125351656928E-3</v>
      </c>
      <c r="DJ66" s="185">
        <v>2.4526676956102653E-2</v>
      </c>
      <c r="DK66" s="185">
        <v>-5.559278140580854E-2</v>
      </c>
      <c r="DL66" s="185">
        <v>1.0735633059946212E-3</v>
      </c>
      <c r="DM66" s="185">
        <v>-3.7305859556930974E-3</v>
      </c>
      <c r="DN66" s="185">
        <v>0</v>
      </c>
      <c r="DO66" s="185">
        <v>1.1259777530854944E-4</v>
      </c>
      <c r="DP66" s="185">
        <v>-4.593413069815833E-3</v>
      </c>
      <c r="DQ66" s="185">
        <v>1.9136193751909886E-3</v>
      </c>
      <c r="DR66" s="185">
        <v>2.8428783631087723E-3</v>
      </c>
      <c r="DS66" s="185">
        <v>-5.8382106776860877E-3</v>
      </c>
      <c r="DT66" s="185">
        <v>-8.9999206402608199E-3</v>
      </c>
      <c r="DU66" s="185">
        <v>1.1337723954610471E-2</v>
      </c>
      <c r="DV66" s="185">
        <v>3.2529064296334349E-2</v>
      </c>
      <c r="DW66" s="185">
        <v>5.0893697002371502E-3</v>
      </c>
      <c r="DX66" s="185">
        <v>5.6214001798217325E-3</v>
      </c>
      <c r="DY66" s="185">
        <v>1.5925777801613358E-2</v>
      </c>
      <c r="DZ66" s="185">
        <v>-1.2820110317815419E-2</v>
      </c>
      <c r="EA66" s="185">
        <v>7.2147167553304317E-2</v>
      </c>
      <c r="EB66" s="185">
        <v>1.1599216537251458E-2</v>
      </c>
      <c r="EC66" s="185">
        <v>1.467418138952358E-2</v>
      </c>
      <c r="ED66" s="185">
        <v>3.2145633678637604E-3</v>
      </c>
      <c r="EE66" s="185">
        <v>-6.9364594806426941E-2</v>
      </c>
      <c r="EF66" s="185">
        <v>1.3155718377934186E-3</v>
      </c>
      <c r="EG66" s="185">
        <v>1.4898433610175869E-3</v>
      </c>
      <c r="EH66" s="185">
        <v>9.2016576854044105E-4</v>
      </c>
      <c r="EI66" s="185">
        <v>1.1375937723833761E-2</v>
      </c>
      <c r="EJ66" s="185">
        <v>3.9920280316121722E-2</v>
      </c>
      <c r="EK66" s="185">
        <v>3.9754090193037045E-3</v>
      </c>
      <c r="EL66" s="185">
        <v>-4.0083087610360418E-2</v>
      </c>
      <c r="EM66" s="185">
        <v>-1.5673925643662545E-2</v>
      </c>
      <c r="EN66" s="185">
        <v>-4.5301629973138434E-4</v>
      </c>
      <c r="EO66" s="185">
        <v>-7.0260325840038329E-3</v>
      </c>
      <c r="EP66" s="185">
        <v>-3.5900637847832654E-3</v>
      </c>
      <c r="EQ66" s="185">
        <v>1.3735522307400976E-2</v>
      </c>
      <c r="ER66" s="185">
        <v>3.0560137803611491E-2</v>
      </c>
      <c r="ES66" s="185">
        <v>-1.1523608585375301E-2</v>
      </c>
      <c r="ET66" s="185">
        <v>-1.5424524315988653E-3</v>
      </c>
      <c r="EU66" s="185">
        <v>-4.1514480239363404E-2</v>
      </c>
      <c r="EV66" s="185">
        <v>-2.9303547869356699E-3</v>
      </c>
      <c r="EW66" s="185">
        <v>3.9093027947189107E-2</v>
      </c>
      <c r="EX66" s="185">
        <v>6.8647573797123345E-3</v>
      </c>
      <c r="EY66" s="185">
        <v>8.4423216101334429E-3</v>
      </c>
      <c r="EZ66" s="185">
        <v>1.8303812262422201E-3</v>
      </c>
      <c r="FA66" s="185">
        <v>3.1512957250039546E-2</v>
      </c>
      <c r="FB66" s="185">
        <v>0</v>
      </c>
      <c r="FC66" s="185">
        <v>-1.9728142797524197E-2</v>
      </c>
      <c r="FD66" s="185">
        <v>8.7106224500064187E-3</v>
      </c>
      <c r="FE66" s="185">
        <v>-1.3148845004516855E-2</v>
      </c>
      <c r="FF66" s="185">
        <v>8.7106229083925915E-3</v>
      </c>
      <c r="FG66" s="185">
        <v>4.1388406876514145E-3</v>
      </c>
      <c r="FH66" s="185">
        <v>3.4160058610051124E-3</v>
      </c>
      <c r="FI66" s="185">
        <v>1.091446802989976E-3</v>
      </c>
      <c r="FJ66" s="185">
        <v>-2.3209691848418611E-2</v>
      </c>
      <c r="FK66" s="185">
        <v>-5.3784495476152452E-3</v>
      </c>
      <c r="FL66" s="185">
        <v>-4.3776379846714522E-3</v>
      </c>
      <c r="FM66" s="185">
        <v>1.4297004044640089E-2</v>
      </c>
      <c r="FN66" s="185">
        <v>-1.0458739830219074E-2</v>
      </c>
      <c r="FO66" s="185">
        <v>-1.2117818392394439E-2</v>
      </c>
      <c r="FP66" s="185">
        <v>-5.3825600588264071E-3</v>
      </c>
      <c r="FQ66" s="185">
        <v>-6.5640116981478197E-3</v>
      </c>
      <c r="FR66" s="185">
        <v>6.6333082404612838E-4</v>
      </c>
      <c r="FS66" s="185">
        <v>9.6429311989675484E-2</v>
      </c>
      <c r="FT66" s="185">
        <v>-4.7328363872549094E-3</v>
      </c>
      <c r="FU66" s="185">
        <v>1.5064243621742548E-2</v>
      </c>
      <c r="FV66" s="185">
        <v>1.1846444693691475E-2</v>
      </c>
      <c r="FW66" s="185">
        <v>1.5557897292233282E-2</v>
      </c>
      <c r="FX66" s="185">
        <v>2.5099475569756835E-2</v>
      </c>
      <c r="FY66" s="185">
        <v>1.043077328447907E-2</v>
      </c>
      <c r="FZ66" s="185">
        <v>1.8322153460493852E-2</v>
      </c>
      <c r="GA66" s="185">
        <v>-1.2470088323506228E-2</v>
      </c>
      <c r="GB66" s="185">
        <v>-1.4292056157323863E-2</v>
      </c>
      <c r="GC66" s="185">
        <v>1.636417072060057E-2</v>
      </c>
      <c r="GD66" s="185">
        <v>-7.8929458193015712E-3</v>
      </c>
      <c r="GE66" s="185">
        <v>-1.4589103517410745E-2</v>
      </c>
      <c r="GF66" s="185">
        <v>0</v>
      </c>
      <c r="GG66" s="185">
        <v>-6.2880172390372344E-4</v>
      </c>
      <c r="GH66" s="185">
        <v>-3.3121484678439346E-3</v>
      </c>
      <c r="GI66" s="185">
        <v>6.2983370435981843E-3</v>
      </c>
      <c r="GJ66" s="185">
        <v>3.7133819082943269E-3</v>
      </c>
      <c r="GK66" s="185">
        <v>2.7131218142065362E-3</v>
      </c>
      <c r="GL66" s="185">
        <v>3.308604919026824E-3</v>
      </c>
      <c r="GM66" s="185">
        <v>1.9848252199435208E-3</v>
      </c>
      <c r="GN66" s="185">
        <v>-9.0788330943644517E-5</v>
      </c>
      <c r="GO66" s="185">
        <v>2.2399333846545313E-2</v>
      </c>
    </row>
    <row r="67" spans="1:197" x14ac:dyDescent="0.25">
      <c r="A67" s="183">
        <v>43008</v>
      </c>
      <c r="B67" s="185">
        <v>4.5873032942921176E-3</v>
      </c>
      <c r="C67" s="185">
        <v>1.4105445795595837E-2</v>
      </c>
      <c r="D67" s="185">
        <v>7.4247037137774759E-3</v>
      </c>
      <c r="E67" s="185">
        <v>8.2289476828846971E-3</v>
      </c>
      <c r="F67" s="185">
        <v>9.20965880219639E-3</v>
      </c>
      <c r="G67" s="185">
        <v>8.3131216153882817E-3</v>
      </c>
      <c r="H67" s="185">
        <v>1.0016981051340921E-2</v>
      </c>
      <c r="I67" s="185">
        <v>2.7293610087566565E-2</v>
      </c>
      <c r="J67" s="185">
        <v>4.8187411038773387E-3</v>
      </c>
      <c r="K67" s="185">
        <v>-7.0548024377053847E-3</v>
      </c>
      <c r="L67" s="185">
        <v>-7.5735066168691632E-3</v>
      </c>
      <c r="M67" s="185">
        <v>-6.7805480366983422E-3</v>
      </c>
      <c r="N67" s="185">
        <v>-7.1099883955439407E-3</v>
      </c>
      <c r="O67" s="185">
        <v>-7.0213294882964855E-3</v>
      </c>
      <c r="P67" s="185">
        <v>2.55483037069313E-3</v>
      </c>
      <c r="Q67" s="185">
        <v>1.5079436943836271E-2</v>
      </c>
      <c r="R67" s="185">
        <v>2.0119826614307629E-2</v>
      </c>
      <c r="S67" s="185">
        <v>-1.2987449958638431E-2</v>
      </c>
      <c r="T67" s="185">
        <v>2.7562998783159567E-2</v>
      </c>
      <c r="U67" s="185">
        <v>-3.7385036793857337E-2</v>
      </c>
      <c r="V67" s="185">
        <v>0</v>
      </c>
      <c r="W67" s="185">
        <v>-2.6371119398664079E-2</v>
      </c>
      <c r="X67" s="185">
        <v>1.221220178890799E-2</v>
      </c>
      <c r="Y67" s="185">
        <v>-1.9329528899269911E-2</v>
      </c>
      <c r="Z67" s="185">
        <v>-9.1371992678309592E-4</v>
      </c>
      <c r="AA67" s="185">
        <v>8.6385753551787119E-3</v>
      </c>
      <c r="AB67" s="185">
        <v>-2.7482834021662242E-3</v>
      </c>
      <c r="AC67" s="185">
        <v>-3.9761187650545907E-3</v>
      </c>
      <c r="AD67" s="185">
        <v>-4.9002970674187157E-2</v>
      </c>
      <c r="AE67" s="185">
        <v>-1.885263980159186E-2</v>
      </c>
      <c r="AF67" s="185">
        <v>1.6877174008117973E-2</v>
      </c>
      <c r="AG67" s="185">
        <v>-8.6246354994684356E-3</v>
      </c>
      <c r="AH67" s="185">
        <v>-9.072559809248531E-5</v>
      </c>
      <c r="AI67" s="185">
        <v>4.4496268661263494E-3</v>
      </c>
      <c r="AJ67" s="185">
        <v>1.1751233167772362E-2</v>
      </c>
      <c r="AK67" s="185">
        <v>-1.3273675487298339E-2</v>
      </c>
      <c r="AL67" s="185">
        <v>3.9236956062509085E-3</v>
      </c>
      <c r="AM67" s="185">
        <v>-1.5113257536093673E-2</v>
      </c>
      <c r="AN67" s="185">
        <v>-6.6653756320386301E-3</v>
      </c>
      <c r="AO67" s="185">
        <v>-4.8140567466946711E-3</v>
      </c>
      <c r="AP67" s="185">
        <v>-1.5774006381962795E-2</v>
      </c>
      <c r="AQ67" s="185">
        <v>-7.3994232134519545E-3</v>
      </c>
      <c r="AR67" s="185">
        <v>-6.8189181426992276E-3</v>
      </c>
      <c r="AS67" s="185">
        <v>1.8780605301845426E-2</v>
      </c>
      <c r="AT67" s="185">
        <v>1.2333929153125455E-2</v>
      </c>
      <c r="AU67" s="185">
        <v>1.7196825266460793E-2</v>
      </c>
      <c r="AV67" s="185">
        <v>-9.1995426688346801E-3</v>
      </c>
      <c r="AW67" s="185">
        <v>-1.8667497895595086E-2</v>
      </c>
      <c r="AX67" s="185">
        <v>7.1492572239718836E-3</v>
      </c>
      <c r="AY67" s="185">
        <v>-1.869991151334488E-2</v>
      </c>
      <c r="AZ67" s="185">
        <v>-3.9154399571750091E-3</v>
      </c>
      <c r="BA67" s="185">
        <v>0</v>
      </c>
      <c r="BB67" s="185">
        <v>7.9648680750234128E-3</v>
      </c>
      <c r="BC67" s="185">
        <v>4.8405307485140745E-3</v>
      </c>
      <c r="BD67" s="185">
        <v>-4.3203192520011313E-3</v>
      </c>
      <c r="BE67" s="185">
        <v>-1.7611191311041691E-2</v>
      </c>
      <c r="BF67" s="185">
        <v>-2.4908582952053927E-2</v>
      </c>
      <c r="BG67" s="185">
        <v>-2.9835572992348413E-2</v>
      </c>
      <c r="BH67" s="185">
        <v>-2.7925312467022654E-2</v>
      </c>
      <c r="BI67" s="185">
        <v>-2.7663888678366538E-2</v>
      </c>
      <c r="BJ67" s="185">
        <v>-1.0170832781664802E-2</v>
      </c>
      <c r="BK67" s="185">
        <v>4.1004356732426946E-3</v>
      </c>
      <c r="BL67" s="185">
        <v>-1.0203331359810806E-2</v>
      </c>
      <c r="BM67" s="185">
        <v>2.9434168560778375E-2</v>
      </c>
      <c r="BN67" s="185">
        <v>3.6115235816306006E-3</v>
      </c>
      <c r="BO67" s="185">
        <v>-2.4107595820399893E-3</v>
      </c>
      <c r="BP67" s="185">
        <v>-2.7297312200476867E-3</v>
      </c>
      <c r="BQ67" s="185">
        <v>-1.86310524454463E-2</v>
      </c>
      <c r="BR67" s="185">
        <v>-1.6931826830115501E-2</v>
      </c>
      <c r="BS67" s="185">
        <v>-1.508080419414257E-2</v>
      </c>
      <c r="BT67" s="185">
        <v>-1.6490710732378604E-2</v>
      </c>
      <c r="BU67" s="185">
        <v>-9.6555803283333418E-3</v>
      </c>
      <c r="BV67" s="185">
        <v>4.5932489391594146E-2</v>
      </c>
      <c r="BW67" s="185">
        <v>3.1605774222475375E-2</v>
      </c>
      <c r="BX67" s="185">
        <v>4.8776022713909774E-3</v>
      </c>
      <c r="BY67" s="185">
        <v>3.2695370847352113E-3</v>
      </c>
      <c r="BZ67" s="185">
        <v>2.7616787760220252E-2</v>
      </c>
      <c r="CA67" s="185">
        <v>1.166241420886097E-3</v>
      </c>
      <c r="CB67" s="185">
        <v>1.5685394227424279E-2</v>
      </c>
      <c r="CC67" s="185">
        <v>-6.0042324937688903E-4</v>
      </c>
      <c r="CD67" s="185">
        <v>4.9334231044971728E-4</v>
      </c>
      <c r="CE67" s="185">
        <v>-5.9255034202790099E-3</v>
      </c>
      <c r="CF67" s="185">
        <v>5.3728393532658653E-3</v>
      </c>
      <c r="CG67" s="185">
        <v>7.2790953394337495E-3</v>
      </c>
      <c r="CH67" s="185">
        <v>2.6258509953367877E-3</v>
      </c>
      <c r="CI67" s="185">
        <v>-9.9179917097060553E-3</v>
      </c>
      <c r="CJ67" s="185">
        <v>-2.811754299287967E-2</v>
      </c>
      <c r="CK67" s="185">
        <v>2.9197775628742317E-2</v>
      </c>
      <c r="CL67" s="185">
        <v>5.5872318864560663E-3</v>
      </c>
      <c r="CM67" s="185">
        <v>-1.4665639563188134E-3</v>
      </c>
      <c r="CN67" s="185">
        <v>0</v>
      </c>
      <c r="CO67" s="185">
        <v>-4.0043550795629875E-3</v>
      </c>
      <c r="CP67" s="185">
        <v>5.5659388758955335E-3</v>
      </c>
      <c r="CQ67" s="185">
        <v>1.326668682855023E-2</v>
      </c>
      <c r="CR67" s="185">
        <v>-8.4724144231556418E-3</v>
      </c>
      <c r="CS67" s="185">
        <v>-8.0762430098791586E-4</v>
      </c>
      <c r="CT67" s="185">
        <v>-3.6588479089769171E-2</v>
      </c>
      <c r="CU67" s="185">
        <v>-1.331623239770981E-2</v>
      </c>
      <c r="CV67" s="185">
        <v>-8.1920218840893545E-3</v>
      </c>
      <c r="CW67" s="185">
        <v>1.7212167101173754E-2</v>
      </c>
      <c r="CX67" s="185">
        <v>2.2012587852713048E-3</v>
      </c>
      <c r="CY67" s="185">
        <v>6.8198604998092509E-3</v>
      </c>
      <c r="CZ67" s="185">
        <v>1.1807923336195188E-2</v>
      </c>
      <c r="DA67" s="185">
        <v>-1.2971673810121946E-3</v>
      </c>
      <c r="DB67" s="185">
        <v>2.2823558399998965E-2</v>
      </c>
      <c r="DC67" s="185">
        <v>2.3000916636271608E-3</v>
      </c>
      <c r="DD67" s="185">
        <v>-3.1260575288999436E-4</v>
      </c>
      <c r="DE67" s="185">
        <v>1.8796771884871236E-2</v>
      </c>
      <c r="DF67" s="185">
        <v>5.3372945391704524E-3</v>
      </c>
      <c r="DG67" s="185">
        <v>4.1548535174460955E-3</v>
      </c>
      <c r="DH67" s="185">
        <v>-1.4103642645799688E-2</v>
      </c>
      <c r="DI67" s="185">
        <v>1.1103322152209338E-2</v>
      </c>
      <c r="DJ67" s="185">
        <v>-8.338712132129774E-3</v>
      </c>
      <c r="DK67" s="185">
        <v>3.9950565125770596E-2</v>
      </c>
      <c r="DL67" s="185">
        <v>-1.5535886686306951E-2</v>
      </c>
      <c r="DM67" s="185">
        <v>-9.9884277898042006E-3</v>
      </c>
      <c r="DN67" s="185">
        <v>0</v>
      </c>
      <c r="DO67" s="185">
        <v>-1.5447008362391637E-2</v>
      </c>
      <c r="DP67" s="185">
        <v>-1.8313179142899916E-2</v>
      </c>
      <c r="DQ67" s="185">
        <v>-3.030983988914012E-3</v>
      </c>
      <c r="DR67" s="185">
        <v>7.3796579332935427E-3</v>
      </c>
      <c r="DS67" s="185">
        <v>3.4607275151717935E-3</v>
      </c>
      <c r="DT67" s="185">
        <v>9.0596574741399916E-3</v>
      </c>
      <c r="DU67" s="185">
        <v>3.7471835316151524E-4</v>
      </c>
      <c r="DV67" s="185">
        <v>3.0324892035390745E-2</v>
      </c>
      <c r="DW67" s="185">
        <v>7.6943137514930773E-3</v>
      </c>
      <c r="DX67" s="185">
        <v>8.2221973978597943E-3</v>
      </c>
      <c r="DY67" s="185">
        <v>-9.479527153095026E-3</v>
      </c>
      <c r="DZ67" s="185">
        <v>1.5105320554135847E-2</v>
      </c>
      <c r="EA67" s="185">
        <v>-2.9550394589555731E-2</v>
      </c>
      <c r="EB67" s="185">
        <v>7.372689585348857E-3</v>
      </c>
      <c r="EC67" s="185">
        <v>-1.2449719963862542E-2</v>
      </c>
      <c r="ED67" s="185">
        <v>-5.0557033688131258E-3</v>
      </c>
      <c r="EE67" s="185">
        <v>-4.198972232284947E-3</v>
      </c>
      <c r="EF67" s="185">
        <v>1.2495610808168661E-2</v>
      </c>
      <c r="EG67" s="185">
        <v>1.2761481626446084E-2</v>
      </c>
      <c r="EH67" s="185">
        <v>1.2261259013181085E-2</v>
      </c>
      <c r="EI67" s="185">
        <v>1.1822560690646336E-2</v>
      </c>
      <c r="EJ67" s="185">
        <v>1.6825687378950373E-2</v>
      </c>
      <c r="EK67" s="185">
        <v>1.2103418075149891E-2</v>
      </c>
      <c r="EL67" s="185">
        <v>-1.1711010471824176E-2</v>
      </c>
      <c r="EM67" s="185">
        <v>-1.2699974926300329E-2</v>
      </c>
      <c r="EN67" s="185">
        <v>-1.5716238924160408E-2</v>
      </c>
      <c r="EO67" s="185">
        <v>-1.3325284456918152E-2</v>
      </c>
      <c r="EP67" s="185">
        <v>-5.6947172463586247E-3</v>
      </c>
      <c r="EQ67" s="185">
        <v>-2.0241721150906816E-2</v>
      </c>
      <c r="ER67" s="185">
        <v>2.0654259557520184E-2</v>
      </c>
      <c r="ES67" s="185">
        <v>3.3025770346409383E-2</v>
      </c>
      <c r="ET67" s="185">
        <v>8.6270295115810081E-3</v>
      </c>
      <c r="EU67" s="185">
        <v>6.1235353709403161E-2</v>
      </c>
      <c r="EV67" s="185">
        <v>8.0594195401103141E-3</v>
      </c>
      <c r="EW67" s="185">
        <v>-6.6225155128230278E-3</v>
      </c>
      <c r="EX67" s="185">
        <v>-3.0611099082075892E-3</v>
      </c>
      <c r="EY67" s="185">
        <v>9.7522715688547045E-3</v>
      </c>
      <c r="EZ67" s="185">
        <v>-2.20502943431789E-2</v>
      </c>
      <c r="FA67" s="185">
        <v>-9.3658827760843323E-4</v>
      </c>
      <c r="FB67" s="185">
        <v>0</v>
      </c>
      <c r="FC67" s="185">
        <v>8.7615157965597185E-3</v>
      </c>
      <c r="FD67" s="185">
        <v>-1.0433007275712603E-2</v>
      </c>
      <c r="FE67" s="185">
        <v>1.3341552831014746E-2</v>
      </c>
      <c r="FF67" s="185">
        <v>-1.0433006527026075E-2</v>
      </c>
      <c r="FG67" s="185">
        <v>2.3684694533574732E-2</v>
      </c>
      <c r="FH67" s="185">
        <v>-3.2323098389624931E-2</v>
      </c>
      <c r="FI67" s="185">
        <v>-4.0056632104819665E-3</v>
      </c>
      <c r="FJ67" s="185">
        <v>-7.4644914594763738E-4</v>
      </c>
      <c r="FK67" s="185">
        <v>3.6240341738960247E-3</v>
      </c>
      <c r="FL67" s="185">
        <v>-2.3937349143685987E-2</v>
      </c>
      <c r="FM67" s="185">
        <v>-2.6794376897273285E-2</v>
      </c>
      <c r="FN67" s="185">
        <v>5.8494460304166652E-3</v>
      </c>
      <c r="FO67" s="185">
        <v>1.7961060706592903E-2</v>
      </c>
      <c r="FP67" s="185">
        <v>4.0622324670825993E-2</v>
      </c>
      <c r="FQ67" s="185">
        <v>-3.4490153320172164E-3</v>
      </c>
      <c r="FR67" s="185">
        <v>-2.0032596511438967E-2</v>
      </c>
      <c r="FS67" s="185">
        <v>-1.948374288456179E-2</v>
      </c>
      <c r="FT67" s="185">
        <v>-2.0890543776877754E-2</v>
      </c>
      <c r="FU67" s="185">
        <v>-4.5346250186234359E-2</v>
      </c>
      <c r="FV67" s="185">
        <v>-7.0186258208484419E-3</v>
      </c>
      <c r="FW67" s="185">
        <v>-1.3366587257752989E-3</v>
      </c>
      <c r="FX67" s="185">
        <v>-9.0804151496124037E-4</v>
      </c>
      <c r="FY67" s="185">
        <v>3.162285477632306E-4</v>
      </c>
      <c r="FZ67" s="185">
        <v>-1.0398662264997765E-2</v>
      </c>
      <c r="GA67" s="185">
        <v>-5.0240692880936071E-2</v>
      </c>
      <c r="GB67" s="185">
        <v>-9.1153705980634419E-3</v>
      </c>
      <c r="GC67" s="185">
        <v>-6.3431562423849116E-3</v>
      </c>
      <c r="GD67" s="185">
        <v>1.1878413859403364E-2</v>
      </c>
      <c r="GE67" s="185">
        <v>1.4384717785632245E-2</v>
      </c>
      <c r="GF67" s="185">
        <v>0</v>
      </c>
      <c r="GG67" s="185">
        <v>4.8115649698387414E-4</v>
      </c>
      <c r="GH67" s="185">
        <v>2.9170688045528241E-2</v>
      </c>
      <c r="GI67" s="185">
        <v>-1.336529253125375E-2</v>
      </c>
      <c r="GJ67" s="185">
        <v>-3.1170952209083422E-3</v>
      </c>
      <c r="GK67" s="185">
        <v>-2.0625990385092149E-3</v>
      </c>
      <c r="GL67" s="185">
        <v>-6.8095367539849367E-3</v>
      </c>
      <c r="GM67" s="185">
        <v>-2.071745304478385E-3</v>
      </c>
      <c r="GN67" s="185">
        <v>-2.9393462156623498E-3</v>
      </c>
      <c r="GO67" s="185">
        <v>-7.7223216747396625E-3</v>
      </c>
    </row>
    <row r="68" spans="1:197" x14ac:dyDescent="0.25">
      <c r="A68" s="183">
        <v>43039</v>
      </c>
      <c r="B68" s="185">
        <v>-1.3259500247777566E-2</v>
      </c>
      <c r="C68" s="185">
        <v>2.6993908192776167E-2</v>
      </c>
      <c r="D68" s="185">
        <v>2.0894538323649559E-2</v>
      </c>
      <c r="E68" s="185">
        <v>2.0048789772240023E-2</v>
      </c>
      <c r="F68" s="185">
        <v>2.1780087026093273E-2</v>
      </c>
      <c r="G68" s="185">
        <v>2.18841742138405E-2</v>
      </c>
      <c r="H68" s="185">
        <v>6.8512063369657325E-3</v>
      </c>
      <c r="I68" s="185">
        <v>7.6290690426944002E-2</v>
      </c>
      <c r="J68" s="185">
        <v>5.0516948356942358E-3</v>
      </c>
      <c r="K68" s="185">
        <v>4.7382378979237298E-2</v>
      </c>
      <c r="L68" s="185">
        <v>4.6387086490385997E-2</v>
      </c>
      <c r="M68" s="185">
        <v>4.7014909340748604E-2</v>
      </c>
      <c r="N68" s="185">
        <v>4.6528346347991995E-2</v>
      </c>
      <c r="O68" s="185">
        <v>4.7258240812481957E-2</v>
      </c>
      <c r="P68" s="185">
        <v>1.2740109731960072E-2</v>
      </c>
      <c r="Q68" s="185">
        <v>7.0945319068419508E-3</v>
      </c>
      <c r="R68" s="185">
        <v>-7.9025235822812248E-4</v>
      </c>
      <c r="S68" s="185">
        <v>1.3492112115391235E-2</v>
      </c>
      <c r="T68" s="185">
        <v>3.7284348546457471E-2</v>
      </c>
      <c r="U68" s="185">
        <v>2.2718849032542485E-2</v>
      </c>
      <c r="V68" s="185">
        <v>0</v>
      </c>
      <c r="W68" s="185">
        <v>-4.8929122816661598E-2</v>
      </c>
      <c r="X68" s="185">
        <v>2.3179782675343086E-2</v>
      </c>
      <c r="Y68" s="185">
        <v>-1.0067346066028247E-2</v>
      </c>
      <c r="Z68" s="185">
        <v>-1.1843227091727021E-3</v>
      </c>
      <c r="AA68" s="185">
        <v>5.780683942435352E-3</v>
      </c>
      <c r="AB68" s="185">
        <v>1.1230815876198558E-2</v>
      </c>
      <c r="AC68" s="185">
        <v>1.7126464849849699E-2</v>
      </c>
      <c r="AD68" s="185">
        <v>-9.032348589316383E-3</v>
      </c>
      <c r="AE68" s="185">
        <v>4.0131378506608743E-2</v>
      </c>
      <c r="AF68" s="185">
        <v>-7.7656329551336709E-2</v>
      </c>
      <c r="AG68" s="185">
        <v>4.8442313479367137E-2</v>
      </c>
      <c r="AH68" s="185">
        <v>7.5383185249288508E-3</v>
      </c>
      <c r="AI68" s="185">
        <v>2.5360284667247991E-3</v>
      </c>
      <c r="AJ68" s="185">
        <v>2.2855826991219311E-2</v>
      </c>
      <c r="AK68" s="185">
        <v>2.0430544693415782E-2</v>
      </c>
      <c r="AL68" s="185">
        <v>6.5175947623105634E-3</v>
      </c>
      <c r="AM68" s="185">
        <v>3.4758097352136266E-2</v>
      </c>
      <c r="AN68" s="185">
        <v>4.0804806981278238E-2</v>
      </c>
      <c r="AO68" s="185">
        <v>4.714880778934212E-2</v>
      </c>
      <c r="AP68" s="185">
        <v>3.4002973698621528E-2</v>
      </c>
      <c r="AQ68" s="185">
        <v>4.0075206095756835E-2</v>
      </c>
      <c r="AR68" s="185">
        <v>4.0815665278010407E-2</v>
      </c>
      <c r="AS68" s="185">
        <v>-2.462162717202232E-4</v>
      </c>
      <c r="AT68" s="185">
        <v>3.3339335448056371E-3</v>
      </c>
      <c r="AU68" s="185">
        <v>-6.1676635263634878E-3</v>
      </c>
      <c r="AV68" s="185">
        <v>3.6094825421509906E-3</v>
      </c>
      <c r="AW68" s="185">
        <v>-3.6593755824196328E-5</v>
      </c>
      <c r="AX68" s="185">
        <v>2.5863833618925958E-2</v>
      </c>
      <c r="AY68" s="185">
        <v>2.3885028282606951E-3</v>
      </c>
      <c r="AZ68" s="185">
        <v>1.19401839539801E-2</v>
      </c>
      <c r="BA68" s="185">
        <v>0</v>
      </c>
      <c r="BB68" s="185">
        <v>4.9078321005262219E-3</v>
      </c>
      <c r="BC68" s="185">
        <v>-3.4570841820105091E-3</v>
      </c>
      <c r="BD68" s="185">
        <v>7.738056078970339E-3</v>
      </c>
      <c r="BE68" s="185">
        <v>-1.3529856302177717E-2</v>
      </c>
      <c r="BF68" s="185">
        <v>1.6264184524510159E-2</v>
      </c>
      <c r="BG68" s="185">
        <v>6.2083726355930419E-3</v>
      </c>
      <c r="BH68" s="185">
        <v>2.3962614882678257E-2</v>
      </c>
      <c r="BI68" s="185">
        <v>2.4136036282218443E-2</v>
      </c>
      <c r="BJ68" s="185">
        <v>1.6270356220101301E-2</v>
      </c>
      <c r="BK68" s="185">
        <v>3.4397077003615911E-2</v>
      </c>
      <c r="BL68" s="185">
        <v>-1.8977432392329859E-2</v>
      </c>
      <c r="BM68" s="185">
        <v>3.1245316092051608E-2</v>
      </c>
      <c r="BN68" s="185">
        <v>4.9108023717867336E-2</v>
      </c>
      <c r="BO68" s="185">
        <v>9.8107625259239092E-3</v>
      </c>
      <c r="BP68" s="185">
        <v>-1.5002226002155408E-2</v>
      </c>
      <c r="BQ68" s="185">
        <v>2.5698922142952371E-2</v>
      </c>
      <c r="BR68" s="185">
        <v>4.0098723670033663E-2</v>
      </c>
      <c r="BS68" s="185">
        <v>5.9867124292781624E-3</v>
      </c>
      <c r="BT68" s="185">
        <v>2.0784739742251812E-2</v>
      </c>
      <c r="BU68" s="185">
        <v>-5.1099299420670676E-3</v>
      </c>
      <c r="BV68" s="185">
        <v>-1.7182336672889001E-2</v>
      </c>
      <c r="BW68" s="185">
        <v>-1.5224622296934765E-2</v>
      </c>
      <c r="BX68" s="185">
        <v>1.7424263930561328E-2</v>
      </c>
      <c r="BY68" s="185">
        <v>7.4899864768918538E-3</v>
      </c>
      <c r="BZ68" s="185">
        <v>7.5393420050011376E-3</v>
      </c>
      <c r="CA68" s="185">
        <v>9.6011184065091099E-3</v>
      </c>
      <c r="CB68" s="185">
        <v>5.5458703348289604E-2</v>
      </c>
      <c r="CC68" s="185">
        <v>2.0884037802665713E-2</v>
      </c>
      <c r="CD68" s="185">
        <v>-1.192706521201308E-3</v>
      </c>
      <c r="CE68" s="185">
        <v>1.3856941943097443E-2</v>
      </c>
      <c r="CF68" s="185">
        <v>-9.656391098347275E-3</v>
      </c>
      <c r="CG68" s="185">
        <v>-4.6842432351590097E-3</v>
      </c>
      <c r="CH68" s="185">
        <v>-9.0534292752681659E-3</v>
      </c>
      <c r="CI68" s="185">
        <v>-1.9757105788063639E-2</v>
      </c>
      <c r="CJ68" s="185">
        <v>2.4892821072167405E-3</v>
      </c>
      <c r="CK68" s="185">
        <v>3.9219498235442414E-2</v>
      </c>
      <c r="CL68" s="185">
        <v>-1.4707665403493438E-2</v>
      </c>
      <c r="CM68" s="185">
        <v>1.2738890786585008E-2</v>
      </c>
      <c r="CN68" s="185">
        <v>0</v>
      </c>
      <c r="CO68" s="185">
        <v>-1.2104630568542437E-2</v>
      </c>
      <c r="CP68" s="185">
        <v>7.8217453023760077E-3</v>
      </c>
      <c r="CQ68" s="185">
        <v>2.6364246402594957E-3</v>
      </c>
      <c r="CR68" s="185">
        <v>2.6740821631366735E-2</v>
      </c>
      <c r="CS68" s="185">
        <v>1.214945462439862E-2</v>
      </c>
      <c r="CT68" s="185">
        <v>5.5540909101819934E-3</v>
      </c>
      <c r="CU68" s="185">
        <v>-3.6866699670504901E-3</v>
      </c>
      <c r="CV68" s="185">
        <v>2.7690158615486286E-2</v>
      </c>
      <c r="CW68" s="185">
        <v>-2.5406490489292906E-4</v>
      </c>
      <c r="CX68" s="185">
        <v>1.4536485775964433E-2</v>
      </c>
      <c r="CY68" s="185">
        <v>1.4864378342637867E-2</v>
      </c>
      <c r="CZ68" s="185">
        <v>4.519669980164555E-3</v>
      </c>
      <c r="DA68" s="185">
        <v>1.2130213578069398E-3</v>
      </c>
      <c r="DB68" s="185">
        <v>2.9329016090563938E-3</v>
      </c>
      <c r="DC68" s="185">
        <v>1.3356415820935377E-3</v>
      </c>
      <c r="DD68" s="185">
        <v>-1.9122410508359767E-2</v>
      </c>
      <c r="DE68" s="185">
        <v>2.0202621125856701E-2</v>
      </c>
      <c r="DF68" s="185">
        <v>-5.2890759546203557E-3</v>
      </c>
      <c r="DG68" s="185">
        <v>2.6172169964086507E-2</v>
      </c>
      <c r="DH68" s="185">
        <v>-9.8380233498520011E-3</v>
      </c>
      <c r="DI68" s="185">
        <v>6.7731766955340788E-3</v>
      </c>
      <c r="DJ68" s="185">
        <v>3.0985144708882851E-3</v>
      </c>
      <c r="DK68" s="185">
        <v>-1.4675837666309283E-2</v>
      </c>
      <c r="DL68" s="185">
        <v>1.1585382359097823E-2</v>
      </c>
      <c r="DM68" s="185">
        <v>1.6755887490567934E-2</v>
      </c>
      <c r="DN68" s="185">
        <v>0</v>
      </c>
      <c r="DO68" s="185">
        <v>1.1775051354624822E-2</v>
      </c>
      <c r="DP68" s="185">
        <v>1.0014812854500846E-2</v>
      </c>
      <c r="DQ68" s="185">
        <v>-4.4023283417034785E-3</v>
      </c>
      <c r="DR68" s="185">
        <v>5.9661524212266479E-3</v>
      </c>
      <c r="DS68" s="185">
        <v>-4.7615308443893414E-3</v>
      </c>
      <c r="DT68" s="185">
        <v>-4.1815972939838273E-3</v>
      </c>
      <c r="DU68" s="185">
        <v>-1.2195962711876417E-3</v>
      </c>
      <c r="DV68" s="185">
        <v>1.7930530264594837E-3</v>
      </c>
      <c r="DW68" s="185">
        <v>4.4700854101579982E-3</v>
      </c>
      <c r="DX68" s="185">
        <v>4.5888772748924247E-3</v>
      </c>
      <c r="DY68" s="185">
        <v>-1.7682505159110726E-2</v>
      </c>
      <c r="DZ68" s="185">
        <v>-7.4808627815555724E-3</v>
      </c>
      <c r="EA68" s="185">
        <v>-5.5832664081904071E-2</v>
      </c>
      <c r="EB68" s="185">
        <v>-2.6014456063588473E-2</v>
      </c>
      <c r="EC68" s="185">
        <v>4.6950215715786938E-3</v>
      </c>
      <c r="ED68" s="185">
        <v>2.3583078335908053E-3</v>
      </c>
      <c r="EE68" s="185">
        <v>5.628726683883983E-3</v>
      </c>
      <c r="EF68" s="185">
        <v>6.3586169885259227E-3</v>
      </c>
      <c r="EG68" s="185">
        <v>6.5291713421099917E-3</v>
      </c>
      <c r="EH68" s="185">
        <v>5.8892461455617613E-3</v>
      </c>
      <c r="EI68" s="185">
        <v>-1.4217051799775489E-2</v>
      </c>
      <c r="EJ68" s="185">
        <v>-2.418947056002714E-3</v>
      </c>
      <c r="EK68" s="185">
        <v>-8.3003682968410437E-3</v>
      </c>
      <c r="EL68" s="185">
        <v>2.2075504429720769E-2</v>
      </c>
      <c r="EM68" s="185">
        <v>3.0196702589917031E-2</v>
      </c>
      <c r="EN68" s="185">
        <v>4.1542943822579462E-2</v>
      </c>
      <c r="EO68" s="185">
        <v>3.1797468948141554E-2</v>
      </c>
      <c r="EP68" s="185">
        <v>3.9124381468336619E-2</v>
      </c>
      <c r="EQ68" s="185">
        <v>-2.2014264991549802E-3</v>
      </c>
      <c r="ER68" s="185">
        <v>-6.591388497876037E-2</v>
      </c>
      <c r="ES68" s="185">
        <v>9.8664401237186575E-3</v>
      </c>
      <c r="ET68" s="185">
        <v>-1.6680700903278444E-3</v>
      </c>
      <c r="EU68" s="185">
        <v>-2.1063881762769819E-2</v>
      </c>
      <c r="EV68" s="185">
        <v>3.0873065883330266E-3</v>
      </c>
      <c r="EW68" s="185">
        <v>-6.0385692092412117E-3</v>
      </c>
      <c r="EX68" s="185">
        <v>3.0821363816649688E-3</v>
      </c>
      <c r="EY68" s="185">
        <v>2.2721349989212377E-3</v>
      </c>
      <c r="EZ68" s="185">
        <v>-3.695932270528033E-3</v>
      </c>
      <c r="FA68" s="185">
        <v>-4.0423920224174965E-2</v>
      </c>
      <c r="FB68" s="185">
        <v>0</v>
      </c>
      <c r="FC68" s="185">
        <v>2.7502280179266689E-2</v>
      </c>
      <c r="FD68" s="185">
        <v>1.1978032999072272E-2</v>
      </c>
      <c r="FE68" s="185">
        <v>2.2759560745484419E-2</v>
      </c>
      <c r="FF68" s="185">
        <v>1.197803241476722E-2</v>
      </c>
      <c r="FG68" s="185">
        <v>-2.4625226041086537E-3</v>
      </c>
      <c r="FH68" s="185">
        <v>4.832271449149745E-2</v>
      </c>
      <c r="FI68" s="185">
        <v>1.7382615548134075E-3</v>
      </c>
      <c r="FJ68" s="185">
        <v>4.0295591811212297E-2</v>
      </c>
      <c r="FK68" s="185">
        <v>1.6897046266467965E-2</v>
      </c>
      <c r="FL68" s="185">
        <v>-3.6006645415330892E-2</v>
      </c>
      <c r="FM68" s="185">
        <v>-3.307273110482894E-3</v>
      </c>
      <c r="FN68" s="185">
        <v>-1.5898953940391386E-3</v>
      </c>
      <c r="FO68" s="185">
        <v>-3.0720273695697367E-2</v>
      </c>
      <c r="FP68" s="185">
        <v>1.6196865216741223E-2</v>
      </c>
      <c r="FQ68" s="185">
        <v>-6.7235938554124301E-4</v>
      </c>
      <c r="FR68" s="185">
        <v>1.2985318435106545E-2</v>
      </c>
      <c r="FS68" s="185">
        <v>-5.1671545117034862E-3</v>
      </c>
      <c r="FT68" s="185">
        <v>-1.0353801277712849E-2</v>
      </c>
      <c r="FU68" s="185">
        <v>3.3843944589119525E-2</v>
      </c>
      <c r="FV68" s="185">
        <v>1.7956048815972086E-3</v>
      </c>
      <c r="FW68" s="185">
        <v>-2.8741987702757339E-3</v>
      </c>
      <c r="FX68" s="185">
        <v>-2.6619210948373578E-3</v>
      </c>
      <c r="FY68" s="185">
        <v>1.6413262296203282E-3</v>
      </c>
      <c r="FZ68" s="185">
        <v>3.1056655604684742E-3</v>
      </c>
      <c r="GA68" s="185">
        <v>5.3707307771808117E-3</v>
      </c>
      <c r="GB68" s="185">
        <v>1.7108623456005821E-3</v>
      </c>
      <c r="GC68" s="185">
        <v>-2.2689480672706038E-2</v>
      </c>
      <c r="GD68" s="185">
        <v>2.8587962282849266E-2</v>
      </c>
      <c r="GE68" s="185">
        <v>-1.3241488162558972E-2</v>
      </c>
      <c r="GF68" s="185">
        <v>0</v>
      </c>
      <c r="GG68" s="185">
        <v>0.1486480815278276</v>
      </c>
      <c r="GH68" s="185">
        <v>1.0950835431285579E-2</v>
      </c>
      <c r="GI68" s="185">
        <v>3.1042595600922887E-2</v>
      </c>
      <c r="GJ68" s="185">
        <v>9.6458351007928066E-4</v>
      </c>
      <c r="GK68" s="185">
        <v>-4.9206680427502066E-3</v>
      </c>
      <c r="GL68" s="185">
        <v>-1.2061210261047214E-3</v>
      </c>
      <c r="GM68" s="185">
        <v>3.0265308136045504E-3</v>
      </c>
      <c r="GN68" s="185">
        <v>9.4392290088756402E-4</v>
      </c>
      <c r="GO68" s="185">
        <v>-2.322207144556792E-2</v>
      </c>
    </row>
    <row r="69" spans="1:197" x14ac:dyDescent="0.25">
      <c r="A69" s="183">
        <v>43069</v>
      </c>
      <c r="B69" s="185">
        <v>6.2479064235520382E-3</v>
      </c>
      <c r="C69" s="185">
        <v>4.5017215070340608E-3</v>
      </c>
      <c r="D69" s="185">
        <v>1.9009590915495055E-2</v>
      </c>
      <c r="E69" s="185">
        <v>1.8083782806269412E-2</v>
      </c>
      <c r="F69" s="185">
        <v>1.2280455354864415E-2</v>
      </c>
      <c r="G69" s="185">
        <v>1.2240536720811965E-2</v>
      </c>
      <c r="H69" s="185">
        <v>-5.2428742495894132E-4</v>
      </c>
      <c r="I69" s="185">
        <v>-7.5026816886773484E-3</v>
      </c>
      <c r="J69" s="185">
        <v>-4.1215107056580859E-3</v>
      </c>
      <c r="K69" s="185">
        <v>-5.4489237897191456E-3</v>
      </c>
      <c r="L69" s="185">
        <v>-5.7621148008827556E-3</v>
      </c>
      <c r="M69" s="185">
        <v>-4.6449497072579586E-3</v>
      </c>
      <c r="N69" s="185">
        <v>-4.7762095668541452E-3</v>
      </c>
      <c r="O69" s="185">
        <v>-4.764625604475649E-3</v>
      </c>
      <c r="P69" s="185">
        <v>-8.4691787281909858E-3</v>
      </c>
      <c r="Q69" s="185">
        <v>5.3979049772650677E-3</v>
      </c>
      <c r="R69" s="185">
        <v>6.8706289497351362E-3</v>
      </c>
      <c r="S69" s="185">
        <v>8.5614390171873133E-4</v>
      </c>
      <c r="T69" s="185">
        <v>4.5183788552320137E-3</v>
      </c>
      <c r="U69" s="185">
        <v>4.7493408359125133E-2</v>
      </c>
      <c r="V69" s="185">
        <v>0</v>
      </c>
      <c r="W69" s="185">
        <v>-2.0168094470411228E-2</v>
      </c>
      <c r="X69" s="185">
        <v>9.3273349886019014E-3</v>
      </c>
      <c r="Y69" s="185">
        <v>6.5650558222075895E-3</v>
      </c>
      <c r="Z69" s="185">
        <v>-2.0433928323056096E-2</v>
      </c>
      <c r="AA69" s="185">
        <v>2.045081686084731E-2</v>
      </c>
      <c r="AB69" s="185">
        <v>9.9128894792620149E-3</v>
      </c>
      <c r="AC69" s="185">
        <v>1.470271626393058E-2</v>
      </c>
      <c r="AD69" s="185">
        <v>-2.7549813622822002E-2</v>
      </c>
      <c r="AE69" s="185">
        <v>-1.2828440804063177E-2</v>
      </c>
      <c r="AF69" s="185">
        <v>-1.8626459052126336E-2</v>
      </c>
      <c r="AG69" s="185">
        <v>1.1006017143944188E-2</v>
      </c>
      <c r="AH69" s="185">
        <v>2.6947245660316629E-3</v>
      </c>
      <c r="AI69" s="185">
        <v>-3.246901751476221E-3</v>
      </c>
      <c r="AJ69" s="185">
        <v>-1.487960619277174E-2</v>
      </c>
      <c r="AK69" s="185">
        <v>1.2340142244854097E-3</v>
      </c>
      <c r="AL69" s="185">
        <v>-1.3588509737834814E-2</v>
      </c>
      <c r="AM69" s="185">
        <v>3.4131334666127238E-4</v>
      </c>
      <c r="AN69" s="185">
        <v>4.1217726297485598E-3</v>
      </c>
      <c r="AO69" s="185">
        <v>-1.7282313536150827E-3</v>
      </c>
      <c r="AP69" s="185">
        <v>-2.44484800217778E-4</v>
      </c>
      <c r="AQ69" s="185">
        <v>3.4831686764661145E-3</v>
      </c>
      <c r="AR69" s="185">
        <v>4.037632638696673E-3</v>
      </c>
      <c r="AS69" s="185">
        <v>1.4386830558256059E-3</v>
      </c>
      <c r="AT69" s="185">
        <v>-6.1994320304405168E-3</v>
      </c>
      <c r="AU69" s="185">
        <v>1.5402892634262779E-2</v>
      </c>
      <c r="AV69" s="185">
        <v>-6.0050251086951525E-3</v>
      </c>
      <c r="AW69" s="185">
        <v>-1.4286141784905542E-2</v>
      </c>
      <c r="AX69" s="185">
        <v>1.2996610936622114E-2</v>
      </c>
      <c r="AY69" s="185">
        <v>-2.518491101910874E-2</v>
      </c>
      <c r="AZ69" s="185">
        <v>-3.9784319686140858E-3</v>
      </c>
      <c r="BA69" s="185">
        <v>0</v>
      </c>
      <c r="BB69" s="185">
        <v>-3.9668524152534999E-3</v>
      </c>
      <c r="BC69" s="185">
        <v>-5.24226536233207E-3</v>
      </c>
      <c r="BD69" s="185">
        <v>2.0554089014180339E-2</v>
      </c>
      <c r="BE69" s="185">
        <v>2.058207441599438E-2</v>
      </c>
      <c r="BF69" s="185">
        <v>-1.1596090185903157E-3</v>
      </c>
      <c r="BG69" s="185">
        <v>1.2106637195873111E-2</v>
      </c>
      <c r="BH69" s="185">
        <v>-2.2538192872111366E-3</v>
      </c>
      <c r="BI69" s="185">
        <v>-2.27678581548252E-3</v>
      </c>
      <c r="BJ69" s="185">
        <v>-6.5254554860385812E-4</v>
      </c>
      <c r="BK69" s="185">
        <v>-1.7858749919243706E-2</v>
      </c>
      <c r="BL69" s="185">
        <v>1.4328951519729682E-2</v>
      </c>
      <c r="BM69" s="185">
        <v>8.9849068752113834E-3</v>
      </c>
      <c r="BN69" s="185">
        <v>1.4481114933158104E-2</v>
      </c>
      <c r="BO69" s="185">
        <v>-2.9893128526032719E-3</v>
      </c>
      <c r="BP69" s="185">
        <v>-2.3322790063654817E-2</v>
      </c>
      <c r="BQ69" s="185">
        <v>3.0333769413870386E-2</v>
      </c>
      <c r="BR69" s="185">
        <v>4.7840917174130623E-2</v>
      </c>
      <c r="BS69" s="185">
        <v>-2.2440011605260111E-3</v>
      </c>
      <c r="BT69" s="185">
        <v>2.9858525201351262E-2</v>
      </c>
      <c r="BU69" s="185">
        <v>4.4657896761083303E-3</v>
      </c>
      <c r="BV69" s="185">
        <v>-1.1956461744420889E-2</v>
      </c>
      <c r="BW69" s="185">
        <v>-4.6506793249078381E-3</v>
      </c>
      <c r="BX69" s="185">
        <v>2.5728630798658329E-2</v>
      </c>
      <c r="BY69" s="185">
        <v>3.4087123484083407E-3</v>
      </c>
      <c r="BZ69" s="185">
        <v>-5.1150555699312726E-2</v>
      </c>
      <c r="CA69" s="185">
        <v>6.2403012976532529E-3</v>
      </c>
      <c r="CB69" s="185">
        <v>2.5972571929375198E-2</v>
      </c>
      <c r="CC69" s="185">
        <v>1.3689299366866792E-3</v>
      </c>
      <c r="CD69" s="185">
        <v>-3.3403677287813975E-3</v>
      </c>
      <c r="CE69" s="185">
        <v>-2.3275461064908853E-4</v>
      </c>
      <c r="CF69" s="185">
        <v>-1.7221685952921006E-4</v>
      </c>
      <c r="CG69" s="185">
        <v>1.3710902454661662E-3</v>
      </c>
      <c r="CH69" s="185">
        <v>-7.84744502357493E-3</v>
      </c>
      <c r="CI69" s="185">
        <v>1.1416934689052652E-2</v>
      </c>
      <c r="CJ69" s="185">
        <v>7.9525685977882548E-3</v>
      </c>
      <c r="CK69" s="185">
        <v>1.2468379454990117E-2</v>
      </c>
      <c r="CL69" s="185">
        <v>3.0504962449204188E-3</v>
      </c>
      <c r="CM69" s="185">
        <v>-5.7792916406019124E-4</v>
      </c>
      <c r="CN69" s="185">
        <v>0</v>
      </c>
      <c r="CO69" s="185">
        <v>5.4086187266586989E-2</v>
      </c>
      <c r="CP69" s="185">
        <v>1.8229930318920508E-3</v>
      </c>
      <c r="CQ69" s="185">
        <v>1.4918298228016661E-2</v>
      </c>
      <c r="CR69" s="185">
        <v>-3.9251985546668415E-2</v>
      </c>
      <c r="CS69" s="185">
        <v>-1.679926522792452E-2</v>
      </c>
      <c r="CT69" s="185">
        <v>-6.4619871965205231E-2</v>
      </c>
      <c r="CU69" s="185">
        <v>3.8092943705877878E-3</v>
      </c>
      <c r="CV69" s="185">
        <v>9.480603367965303E-3</v>
      </c>
      <c r="CW69" s="185">
        <v>9.7437358189321199E-3</v>
      </c>
      <c r="CX69" s="185">
        <v>6.0759563771499965E-3</v>
      </c>
      <c r="CY69" s="185">
        <v>1.4122018629033575E-2</v>
      </c>
      <c r="CZ69" s="185">
        <v>-2.2568024505951415E-3</v>
      </c>
      <c r="DA69" s="185">
        <v>-5.613847636452657E-3</v>
      </c>
      <c r="DB69" s="185">
        <v>1.5363288978360553E-3</v>
      </c>
      <c r="DC69" s="185">
        <v>-2.7151004562059138E-2</v>
      </c>
      <c r="DD69" s="185">
        <v>-9.4894571427474629E-3</v>
      </c>
      <c r="DE69" s="185">
        <v>-1.3728412937790497E-2</v>
      </c>
      <c r="DF69" s="185">
        <v>3.899942396470691E-2</v>
      </c>
      <c r="DG69" s="185">
        <v>3.6834561559400975E-3</v>
      </c>
      <c r="DH69" s="185">
        <v>-1.6444016741825239E-2</v>
      </c>
      <c r="DI69" s="185">
        <v>5.985519453368014E-3</v>
      </c>
      <c r="DJ69" s="185">
        <v>-1.6549998395657954E-2</v>
      </c>
      <c r="DK69" s="185">
        <v>1.2939793206920645E-2</v>
      </c>
      <c r="DL69" s="185">
        <v>3.6496911541022267E-3</v>
      </c>
      <c r="DM69" s="185">
        <v>-2.0421304564064513E-3</v>
      </c>
      <c r="DN69" s="185">
        <v>-999999999</v>
      </c>
      <c r="DO69" s="185">
        <v>3.4662724072851334E-3</v>
      </c>
      <c r="DP69" s="185">
        <v>-2.8480474910214616E-3</v>
      </c>
      <c r="DQ69" s="185">
        <v>1.0350876414361653E-2</v>
      </c>
      <c r="DR69" s="185">
        <v>-2.4635323231620404E-2</v>
      </c>
      <c r="DS69" s="185">
        <v>5.6005959401956556E-3</v>
      </c>
      <c r="DT69" s="185">
        <v>7.6609445040564123E-3</v>
      </c>
      <c r="DU69" s="185">
        <v>4.2276057317550053E-3</v>
      </c>
      <c r="DV69" s="185">
        <v>-4.6852068189127488E-2</v>
      </c>
      <c r="DW69" s="185">
        <v>9.2147157346036887E-3</v>
      </c>
      <c r="DX69" s="185">
        <v>9.7268278274955499E-3</v>
      </c>
      <c r="DY69" s="185">
        <v>1.4452604039678863E-2</v>
      </c>
      <c r="DZ69" s="185">
        <v>3.3397616946036233E-2</v>
      </c>
      <c r="EA69" s="185">
        <v>0.11306581450934693</v>
      </c>
      <c r="EB69" s="185">
        <v>-4.9650912971172445E-3</v>
      </c>
      <c r="EC69" s="185">
        <v>-1.5406784028473933E-2</v>
      </c>
      <c r="ED69" s="185">
        <v>-3.2062282723260976E-2</v>
      </c>
      <c r="EE69" s="185">
        <v>1.134158738299338E-2</v>
      </c>
      <c r="EF69" s="185">
        <v>7.2927992687128696E-4</v>
      </c>
      <c r="EG69" s="185">
        <v>9.5656420323464095E-4</v>
      </c>
      <c r="EH69" s="185">
        <v>2.932278684308425E-4</v>
      </c>
      <c r="EI69" s="185">
        <v>-3.9999578940807856E-2</v>
      </c>
      <c r="EJ69" s="185">
        <v>1.8299468421129114E-2</v>
      </c>
      <c r="EK69" s="185">
        <v>-2.9364419235464135E-3</v>
      </c>
      <c r="EL69" s="185">
        <v>1.0223421977299599E-3</v>
      </c>
      <c r="EM69" s="185">
        <v>-1.8365259422230523E-2</v>
      </c>
      <c r="EN69" s="185">
        <v>1.4052579528587789E-2</v>
      </c>
      <c r="EO69" s="185">
        <v>4.1628705627058671E-4</v>
      </c>
      <c r="EP69" s="185">
        <v>1.1265778005031864E-2</v>
      </c>
      <c r="EQ69" s="185">
        <v>-2.4416150151553115E-2</v>
      </c>
      <c r="ER69" s="185">
        <v>2.285358527133384E-2</v>
      </c>
      <c r="ES69" s="185">
        <v>-1.0991945520300011E-2</v>
      </c>
      <c r="ET69" s="185">
        <v>9.2450069216284056E-3</v>
      </c>
      <c r="EU69" s="185">
        <v>-2.4154451925579062E-2</v>
      </c>
      <c r="EV69" s="185">
        <v>4.0065511848518323E-3</v>
      </c>
      <c r="EW69" s="185">
        <v>4.5093684454509736E-3</v>
      </c>
      <c r="EX69" s="185">
        <v>1.4042409367482748E-2</v>
      </c>
      <c r="EY69" s="185">
        <v>-1.0562034309995295E-2</v>
      </c>
      <c r="EZ69" s="185">
        <v>-1.0715622994553552E-2</v>
      </c>
      <c r="FA69" s="185">
        <v>5.6710919097449589E-2</v>
      </c>
      <c r="FB69" s="185">
        <v>0</v>
      </c>
      <c r="FC69" s="185">
        <v>1.2825875117962675E-2</v>
      </c>
      <c r="FD69" s="185">
        <v>-1.6819451205150153E-2</v>
      </c>
      <c r="FE69" s="185">
        <v>1.8807339253961729E-2</v>
      </c>
      <c r="FF69" s="185">
        <v>-1.681945084447168E-2</v>
      </c>
      <c r="FG69" s="185">
        <v>1.8677360257217192E-2</v>
      </c>
      <c r="FH69" s="185">
        <v>-1.4483252074894426E-2</v>
      </c>
      <c r="FI69" s="185">
        <v>7.36566489928989E-4</v>
      </c>
      <c r="FJ69" s="185">
        <v>5.3002061366915453E-4</v>
      </c>
      <c r="FK69" s="185">
        <v>8.8362250901962251E-3</v>
      </c>
      <c r="FL69" s="185">
        <v>-6.3758754434043899E-2</v>
      </c>
      <c r="FM69" s="185">
        <v>-3.695273614247865E-4</v>
      </c>
      <c r="FN69" s="185">
        <v>1.8403811012645253E-3</v>
      </c>
      <c r="FO69" s="185">
        <v>3.6256151516007612E-2</v>
      </c>
      <c r="FP69" s="185">
        <v>1.1771362711864285E-2</v>
      </c>
      <c r="FQ69" s="185">
        <v>1.9790114532572456E-2</v>
      </c>
      <c r="FR69" s="185">
        <v>-5.3645557513031968E-2</v>
      </c>
      <c r="FS69" s="185">
        <v>8.2601814472669701E-3</v>
      </c>
      <c r="FT69" s="185">
        <v>5.5431228024964106E-3</v>
      </c>
      <c r="FU69" s="185">
        <v>8.7612174384801619E-3</v>
      </c>
      <c r="FV69" s="185">
        <v>6.3202711556170259E-3</v>
      </c>
      <c r="FW69" s="185">
        <v>2.0289876219594179E-3</v>
      </c>
      <c r="FX69" s="185">
        <v>3.2491201968756944E-3</v>
      </c>
      <c r="FY69" s="185">
        <v>7.1862848822886374E-3</v>
      </c>
      <c r="FZ69" s="185">
        <v>9.6503092514737196E-3</v>
      </c>
      <c r="GA69" s="185">
        <v>7.4854334588333581E-3</v>
      </c>
      <c r="GB69" s="185">
        <v>1.6719597023291729E-2</v>
      </c>
      <c r="GC69" s="185">
        <v>-7.7353030914237616E-3</v>
      </c>
      <c r="GD69" s="185">
        <v>3.5295967551793962E-2</v>
      </c>
      <c r="GE69" s="185">
        <v>-2.6801449169462973E-2</v>
      </c>
      <c r="GF69" s="185">
        <v>0</v>
      </c>
      <c r="GG69" s="185">
        <v>-1.1470340356213485E-2</v>
      </c>
      <c r="GH69" s="185">
        <v>1.519714474227998E-2</v>
      </c>
      <c r="GI69" s="185">
        <v>-4.9117289171366125E-4</v>
      </c>
      <c r="GJ69" s="185">
        <v>2.4509232683323926E-3</v>
      </c>
      <c r="GK69" s="185">
        <v>-1.0986716480396739E-3</v>
      </c>
      <c r="GL69" s="185">
        <v>3.9902007775326773E-4</v>
      </c>
      <c r="GM69" s="185">
        <v>6.2382738232867369E-4</v>
      </c>
      <c r="GN69" s="185">
        <v>3.3077943893655617E-4</v>
      </c>
      <c r="GO69" s="185">
        <v>1.8981768542956273E-2</v>
      </c>
    </row>
    <row r="70" spans="1:197" x14ac:dyDescent="0.25">
      <c r="A70" s="183">
        <v>43100</v>
      </c>
      <c r="B70" s="185">
        <v>2.2387473807182453E-3</v>
      </c>
      <c r="C70" s="185">
        <v>-3.1856050224950097E-2</v>
      </c>
      <c r="D70" s="185">
        <v>1.8527334484299433E-2</v>
      </c>
      <c r="E70" s="185">
        <v>1.8442343513211348E-2</v>
      </c>
      <c r="F70" s="185">
        <v>2.205299065787214E-2</v>
      </c>
      <c r="G70" s="185">
        <v>2.1429522066393484E-2</v>
      </c>
      <c r="H70" s="185">
        <v>3.4498117303284816E-2</v>
      </c>
      <c r="I70" s="185">
        <v>1.3731687569442104E-2</v>
      </c>
      <c r="J70" s="185">
        <v>1.5523597196878508E-2</v>
      </c>
      <c r="K70" s="185">
        <v>1.7188974936219854E-2</v>
      </c>
      <c r="L70" s="185">
        <v>1.717280448750081E-2</v>
      </c>
      <c r="M70" s="185">
        <v>1.8102733017986972E-2</v>
      </c>
      <c r="N70" s="185">
        <v>1.7165671016230181E-2</v>
      </c>
      <c r="O70" s="185">
        <v>1.7868505429599668E-2</v>
      </c>
      <c r="P70" s="185">
        <v>9.5888358081941145E-3</v>
      </c>
      <c r="Q70" s="185">
        <v>1.3401471290101864E-2</v>
      </c>
      <c r="R70" s="185">
        <v>9.4816156267841789E-3</v>
      </c>
      <c r="S70" s="185">
        <v>1.45561435417007E-2</v>
      </c>
      <c r="T70" s="185">
        <v>6.3781204033500488E-3</v>
      </c>
      <c r="U70" s="185">
        <v>0.14917223803573598</v>
      </c>
      <c r="V70" s="185">
        <v>-999999999</v>
      </c>
      <c r="W70" s="185">
        <v>-4.0894811760911701E-3</v>
      </c>
      <c r="X70" s="185">
        <v>-7.2578586643813007E-3</v>
      </c>
      <c r="Y70" s="185">
        <v>-6.8086054870917017E-3</v>
      </c>
      <c r="Z70" s="185">
        <v>-1.2096543971055031E-3</v>
      </c>
      <c r="AA70" s="185">
        <v>4.4267870461073954E-3</v>
      </c>
      <c r="AB70" s="185">
        <v>-4.3548681577002728E-4</v>
      </c>
      <c r="AC70" s="185">
        <v>-4.6248567308148508E-4</v>
      </c>
      <c r="AD70" s="185">
        <v>1.2485424108389142E-2</v>
      </c>
      <c r="AE70" s="185">
        <v>9.009357825424967E-3</v>
      </c>
      <c r="AF70" s="185">
        <v>-2.4841886023775267E-2</v>
      </c>
      <c r="AG70" s="185">
        <v>1.552144130387626E-2</v>
      </c>
      <c r="AH70" s="185">
        <v>-8.0225259610022838E-3</v>
      </c>
      <c r="AI70" s="185">
        <v>8.1262106695873318E-4</v>
      </c>
      <c r="AJ70" s="185">
        <v>2.752744423587275E-2</v>
      </c>
      <c r="AK70" s="185">
        <v>-1.4233182264958715E-2</v>
      </c>
      <c r="AL70" s="185">
        <v>-5.0921863342620662E-3</v>
      </c>
      <c r="AM70" s="185">
        <v>3.9060032139264143E-2</v>
      </c>
      <c r="AN70" s="185">
        <v>4.2028597606855116E-2</v>
      </c>
      <c r="AO70" s="185">
        <v>4.3168266921149938E-2</v>
      </c>
      <c r="AP70" s="185">
        <v>3.8358954498628223E-2</v>
      </c>
      <c r="AQ70" s="185">
        <v>4.1197795027856809E-2</v>
      </c>
      <c r="AR70" s="185">
        <v>4.1849863498631575E-2</v>
      </c>
      <c r="AS70" s="185">
        <v>-5.3323852207613834E-3</v>
      </c>
      <c r="AT70" s="185">
        <v>4.7043400265778853E-4</v>
      </c>
      <c r="AU70" s="185">
        <v>-1.7754293799941326E-2</v>
      </c>
      <c r="AV70" s="185">
        <v>-6.6586100497283227E-4</v>
      </c>
      <c r="AW70" s="185">
        <v>-5.8812990348354483E-3</v>
      </c>
      <c r="AX70" s="185">
        <v>4.2215036751444522E-2</v>
      </c>
      <c r="AY70" s="185">
        <v>-1.3084966018583029E-2</v>
      </c>
      <c r="AZ70" s="185">
        <v>-3.3184993665218904E-2</v>
      </c>
      <c r="BA70" s="185">
        <v>0</v>
      </c>
      <c r="BB70" s="185">
        <v>-1.6488825642168681E-3</v>
      </c>
      <c r="BC70" s="185">
        <v>3.9079813431887084E-4</v>
      </c>
      <c r="BD70" s="185">
        <v>-1.7888055545748689E-2</v>
      </c>
      <c r="BE70" s="185">
        <v>-1.677225908890188E-3</v>
      </c>
      <c r="BF70" s="185">
        <v>8.7656276182040329E-3</v>
      </c>
      <c r="BG70" s="185">
        <v>3.9542430941015838E-3</v>
      </c>
      <c r="BH70" s="185">
        <v>1.1610324870755973E-2</v>
      </c>
      <c r="BI70" s="185">
        <v>1.2082670381325138E-2</v>
      </c>
      <c r="BJ70" s="185">
        <v>1.9903593555934524E-3</v>
      </c>
      <c r="BK70" s="185">
        <v>7.7582949873686051E-3</v>
      </c>
      <c r="BL70" s="185">
        <v>-3.3083881382891911E-3</v>
      </c>
      <c r="BM70" s="185">
        <v>2.5132219695468399E-2</v>
      </c>
      <c r="BN70" s="185">
        <v>5.6145258784125171E-2</v>
      </c>
      <c r="BO70" s="185">
        <v>8.0600011538034585E-3</v>
      </c>
      <c r="BP70" s="185">
        <v>-7.9520312192062547E-4</v>
      </c>
      <c r="BQ70" s="185">
        <v>3.8994061066345218E-2</v>
      </c>
      <c r="BR70" s="185">
        <v>4.3838362483767733E-2</v>
      </c>
      <c r="BS70" s="185">
        <v>4.3758864760691712E-2</v>
      </c>
      <c r="BT70" s="185">
        <v>4.4021619229712719E-2</v>
      </c>
      <c r="BU70" s="185">
        <v>7.9947091778372684E-3</v>
      </c>
      <c r="BV70" s="185">
        <v>-4.5513767227313576E-3</v>
      </c>
      <c r="BW70" s="185">
        <v>7.7445188835242554E-2</v>
      </c>
      <c r="BX70" s="185">
        <v>4.356232599307043E-2</v>
      </c>
      <c r="BY70" s="185">
        <v>2.034049988658778E-2</v>
      </c>
      <c r="BZ70" s="185">
        <v>2.5612429634149163E-2</v>
      </c>
      <c r="CA70" s="185">
        <v>-1.1914561652499227E-2</v>
      </c>
      <c r="CB70" s="185">
        <v>-6.1779196062388658E-2</v>
      </c>
      <c r="CC70" s="185">
        <v>-3.818846794809793E-2</v>
      </c>
      <c r="CD70" s="185">
        <v>3.5188821962144545E-3</v>
      </c>
      <c r="CE70" s="185">
        <v>1.3580061361453658E-2</v>
      </c>
      <c r="CF70" s="185">
        <v>-3.4012025214027264E-3</v>
      </c>
      <c r="CG70" s="185">
        <v>5.8089461964430586E-3</v>
      </c>
      <c r="CH70" s="185">
        <v>-3.2169971864165615E-3</v>
      </c>
      <c r="CI70" s="185">
        <v>3.9182809924894535E-2</v>
      </c>
      <c r="CJ70" s="185">
        <v>2.1520931416486349E-2</v>
      </c>
      <c r="CK70" s="185">
        <v>-6.0587416759167387E-3</v>
      </c>
      <c r="CL70" s="185">
        <v>1.4215477085961209E-2</v>
      </c>
      <c r="CM70" s="185">
        <v>1.674017437253798E-2</v>
      </c>
      <c r="CN70" s="185">
        <v>0</v>
      </c>
      <c r="CO70" s="185">
        <v>-1.1283769901666126E-2</v>
      </c>
      <c r="CP70" s="185">
        <v>-1.4165521581323001E-2</v>
      </c>
      <c r="CQ70" s="185">
        <v>1.4176635203869022E-2</v>
      </c>
      <c r="CR70" s="185">
        <v>-3.1097866434502068E-2</v>
      </c>
      <c r="CS70" s="185">
        <v>8.9086764416056972E-3</v>
      </c>
      <c r="CT70" s="185">
        <v>-6.745846173565103E-3</v>
      </c>
      <c r="CU70" s="185">
        <v>-2.3680152931253244E-2</v>
      </c>
      <c r="CV70" s="185">
        <v>-3.0454421335093015E-3</v>
      </c>
      <c r="CW70" s="185">
        <v>1.4397625270183261E-3</v>
      </c>
      <c r="CX70" s="185">
        <v>1.6474863548596619E-2</v>
      </c>
      <c r="CY70" s="185">
        <v>2.8879647506796054E-2</v>
      </c>
      <c r="CZ70" s="185">
        <v>1.0022260071460155E-2</v>
      </c>
      <c r="DA70" s="185">
        <v>1.4787318031138013E-2</v>
      </c>
      <c r="DB70" s="185">
        <v>8.5114231042940497E-3</v>
      </c>
      <c r="DC70" s="185">
        <v>3.6357330348122511E-3</v>
      </c>
      <c r="DD70" s="185">
        <v>-1.1824515422131608E-2</v>
      </c>
      <c r="DE70" s="185">
        <v>-2.4871732372968407E-2</v>
      </c>
      <c r="DF70" s="185">
        <v>-2.3420355339177554E-2</v>
      </c>
      <c r="DG70" s="185">
        <v>1.1191009142123995E-2</v>
      </c>
      <c r="DH70" s="185">
        <v>-4.5090792953565006E-3</v>
      </c>
      <c r="DI70" s="185">
        <v>7.5549288920474748E-3</v>
      </c>
      <c r="DJ70" s="185">
        <v>-5.6465806748267101E-3</v>
      </c>
      <c r="DK70" s="185">
        <v>1.8793686497677802E-2</v>
      </c>
      <c r="DL70" s="185">
        <v>-1.4487077374356965E-2</v>
      </c>
      <c r="DM70" s="185">
        <v>-1.0491539379935575E-2</v>
      </c>
      <c r="DN70" s="185">
        <v>-999999999</v>
      </c>
      <c r="DO70" s="185">
        <v>-1.3383122949306638E-2</v>
      </c>
      <c r="DP70" s="185">
        <v>-1.65207509978746E-2</v>
      </c>
      <c r="DQ70" s="185">
        <v>1.007976180215227E-2</v>
      </c>
      <c r="DR70" s="185">
        <v>3.4324600867895599E-2</v>
      </c>
      <c r="DS70" s="185">
        <v>-7.9342029106438047E-3</v>
      </c>
      <c r="DT70" s="185">
        <v>-9.8692029917809686E-3</v>
      </c>
      <c r="DU70" s="185">
        <v>3.5140178979893794E-3</v>
      </c>
      <c r="DV70" s="185">
        <v>-5.9718455549979546E-3</v>
      </c>
      <c r="DW70" s="185">
        <v>1.0256212185751311E-3</v>
      </c>
      <c r="DX70" s="185">
        <v>1.5814191114852999E-3</v>
      </c>
      <c r="DY70" s="185">
        <v>4.8834341450853195E-3</v>
      </c>
      <c r="DZ70" s="185">
        <v>-6.8423454587698473E-3</v>
      </c>
      <c r="EA70" s="185">
        <v>0.253077223138236</v>
      </c>
      <c r="EB70" s="185">
        <v>3.3058966903445567E-3</v>
      </c>
      <c r="EC70" s="185">
        <v>2.700210199378518E-2</v>
      </c>
      <c r="ED70" s="185">
        <v>1.7740081687771705E-2</v>
      </c>
      <c r="EE70" s="185">
        <v>-2.6934174059691198E-2</v>
      </c>
      <c r="EF70" s="185">
        <v>-2.2400871974608905E-4</v>
      </c>
      <c r="EG70" s="185">
        <v>8.7807180734083591E-6</v>
      </c>
      <c r="EH70" s="185">
        <v>-5.9874252638105353E-4</v>
      </c>
      <c r="EI70" s="185">
        <v>-1.0129916676429967E-2</v>
      </c>
      <c r="EJ70" s="185">
        <v>9.6448954774524479E-3</v>
      </c>
      <c r="EK70" s="185">
        <v>3.5595042658683449E-4</v>
      </c>
      <c r="EL70" s="185">
        <v>1.5770259085629484E-2</v>
      </c>
      <c r="EM70" s="185">
        <v>2.1287669958710786E-2</v>
      </c>
      <c r="EN70" s="185">
        <v>3.9727113904300341E-3</v>
      </c>
      <c r="EO70" s="185">
        <v>-7.1461291506283858E-3</v>
      </c>
      <c r="EP70" s="185">
        <v>-1.3661622655977113E-2</v>
      </c>
      <c r="EQ70" s="185">
        <v>-4.2125855110470498E-3</v>
      </c>
      <c r="ER70" s="185">
        <v>-5.3737901360205228E-3</v>
      </c>
      <c r="ES70" s="185">
        <v>-2.3296934238849733E-2</v>
      </c>
      <c r="ET70" s="185">
        <v>-3.1330506549000618E-3</v>
      </c>
      <c r="EU70" s="185">
        <v>1.9500336997383617E-2</v>
      </c>
      <c r="EV70" s="185">
        <v>2.8587357036433799E-3</v>
      </c>
      <c r="EW70" s="185">
        <v>-6.6699665555428923E-3</v>
      </c>
      <c r="EX70" s="185">
        <v>1.3505777433726102E-2</v>
      </c>
      <c r="EY70" s="185">
        <v>1.2845821420082903E-2</v>
      </c>
      <c r="EZ70" s="185">
        <v>1.5646847154064253E-3</v>
      </c>
      <c r="FA70" s="185">
        <v>5.3779129030408299E-3</v>
      </c>
      <c r="FB70" s="185">
        <v>0</v>
      </c>
      <c r="FC70" s="185">
        <v>4.4196659752049672E-2</v>
      </c>
      <c r="FD70" s="185">
        <v>7.6679122556331768E-3</v>
      </c>
      <c r="FE70" s="185">
        <v>4.0105055537254665E-2</v>
      </c>
      <c r="FF70" s="185">
        <v>7.6679124549647489E-3</v>
      </c>
      <c r="FG70" s="185">
        <v>-3.0168503994858903E-3</v>
      </c>
      <c r="FH70" s="185">
        <v>5.6957877296915684E-2</v>
      </c>
      <c r="FI70" s="185">
        <v>-1.5378823256227825E-2</v>
      </c>
      <c r="FJ70" s="185">
        <v>2.3502810072133701E-2</v>
      </c>
      <c r="FK70" s="185">
        <v>2.8146736310540356E-2</v>
      </c>
      <c r="FL70" s="185">
        <v>3.8670528921921403E-2</v>
      </c>
      <c r="FM70" s="185">
        <v>-1.6231701430031798E-3</v>
      </c>
      <c r="FN70" s="185">
        <v>-2.9794686432611787E-2</v>
      </c>
      <c r="FO70" s="185">
        <v>8.564908750346472E-3</v>
      </c>
      <c r="FP70" s="185">
        <v>4.3071323381849193E-3</v>
      </c>
      <c r="FQ70" s="185">
        <v>2.2515057610226961E-2</v>
      </c>
      <c r="FR70" s="185">
        <v>2.8998985047646482E-3</v>
      </c>
      <c r="FS70" s="185">
        <v>4.6062995639831522E-3</v>
      </c>
      <c r="FT70" s="185">
        <v>2.3797578615935202E-2</v>
      </c>
      <c r="FU70" s="185">
        <v>-6.2145880565139047E-3</v>
      </c>
      <c r="FV70" s="185">
        <v>8.8718223272728249E-3</v>
      </c>
      <c r="FW70" s="185">
        <v>1.5407468189333794E-2</v>
      </c>
      <c r="FX70" s="185">
        <v>2.4492050852131311E-2</v>
      </c>
      <c r="FY70" s="185">
        <v>1.0414064629044546E-2</v>
      </c>
      <c r="FZ70" s="185">
        <v>1.3842514959654729E-2</v>
      </c>
      <c r="GA70" s="185">
        <v>-8.175863197209185E-4</v>
      </c>
      <c r="GB70" s="185">
        <v>1.1088721968141264E-2</v>
      </c>
      <c r="GC70" s="185">
        <v>-7.7669254781164015E-3</v>
      </c>
      <c r="GD70" s="185">
        <v>3.846252132044238E-2</v>
      </c>
      <c r="GE70" s="185">
        <v>2.9965579703269067E-2</v>
      </c>
      <c r="GF70" s="185">
        <v>0</v>
      </c>
      <c r="GG70" s="185">
        <v>-5.7763234716246281E-2</v>
      </c>
      <c r="GH70" s="185">
        <v>-8.9446528679105776E-3</v>
      </c>
      <c r="GI70" s="185">
        <v>3.8927575629729656E-2</v>
      </c>
      <c r="GJ70" s="185">
        <v>6.0638526402784498E-3</v>
      </c>
      <c r="GK70" s="185">
        <v>1.2226975287228286E-3</v>
      </c>
      <c r="GL70" s="185">
        <v>6.7260230555076074E-3</v>
      </c>
      <c r="GM70" s="185">
        <v>5.6501762807698499E-3</v>
      </c>
      <c r="GN70" s="185">
        <v>-1.8728205502063049E-3</v>
      </c>
      <c r="GO70" s="185">
        <v>4.8158643315915413E-2</v>
      </c>
    </row>
    <row r="71" spans="1:197" x14ac:dyDescent="0.25">
      <c r="A71" s="183">
        <v>43131</v>
      </c>
      <c r="B71" s="185">
        <v>-3.3711696675329632E-3</v>
      </c>
      <c r="C71" s="185">
        <v>7.3806592870356525E-3</v>
      </c>
      <c r="D71" s="185">
        <v>3.401116264293854E-2</v>
      </c>
      <c r="E71" s="185">
        <v>3.361183139230569E-2</v>
      </c>
      <c r="F71" s="185">
        <v>2.2134645544204905E-3</v>
      </c>
      <c r="G71" s="185">
        <v>1.9338766574451952E-3</v>
      </c>
      <c r="H71" s="185">
        <v>-3.8045861397780576E-3</v>
      </c>
      <c r="I71" s="185">
        <v>0.15480249921615319</v>
      </c>
      <c r="J71" s="185">
        <v>2.3012391825915988E-2</v>
      </c>
      <c r="K71" s="185">
        <v>7.9726819517082284E-2</v>
      </c>
      <c r="L71" s="185">
        <v>7.8400579518748542E-2</v>
      </c>
      <c r="M71" s="185">
        <v>7.9811980836321239E-2</v>
      </c>
      <c r="N71" s="185">
        <v>7.9478151867538413E-2</v>
      </c>
      <c r="O71" s="185">
        <v>7.9292857069494682E-2</v>
      </c>
      <c r="P71" s="185">
        <v>1.4503425318157934E-2</v>
      </c>
      <c r="Q71" s="185">
        <v>2.8509500293750351E-3</v>
      </c>
      <c r="R71" s="185">
        <v>5.4955716251492405E-2</v>
      </c>
      <c r="S71" s="185">
        <v>6.1817981179423734E-2</v>
      </c>
      <c r="T71" s="185">
        <v>3.303842455160454E-3</v>
      </c>
      <c r="U71" s="185">
        <v>-8.8042004878168718E-3</v>
      </c>
      <c r="V71" s="185">
        <v>-999999999</v>
      </c>
      <c r="W71" s="185">
        <v>1.2705998650871814E-3</v>
      </c>
      <c r="X71" s="185">
        <v>4.4611507006901994E-2</v>
      </c>
      <c r="Y71" s="185">
        <v>1.9415767980867644E-2</v>
      </c>
      <c r="Z71" s="185">
        <v>-4.4299879802781772E-2</v>
      </c>
      <c r="AA71" s="185">
        <v>1.2799083903060277E-3</v>
      </c>
      <c r="AB71" s="185">
        <v>4.4097102655294977E-2</v>
      </c>
      <c r="AC71" s="185">
        <v>6.8679961471666287E-2</v>
      </c>
      <c r="AD71" s="185">
        <v>2.1815906373353407E-2</v>
      </c>
      <c r="AE71" s="185">
        <v>3.9085448513452276E-2</v>
      </c>
      <c r="AF71" s="185">
        <v>4.6498083392107183E-2</v>
      </c>
      <c r="AG71" s="185">
        <v>7.5941060231848656E-2</v>
      </c>
      <c r="AH71" s="185">
        <v>-4.8309098339038136E-3</v>
      </c>
      <c r="AI71" s="185">
        <v>7.7513180344948463E-3</v>
      </c>
      <c r="AJ71" s="185">
        <v>3.8800015517354687E-2</v>
      </c>
      <c r="AK71" s="185">
        <v>7.9989267171621622E-2</v>
      </c>
      <c r="AL71" s="185">
        <v>7.2284783900208698E-3</v>
      </c>
      <c r="AM71" s="185">
        <v>4.2244350715000933E-2</v>
      </c>
      <c r="AN71" s="185">
        <v>4.2228491079171808E-2</v>
      </c>
      <c r="AO71" s="185">
        <v>3.1724189408033072E-2</v>
      </c>
      <c r="AP71" s="185">
        <v>4.1448340600116526E-2</v>
      </c>
      <c r="AQ71" s="185">
        <v>4.1454507777054533E-2</v>
      </c>
      <c r="AR71" s="185">
        <v>4.2083786275587856E-2</v>
      </c>
      <c r="AS71" s="185">
        <v>1.5806375881890808E-2</v>
      </c>
      <c r="AT71" s="185">
        <v>4.0175989054275756E-3</v>
      </c>
      <c r="AU71" s="185">
        <v>2.310253801596357E-2</v>
      </c>
      <c r="AV71" s="185">
        <v>-3.8434974924362068E-3</v>
      </c>
      <c r="AW71" s="185">
        <v>-1.3805612856869596E-2</v>
      </c>
      <c r="AX71" s="185">
        <v>9.0759922150801198E-2</v>
      </c>
      <c r="AY71" s="185">
        <v>3.9121715653009488E-2</v>
      </c>
      <c r="AZ71" s="185">
        <v>-2.3740263227460381E-2</v>
      </c>
      <c r="BA71" s="185">
        <v>0</v>
      </c>
      <c r="BB71" s="185">
        <v>1.7727112938841952E-2</v>
      </c>
      <c r="BC71" s="185">
        <v>-3.8791227935734557E-3</v>
      </c>
      <c r="BD71" s="185">
        <v>1.4066851789688806E-2</v>
      </c>
      <c r="BE71" s="185">
        <v>1.4638968397569251E-2</v>
      </c>
      <c r="BF71" s="185">
        <v>3.3440945271411351E-3</v>
      </c>
      <c r="BG71" s="185">
        <v>2.4030317510003917E-2</v>
      </c>
      <c r="BH71" s="185">
        <v>1.1839007699529582E-2</v>
      </c>
      <c r="BI71" s="185">
        <v>1.1764672691440738E-2</v>
      </c>
      <c r="BJ71" s="185">
        <v>1.5591590812940563E-2</v>
      </c>
      <c r="BK71" s="185">
        <v>-1.647474016973122E-2</v>
      </c>
      <c r="BL71" s="185">
        <v>-9.0558095189053819E-3</v>
      </c>
      <c r="BM71" s="185">
        <v>1.916709164021323E-2</v>
      </c>
      <c r="BN71" s="185">
        <v>5.4805931785702894E-2</v>
      </c>
      <c r="BO71" s="185">
        <v>5.3956361998822998E-2</v>
      </c>
      <c r="BP71" s="185">
        <v>-1.2586895780393306E-2</v>
      </c>
      <c r="BQ71" s="185">
        <v>3.3751942827082632E-2</v>
      </c>
      <c r="BR71" s="185">
        <v>5.0051930599460261E-2</v>
      </c>
      <c r="BS71" s="185">
        <v>2.6537833052580534E-2</v>
      </c>
      <c r="BT71" s="185">
        <v>4.7358852091533912E-2</v>
      </c>
      <c r="BU71" s="185">
        <v>3.9535695334437437E-3</v>
      </c>
      <c r="BV71" s="185">
        <v>-6.482970120356038E-2</v>
      </c>
      <c r="BW71" s="185">
        <v>2.6780291016378001E-2</v>
      </c>
      <c r="BX71" s="185">
        <v>6.464021612264139E-3</v>
      </c>
      <c r="BY71" s="185">
        <v>7.6684524673654554E-3</v>
      </c>
      <c r="BZ71" s="185">
        <v>-5.2272981262959907E-2</v>
      </c>
      <c r="CA71" s="185">
        <v>3.41801169424103E-3</v>
      </c>
      <c r="CB71" s="185">
        <v>2.8034340664505497E-2</v>
      </c>
      <c r="CC71" s="185">
        <v>1.741203626494045E-2</v>
      </c>
      <c r="CD71" s="185">
        <v>6.8460187600519638E-3</v>
      </c>
      <c r="CE71" s="185">
        <v>3.5096892016258534E-2</v>
      </c>
      <c r="CF71" s="185">
        <v>6.5592951497475491E-3</v>
      </c>
      <c r="CG71" s="185">
        <v>7.43969719964639E-3</v>
      </c>
      <c r="CH71" s="185">
        <v>-6.9537899293515767E-3</v>
      </c>
      <c r="CI71" s="185">
        <v>-1.7305598175231376E-2</v>
      </c>
      <c r="CJ71" s="185">
        <v>3.2989206980624892E-4</v>
      </c>
      <c r="CK71" s="185">
        <v>2.4549465159731339E-2</v>
      </c>
      <c r="CL71" s="185">
        <v>-7.3104602178440193E-3</v>
      </c>
      <c r="CM71" s="185">
        <v>-3.0436786832551614E-3</v>
      </c>
      <c r="CN71" s="185">
        <v>0</v>
      </c>
      <c r="CO71" s="185">
        <v>6.257915460633626E-4</v>
      </c>
      <c r="CP71" s="185">
        <v>-1.3808298881278751E-3</v>
      </c>
      <c r="CQ71" s="185">
        <v>-4.3457204505138753E-3</v>
      </c>
      <c r="CR71" s="185">
        <v>4.5945113265050484E-2</v>
      </c>
      <c r="CS71" s="185">
        <v>-3.7051246306806535E-2</v>
      </c>
      <c r="CT71" s="185">
        <v>4.5106303810522164E-2</v>
      </c>
      <c r="CU71" s="185">
        <v>-9.9757945617122371E-3</v>
      </c>
      <c r="CV71" s="185">
        <v>1.7642884447184162E-2</v>
      </c>
      <c r="CW71" s="185">
        <v>2.1525279006872323E-2</v>
      </c>
      <c r="CX71" s="185">
        <v>3.0247593879660646E-2</v>
      </c>
      <c r="CY71" s="185">
        <v>2.4522873611657319E-2</v>
      </c>
      <c r="CZ71" s="185">
        <v>1.3131614052304192E-2</v>
      </c>
      <c r="DA71" s="185">
        <v>4.4875386042376461E-3</v>
      </c>
      <c r="DB71" s="185">
        <v>-6.1291063232868414E-3</v>
      </c>
      <c r="DC71" s="185">
        <v>2.1681835315122876E-2</v>
      </c>
      <c r="DD71" s="185">
        <v>-6.7221649441984114E-3</v>
      </c>
      <c r="DE71" s="185">
        <v>2.238280178661272E-2</v>
      </c>
      <c r="DF71" s="185">
        <v>-4.0557909125933884E-2</v>
      </c>
      <c r="DG71" s="185">
        <v>3.2243887919164591E-2</v>
      </c>
      <c r="DH71" s="185">
        <v>2.6458026490001885E-2</v>
      </c>
      <c r="DI71" s="185">
        <v>1.7559177841538664E-2</v>
      </c>
      <c r="DJ71" s="185">
        <v>1.8878161117323079E-2</v>
      </c>
      <c r="DK71" s="185">
        <v>-1.4304951515154617E-2</v>
      </c>
      <c r="DL71" s="185">
        <v>-8.8685630125484305E-3</v>
      </c>
      <c r="DM71" s="185">
        <v>-1.050103556220652E-2</v>
      </c>
      <c r="DN71" s="185">
        <v>-999999999</v>
      </c>
      <c r="DO71" s="185">
        <v>-7.744993369332329E-3</v>
      </c>
      <c r="DP71" s="185">
        <v>-1.0614292943282996E-2</v>
      </c>
      <c r="DQ71" s="185">
        <v>2.785563795808564E-3</v>
      </c>
      <c r="DR71" s="185">
        <v>2.096259607578449E-3</v>
      </c>
      <c r="DS71" s="185">
        <v>-9.8882444832859096E-4</v>
      </c>
      <c r="DT71" s="185">
        <v>5.9383775500105413E-5</v>
      </c>
      <c r="DU71" s="185">
        <v>7.3237462224095377E-3</v>
      </c>
      <c r="DV71" s="185">
        <v>-6.9665665232284887E-2</v>
      </c>
      <c r="DW71" s="185">
        <v>8.4651821183645247E-3</v>
      </c>
      <c r="DX71" s="185">
        <v>8.5044935847767046E-3</v>
      </c>
      <c r="DY71" s="185">
        <v>8.478375485723515E-3</v>
      </c>
      <c r="DZ71" s="185">
        <v>-2.1970629707137205E-2</v>
      </c>
      <c r="EA71" s="185">
        <v>-2.8640932238659066E-3</v>
      </c>
      <c r="EB71" s="185">
        <v>-2.1523447982872094E-4</v>
      </c>
      <c r="EC71" s="185">
        <v>2.4722884622464157E-2</v>
      </c>
      <c r="ED71" s="185">
        <v>4.4400417432946482E-2</v>
      </c>
      <c r="EE71" s="185">
        <v>1.1463963112980598E-2</v>
      </c>
      <c r="EF71" s="185">
        <v>2.7215887977595369E-3</v>
      </c>
      <c r="EG71" s="185">
        <v>2.8649094665576919E-3</v>
      </c>
      <c r="EH71" s="185">
        <v>2.2450520476741597E-3</v>
      </c>
      <c r="EI71" s="185">
        <v>-2.0200031599764488E-2</v>
      </c>
      <c r="EJ71" s="185">
        <v>4.893244034006794E-2</v>
      </c>
      <c r="EK71" s="185">
        <v>-6.7613428136250459E-3</v>
      </c>
      <c r="EL71" s="185">
        <v>2.7029514786599901E-2</v>
      </c>
      <c r="EM71" s="185">
        <v>0.10634338507395996</v>
      </c>
      <c r="EN71" s="185">
        <v>-5.3008330248912952E-3</v>
      </c>
      <c r="EO71" s="185">
        <v>-7.3196857896701342E-3</v>
      </c>
      <c r="EP71" s="185">
        <v>1.2173533441381074E-2</v>
      </c>
      <c r="EQ71" s="185">
        <v>1.2014523058247552E-2</v>
      </c>
      <c r="ER71" s="185">
        <v>2.9231240891270223E-2</v>
      </c>
      <c r="ES71" s="185">
        <v>3.9081838377040712E-2</v>
      </c>
      <c r="ET71" s="185">
        <v>1.0550504100133497E-2</v>
      </c>
      <c r="EU71" s="185">
        <v>2.0762207537532218E-2</v>
      </c>
      <c r="EV71" s="185">
        <v>6.8878130006413598E-3</v>
      </c>
      <c r="EW71" s="185">
        <v>1.023319115689157E-3</v>
      </c>
      <c r="EX71" s="185">
        <v>3.2855538624080118E-4</v>
      </c>
      <c r="EY71" s="185">
        <v>8.5691959127473152E-3</v>
      </c>
      <c r="EZ71" s="185">
        <v>6.5596488650946291E-3</v>
      </c>
      <c r="FA71" s="185">
        <v>1.6834065791941633E-2</v>
      </c>
      <c r="FB71" s="185">
        <v>0</v>
      </c>
      <c r="FC71" s="185">
        <v>8.9354886739592007E-2</v>
      </c>
      <c r="FD71" s="185">
        <v>-3.2566197249264614E-3</v>
      </c>
      <c r="FE71" s="185">
        <v>2.4655593181686957E-2</v>
      </c>
      <c r="FF71" s="185">
        <v>-3.2566195857432981E-3</v>
      </c>
      <c r="FG71" s="185">
        <v>1.4038377306921559E-2</v>
      </c>
      <c r="FH71" s="185">
        <v>8.1885706032669286E-2</v>
      </c>
      <c r="FI71" s="185">
        <v>-6.9778460679333649E-3</v>
      </c>
      <c r="FJ71" s="185">
        <v>8.0550857518890351E-2</v>
      </c>
      <c r="FK71" s="185">
        <v>2.6472118939864373E-2</v>
      </c>
      <c r="FL71" s="185">
        <v>5.4784273972345247E-2</v>
      </c>
      <c r="FM71" s="185">
        <v>3.7472072331479866E-2</v>
      </c>
      <c r="FN71" s="185">
        <v>3.8694184689864242E-2</v>
      </c>
      <c r="FO71" s="185">
        <v>-2.180678326534799E-2</v>
      </c>
      <c r="FP71" s="185">
        <v>4.4143358537398494E-2</v>
      </c>
      <c r="FQ71" s="185">
        <v>6.0361906612159719E-2</v>
      </c>
      <c r="FR71" s="185">
        <v>5.8318824356689947E-2</v>
      </c>
      <c r="FS71" s="185">
        <v>-4.0197749589822892E-4</v>
      </c>
      <c r="FT71" s="185">
        <v>3.0230177998745847E-2</v>
      </c>
      <c r="FU71" s="185">
        <v>-2.7050256253022594E-2</v>
      </c>
      <c r="FV71" s="185">
        <v>1.432430738134445E-2</v>
      </c>
      <c r="FW71" s="185">
        <v>3.9943316908789732E-3</v>
      </c>
      <c r="FX71" s="185">
        <v>6.2046578077904774E-3</v>
      </c>
      <c r="FY71" s="185">
        <v>1.7236634708997677E-2</v>
      </c>
      <c r="FZ71" s="185">
        <v>2.1642864338102488E-2</v>
      </c>
      <c r="GA71" s="185">
        <v>5.9080329897333132E-4</v>
      </c>
      <c r="GB71" s="185">
        <v>1.1597527022845701E-2</v>
      </c>
      <c r="GC71" s="185">
        <v>9.7238322930172476E-3</v>
      </c>
      <c r="GD71" s="185">
        <v>1.5947046397219271E-2</v>
      </c>
      <c r="GE71" s="185">
        <v>2.9230021742982504E-2</v>
      </c>
      <c r="GF71" s="185">
        <v>0</v>
      </c>
      <c r="GG71" s="185">
        <v>4.4029650592210208E-2</v>
      </c>
      <c r="GH71" s="185">
        <v>3.9899016408456757E-2</v>
      </c>
      <c r="GI71" s="185">
        <v>3.732274340084258E-2</v>
      </c>
      <c r="GJ71" s="185">
        <v>1.8442079424705937E-2</v>
      </c>
      <c r="GK71" s="185">
        <v>1.0505681873250773E-2</v>
      </c>
      <c r="GL71" s="185">
        <v>1.000209789859513E-2</v>
      </c>
      <c r="GM71" s="185">
        <v>6.1766635055663013E-3</v>
      </c>
      <c r="GN71" s="185">
        <v>2.1591367739145183E-2</v>
      </c>
      <c r="GO71" s="185">
        <v>-1.0875882563203595E-3</v>
      </c>
    </row>
    <row r="72" spans="1:197" x14ac:dyDescent="0.25">
      <c r="A72" s="183">
        <v>43159</v>
      </c>
      <c r="B72" s="185">
        <v>1.114053744747245E-2</v>
      </c>
      <c r="C72" s="185">
        <v>5.7080837678127196E-2</v>
      </c>
      <c r="D72" s="185">
        <v>-4.512532351469746E-2</v>
      </c>
      <c r="E72" s="185">
        <v>-4.4989164882223182E-2</v>
      </c>
      <c r="F72" s="185">
        <v>-1.8478647131936112E-2</v>
      </c>
      <c r="G72" s="185">
        <v>-1.8417202700904495E-2</v>
      </c>
      <c r="H72" s="185">
        <v>1.3032113250217451E-3</v>
      </c>
      <c r="I72" s="185">
        <v>2.5068396388271665E-2</v>
      </c>
      <c r="J72" s="185">
        <v>9.2550927073731821E-3</v>
      </c>
      <c r="K72" s="185">
        <v>-5.7357398579126265E-2</v>
      </c>
      <c r="L72" s="185">
        <v>-5.7673750961383934E-2</v>
      </c>
      <c r="M72" s="185">
        <v>-5.6188746422684108E-2</v>
      </c>
      <c r="N72" s="185">
        <v>-5.7239470661388112E-2</v>
      </c>
      <c r="O72" s="185">
        <v>-5.6619240316829376E-2</v>
      </c>
      <c r="P72" s="185">
        <v>6.1223797065984714E-3</v>
      </c>
      <c r="Q72" s="185">
        <v>-3.0761406058470433E-3</v>
      </c>
      <c r="R72" s="185">
        <v>-7.009370051659039E-3</v>
      </c>
      <c r="S72" s="185">
        <v>-6.0594635835815652E-3</v>
      </c>
      <c r="T72" s="185">
        <v>5.8006095727881068E-3</v>
      </c>
      <c r="U72" s="185">
        <v>5.1918164920158605E-2</v>
      </c>
      <c r="V72" s="185">
        <v>-999999999</v>
      </c>
      <c r="W72" s="185">
        <v>1.665966921986704E-2</v>
      </c>
      <c r="X72" s="185">
        <v>2.4828289333998169E-2</v>
      </c>
      <c r="Y72" s="185">
        <v>5.0552323901436755E-2</v>
      </c>
      <c r="Z72" s="185">
        <v>1.5281493939321756E-2</v>
      </c>
      <c r="AA72" s="185">
        <v>2.1344390834575396E-3</v>
      </c>
      <c r="AB72" s="185">
        <v>1.4377568043116054E-2</v>
      </c>
      <c r="AC72" s="185">
        <v>2.2405929264224054E-2</v>
      </c>
      <c r="AD72" s="185">
        <v>-2.1729662609942621E-2</v>
      </c>
      <c r="AE72" s="185">
        <v>-3.4927761010438305E-2</v>
      </c>
      <c r="AF72" s="185">
        <v>1.0759550594225571E-2</v>
      </c>
      <c r="AG72" s="185">
        <v>-7.5274011408164018E-2</v>
      </c>
      <c r="AH72" s="185">
        <v>9.5685786189643272E-3</v>
      </c>
      <c r="AI72" s="185">
        <v>-6.1470060288121011E-3</v>
      </c>
      <c r="AJ72" s="185">
        <v>5.5831216494301956E-2</v>
      </c>
      <c r="AK72" s="185">
        <v>4.6696727863773574E-2</v>
      </c>
      <c r="AL72" s="185">
        <v>-1.0582422879329537E-2</v>
      </c>
      <c r="AM72" s="185">
        <v>-2.5152532754200943E-2</v>
      </c>
      <c r="AN72" s="185">
        <v>-2.543751331356053E-2</v>
      </c>
      <c r="AO72" s="185">
        <v>-2.5787650631388263E-2</v>
      </c>
      <c r="AP72" s="185">
        <v>-2.5819951217867752E-2</v>
      </c>
      <c r="AQ72" s="185">
        <v>-2.742171820049932E-2</v>
      </c>
      <c r="AR72" s="185">
        <v>-2.5501312352464407E-2</v>
      </c>
      <c r="AS72" s="185">
        <v>1.7340449178758405E-2</v>
      </c>
      <c r="AT72" s="185">
        <v>1.0258095096772835E-2</v>
      </c>
      <c r="AU72" s="185">
        <v>5.5842286629342944E-3</v>
      </c>
      <c r="AV72" s="185">
        <v>-1.0147967388738872E-2</v>
      </c>
      <c r="AW72" s="185">
        <v>-1.7076248002575303E-2</v>
      </c>
      <c r="AX72" s="185">
        <v>-5.0021750671787213E-2</v>
      </c>
      <c r="AY72" s="185">
        <v>1.1854156996360688E-2</v>
      </c>
      <c r="AZ72" s="185">
        <v>-2.1413087716033181E-2</v>
      </c>
      <c r="BA72" s="185">
        <v>0</v>
      </c>
      <c r="BB72" s="185">
        <v>-1.527707544716681E-2</v>
      </c>
      <c r="BC72" s="185">
        <v>1.8844122072290102E-3</v>
      </c>
      <c r="BD72" s="185">
        <v>2.3124776620402558E-3</v>
      </c>
      <c r="BE72" s="185">
        <v>9.6639052462900079E-3</v>
      </c>
      <c r="BF72" s="185">
        <v>4.2949526382002161E-4</v>
      </c>
      <c r="BG72" s="185">
        <v>7.8215667090075595E-3</v>
      </c>
      <c r="BH72" s="185">
        <v>-3.809166056158146E-3</v>
      </c>
      <c r="BI72" s="185">
        <v>-3.5142283573789861E-3</v>
      </c>
      <c r="BJ72" s="185">
        <v>4.3809666487485306E-3</v>
      </c>
      <c r="BK72" s="185">
        <v>1.9536707810410706E-3</v>
      </c>
      <c r="BL72" s="185">
        <v>2.4559343383926954E-2</v>
      </c>
      <c r="BM72" s="185">
        <v>-4.9096064302441136E-2</v>
      </c>
      <c r="BN72" s="185">
        <v>-5.4811329245653503E-2</v>
      </c>
      <c r="BO72" s="185">
        <v>-1.1461023218310221E-2</v>
      </c>
      <c r="BP72" s="185">
        <v>6.8365188193565711E-3</v>
      </c>
      <c r="BQ72" s="185">
        <v>-3.8773642541709362E-2</v>
      </c>
      <c r="BR72" s="185">
        <v>-5.5665077657649116E-2</v>
      </c>
      <c r="BS72" s="185">
        <v>-5.9978361941872775E-2</v>
      </c>
      <c r="BT72" s="185">
        <v>-5.878022740589639E-2</v>
      </c>
      <c r="BU72" s="185">
        <v>1.612534724693632E-4</v>
      </c>
      <c r="BV72" s="185">
        <v>-3.3149660728810315E-2</v>
      </c>
      <c r="BW72" s="185">
        <v>5.3347071403140545E-2</v>
      </c>
      <c r="BX72" s="185">
        <v>2.1229679202039029E-2</v>
      </c>
      <c r="BY72" s="185">
        <v>-5.4669327493501826E-2</v>
      </c>
      <c r="BZ72" s="185">
        <v>-1.7618867365914788E-2</v>
      </c>
      <c r="CA72" s="185">
        <v>9.2564358837959725E-3</v>
      </c>
      <c r="CB72" s="185">
        <v>4.8256737500982333E-2</v>
      </c>
      <c r="CC72" s="185">
        <v>1.387604342597217E-2</v>
      </c>
      <c r="CD72" s="185">
        <v>-1.1301568394786183E-2</v>
      </c>
      <c r="CE72" s="185">
        <v>-3.6783221296110176E-2</v>
      </c>
      <c r="CF72" s="185">
        <v>-4.9857646825497755E-3</v>
      </c>
      <c r="CG72" s="185">
        <v>1.0155340028487826E-3</v>
      </c>
      <c r="CH72" s="185">
        <v>-2.6575298891556642E-2</v>
      </c>
      <c r="CI72" s="185">
        <v>3.8069557848733906E-3</v>
      </c>
      <c r="CJ72" s="185">
        <v>-6.5065486526057854E-4</v>
      </c>
      <c r="CK72" s="185">
        <v>-1.2028577152912378E-2</v>
      </c>
      <c r="CL72" s="185">
        <v>2.7771887075426081E-2</v>
      </c>
      <c r="CM72" s="185">
        <v>1.8112076847217168E-3</v>
      </c>
      <c r="CN72" s="185">
        <v>0</v>
      </c>
      <c r="CO72" s="185">
        <v>-4.2774854122848392E-3</v>
      </c>
      <c r="CP72" s="185">
        <v>-2.4714177298193899E-3</v>
      </c>
      <c r="CQ72" s="185">
        <v>-1.310373712908805E-4</v>
      </c>
      <c r="CR72" s="185">
        <v>3.7994751271072463E-2</v>
      </c>
      <c r="CS72" s="185">
        <v>-2.5396166867139506E-3</v>
      </c>
      <c r="CT72" s="185">
        <v>2.2406064987223688E-2</v>
      </c>
      <c r="CU72" s="185">
        <v>7.5737701520122627E-3</v>
      </c>
      <c r="CV72" s="185">
        <v>3.3257171367417175E-2</v>
      </c>
      <c r="CW72" s="185">
        <v>1.1529199861006069E-2</v>
      </c>
      <c r="CX72" s="185">
        <v>6.5952244821158613E-3</v>
      </c>
      <c r="CY72" s="185">
        <v>1.2374369484301904E-2</v>
      </c>
      <c r="CZ72" s="185">
        <v>-5.1636803859777388E-3</v>
      </c>
      <c r="DA72" s="185">
        <v>-1.5363641438274505E-3</v>
      </c>
      <c r="DB72" s="185">
        <v>-3.7440620156683887E-3</v>
      </c>
      <c r="DC72" s="185">
        <v>4.5453328879698678E-3</v>
      </c>
      <c r="DD72" s="185">
        <v>-3.1400864137873685E-2</v>
      </c>
      <c r="DE72" s="185">
        <v>8.8892343295849802E-3</v>
      </c>
      <c r="DF72" s="185">
        <v>4.1528320800539663E-2</v>
      </c>
      <c r="DG72" s="185">
        <v>-1.0536057420119963E-2</v>
      </c>
      <c r="DH72" s="185">
        <v>1.3135419014635451E-2</v>
      </c>
      <c r="DI72" s="185">
        <v>1.6439776450897843E-2</v>
      </c>
      <c r="DJ72" s="185">
        <v>1.9669237850466021E-3</v>
      </c>
      <c r="DK72" s="185">
        <v>3.6908152311295156E-2</v>
      </c>
      <c r="DL72" s="185">
        <v>7.3970511471491765E-3</v>
      </c>
      <c r="DM72" s="185">
        <v>1.9145693284650551E-2</v>
      </c>
      <c r="DN72" s="185">
        <v>-999999999</v>
      </c>
      <c r="DO72" s="185">
        <v>8.6412727305430412E-3</v>
      </c>
      <c r="DP72" s="185">
        <v>1.0309577958693091E-2</v>
      </c>
      <c r="DQ72" s="185">
        <v>-5.5935566319891073E-3</v>
      </c>
      <c r="DR72" s="185">
        <v>5.2012085977351331E-2</v>
      </c>
      <c r="DS72" s="185">
        <v>-7.0119769984518425E-3</v>
      </c>
      <c r="DT72" s="185">
        <v>-1.0625587389190033E-2</v>
      </c>
      <c r="DU72" s="185">
        <v>1.2988618531465736E-2</v>
      </c>
      <c r="DV72" s="185">
        <v>-8.5170289904716971E-3</v>
      </c>
      <c r="DW72" s="185">
        <v>1.4028621378972926E-2</v>
      </c>
      <c r="DX72" s="185">
        <v>1.4415960814917559E-2</v>
      </c>
      <c r="DY72" s="185">
        <v>-2.7191778217286891E-3</v>
      </c>
      <c r="DZ72" s="185">
        <v>-3.7843389456589443E-3</v>
      </c>
      <c r="EA72" s="185">
        <v>-5.9554898322355096E-2</v>
      </c>
      <c r="EB72" s="185">
        <v>2.9679776962022494E-2</v>
      </c>
      <c r="EC72" s="185">
        <v>4.6830642061927649E-2</v>
      </c>
      <c r="ED72" s="185">
        <v>4.1116234703493737E-2</v>
      </c>
      <c r="EE72" s="185">
        <v>-2.5147775391928362E-2</v>
      </c>
      <c r="EF72" s="185">
        <v>8.3364683321024043E-3</v>
      </c>
      <c r="EG72" s="185">
        <v>8.275052492170705E-3</v>
      </c>
      <c r="EH72" s="185">
        <v>7.7614267587142521E-3</v>
      </c>
      <c r="EI72" s="185">
        <v>9.4848740093277668E-3</v>
      </c>
      <c r="EJ72" s="185">
        <v>3.0777204354872505E-2</v>
      </c>
      <c r="EK72" s="185">
        <v>-3.3941913110704242E-3</v>
      </c>
      <c r="EL72" s="185">
        <v>-1.8584001953082498E-2</v>
      </c>
      <c r="EM72" s="185">
        <v>9.9046775254345194E-3</v>
      </c>
      <c r="EN72" s="185">
        <v>-5.6114713888430687E-3</v>
      </c>
      <c r="EO72" s="185">
        <v>3.2694666888080943E-3</v>
      </c>
      <c r="EP72" s="185">
        <v>-6.0604009005654543E-3</v>
      </c>
      <c r="EQ72" s="185">
        <v>1.7142825893556896E-2</v>
      </c>
      <c r="ER72" s="185">
        <v>-2.7193886683489384E-2</v>
      </c>
      <c r="ES72" s="185">
        <v>3.6153423588055976E-2</v>
      </c>
      <c r="ET72" s="185">
        <v>-2.3022474386505568E-2</v>
      </c>
      <c r="EU72" s="185">
        <v>1.6773596228064004E-3</v>
      </c>
      <c r="EV72" s="185">
        <v>6.6757824135848156E-3</v>
      </c>
      <c r="EW72" s="185">
        <v>5.4925759253297395E-3</v>
      </c>
      <c r="EX72" s="185">
        <v>-8.4648454988132012E-3</v>
      </c>
      <c r="EY72" s="185">
        <v>1.1132105476078421E-2</v>
      </c>
      <c r="EZ72" s="185">
        <v>-1.285198819872671E-2</v>
      </c>
      <c r="FA72" s="185">
        <v>1.0531366522025487E-2</v>
      </c>
      <c r="FB72" s="185">
        <v>0</v>
      </c>
      <c r="FC72" s="185">
        <v>-4.9638665860118517E-2</v>
      </c>
      <c r="FD72" s="185">
        <v>-2.6736094382421978E-2</v>
      </c>
      <c r="FE72" s="185">
        <v>-4.4694283362789952E-2</v>
      </c>
      <c r="FF72" s="185">
        <v>-2.6736094940336248E-2</v>
      </c>
      <c r="FG72" s="185">
        <v>-2.3144889610506706E-2</v>
      </c>
      <c r="FH72" s="185">
        <v>-4.9871159251166648E-2</v>
      </c>
      <c r="FI72" s="185">
        <v>2.4774473281659506E-2</v>
      </c>
      <c r="FJ72" s="185">
        <v>-7.7974947821678825E-2</v>
      </c>
      <c r="FK72" s="185">
        <v>-2.4401167495227038E-2</v>
      </c>
      <c r="FL72" s="185">
        <v>8.0414837044214156E-3</v>
      </c>
      <c r="FM72" s="185">
        <v>-8.1653328569904274E-3</v>
      </c>
      <c r="FN72" s="185">
        <v>3.5847033052765924E-2</v>
      </c>
      <c r="FO72" s="185">
        <v>-5.666749337333233E-3</v>
      </c>
      <c r="FP72" s="185">
        <v>-3.1076069189862526E-2</v>
      </c>
      <c r="FQ72" s="185">
        <v>8.2558400534791139E-3</v>
      </c>
      <c r="FR72" s="185">
        <v>3.9612154161925574E-2</v>
      </c>
      <c r="FS72" s="185">
        <v>-3.9814012758052963E-2</v>
      </c>
      <c r="FT72" s="185">
        <v>-8.2027575776912939E-3</v>
      </c>
      <c r="FU72" s="185">
        <v>-2.8712278009073555E-2</v>
      </c>
      <c r="FV72" s="185">
        <v>4.2653947555442318E-4</v>
      </c>
      <c r="FW72" s="185">
        <v>-1.3996091115035813E-2</v>
      </c>
      <c r="FX72" s="185">
        <v>-2.1394865865439098E-2</v>
      </c>
      <c r="FY72" s="185">
        <v>8.2835303493678947E-3</v>
      </c>
      <c r="FZ72" s="185">
        <v>1.1657591409951415E-3</v>
      </c>
      <c r="GA72" s="185">
        <v>4.1026800304271221E-2</v>
      </c>
      <c r="GB72" s="185">
        <v>1.3312213037932896E-2</v>
      </c>
      <c r="GC72" s="185">
        <v>-5.8918003173854573E-4</v>
      </c>
      <c r="GD72" s="185">
        <v>-3.2465003075313834E-3</v>
      </c>
      <c r="GE72" s="185">
        <v>2.2609712837321425E-2</v>
      </c>
      <c r="GF72" s="185">
        <v>0</v>
      </c>
      <c r="GG72" s="185">
        <v>-7.0097986373676251E-3</v>
      </c>
      <c r="GH72" s="185">
        <v>1.8590207254174439E-2</v>
      </c>
      <c r="GI72" s="185">
        <v>-3.0853061054850528E-2</v>
      </c>
      <c r="GJ72" s="185">
        <v>1.0230899688852071E-2</v>
      </c>
      <c r="GK72" s="185">
        <v>4.9636607725551986E-3</v>
      </c>
      <c r="GL72" s="185">
        <v>1.7117493576450978E-3</v>
      </c>
      <c r="GM72" s="185">
        <v>-2.8381159966219534E-3</v>
      </c>
      <c r="GN72" s="185">
        <v>1.988264218296467E-2</v>
      </c>
      <c r="GO72" s="185">
        <v>-1.0488563031648737E-2</v>
      </c>
    </row>
    <row r="73" spans="1:197" x14ac:dyDescent="0.25">
      <c r="A73" s="183">
        <v>43190</v>
      </c>
      <c r="B73" s="185">
        <v>1.2078383781363965E-2</v>
      </c>
      <c r="C73" s="185">
        <v>1.5238616418121114E-2</v>
      </c>
      <c r="D73" s="185">
        <v>-1.1059867307136111E-2</v>
      </c>
      <c r="E73" s="185">
        <v>-1.1163458561869332E-2</v>
      </c>
      <c r="F73" s="185">
        <v>1.5401053224500156E-2</v>
      </c>
      <c r="G73" s="185">
        <v>1.5766886658185288E-2</v>
      </c>
      <c r="H73" s="185">
        <v>1.9618388364456866E-3</v>
      </c>
      <c r="I73" s="185">
        <v>2.1460187855517699E-3</v>
      </c>
      <c r="J73" s="185">
        <v>2.0681929552031783E-2</v>
      </c>
      <c r="K73" s="185">
        <v>-4.772421792282747E-3</v>
      </c>
      <c r="L73" s="185">
        <v>-6.2042156812889054E-3</v>
      </c>
      <c r="M73" s="185">
        <v>-4.7703389532907587E-3</v>
      </c>
      <c r="N73" s="185">
        <v>-4.5992649854336275E-3</v>
      </c>
      <c r="O73" s="185">
        <v>-4.9699176124021931E-3</v>
      </c>
      <c r="P73" s="185">
        <v>2.9140174800960005E-2</v>
      </c>
      <c r="Q73" s="185">
        <v>4.8980453713520682E-3</v>
      </c>
      <c r="R73" s="185">
        <v>2.1864549106587593E-3</v>
      </c>
      <c r="S73" s="185">
        <v>-2.5711413668284298E-2</v>
      </c>
      <c r="T73" s="185">
        <v>8.8593828171977876E-3</v>
      </c>
      <c r="U73" s="185">
        <v>-4.2082419002737848E-2</v>
      </c>
      <c r="V73" s="185">
        <v>-999999999</v>
      </c>
      <c r="W73" s="185">
        <v>3.1306962208925392E-2</v>
      </c>
      <c r="X73" s="185">
        <v>-4.0581174722261665E-2</v>
      </c>
      <c r="Y73" s="185">
        <v>3.145434945721276E-2</v>
      </c>
      <c r="Z73" s="185">
        <v>2.9274805832664324E-2</v>
      </c>
      <c r="AA73" s="185">
        <v>3.2567978039732054E-3</v>
      </c>
      <c r="AB73" s="185">
        <v>-8.0006237760259762E-3</v>
      </c>
      <c r="AC73" s="185">
        <v>-1.3018639298236604E-2</v>
      </c>
      <c r="AD73" s="185">
        <v>-1.0194308037371628E-2</v>
      </c>
      <c r="AE73" s="185">
        <v>-9.6515068649261349E-3</v>
      </c>
      <c r="AF73" s="185">
        <v>2.5549182906712171E-2</v>
      </c>
      <c r="AG73" s="185">
        <v>1.1295346215764052E-2</v>
      </c>
      <c r="AH73" s="185">
        <v>8.0253986639117168E-3</v>
      </c>
      <c r="AI73" s="185">
        <v>-3.1508056786435255E-3</v>
      </c>
      <c r="AJ73" s="185">
        <v>2.3665342519468214E-2</v>
      </c>
      <c r="AK73" s="185">
        <v>-4.4016987643384804E-2</v>
      </c>
      <c r="AL73" s="185">
        <v>-1.0362472889980377E-2</v>
      </c>
      <c r="AM73" s="185">
        <v>-2.3154610171181086E-3</v>
      </c>
      <c r="AN73" s="185">
        <v>1.9658118323293335E-3</v>
      </c>
      <c r="AO73" s="185">
        <v>2.3965445417481086E-3</v>
      </c>
      <c r="AP73" s="185">
        <v>-2.9587904416160434E-3</v>
      </c>
      <c r="AQ73" s="185">
        <v>1.3443767445300882E-3</v>
      </c>
      <c r="AR73" s="185">
        <v>1.9514470805479986E-3</v>
      </c>
      <c r="AS73" s="185">
        <v>2.0312640865471937E-2</v>
      </c>
      <c r="AT73" s="185">
        <v>1.2191840066484451E-2</v>
      </c>
      <c r="AU73" s="185">
        <v>3.5386346595364861E-2</v>
      </c>
      <c r="AV73" s="185">
        <v>3.7530976447108814E-3</v>
      </c>
      <c r="AW73" s="185">
        <v>2.7215858555358751E-3</v>
      </c>
      <c r="AX73" s="185">
        <v>-3.4676419651995228E-3</v>
      </c>
      <c r="AY73" s="185">
        <v>6.7638518257216555E-3</v>
      </c>
      <c r="AZ73" s="185">
        <v>-1.8764376837880667E-2</v>
      </c>
      <c r="BA73" s="185">
        <v>0</v>
      </c>
      <c r="BB73" s="185">
        <v>6.8816198920982974E-3</v>
      </c>
      <c r="BC73" s="185">
        <v>7.7913395484490462E-3</v>
      </c>
      <c r="BD73" s="185">
        <v>1.5995287048982818E-2</v>
      </c>
      <c r="BE73" s="185">
        <v>-7.6197482096468797E-3</v>
      </c>
      <c r="BF73" s="185">
        <v>-1.9796800820057348E-3</v>
      </c>
      <c r="BG73" s="185">
        <v>-1.6993202071246428E-2</v>
      </c>
      <c r="BH73" s="185">
        <v>-1.1544962872243398E-2</v>
      </c>
      <c r="BI73" s="185">
        <v>-1.1456917027304708E-2</v>
      </c>
      <c r="BJ73" s="185">
        <v>-1.1238469489667318E-2</v>
      </c>
      <c r="BK73" s="185">
        <v>-3.639036495574452E-2</v>
      </c>
      <c r="BL73" s="185">
        <v>5.1015262117541354E-3</v>
      </c>
      <c r="BM73" s="185">
        <v>-4.9483107883036143E-3</v>
      </c>
      <c r="BN73" s="185">
        <v>3.6578490829152314E-3</v>
      </c>
      <c r="BO73" s="185">
        <v>1.5567223513537135E-3</v>
      </c>
      <c r="BP73" s="185">
        <v>-2.4297813775296571E-2</v>
      </c>
      <c r="BQ73" s="185">
        <v>-2.4375049480481279E-3</v>
      </c>
      <c r="BR73" s="185">
        <v>-2.9409118612962614E-3</v>
      </c>
      <c r="BS73" s="185">
        <v>-1.3840438057092178E-2</v>
      </c>
      <c r="BT73" s="185">
        <v>-1.1326579325646621E-2</v>
      </c>
      <c r="BU73" s="185">
        <v>9.6469311611063636E-3</v>
      </c>
      <c r="BV73" s="185">
        <v>-3.4745669727311648E-3</v>
      </c>
      <c r="BW73" s="185">
        <v>5.6492780112974358E-2</v>
      </c>
      <c r="BX73" s="185">
        <v>1.0172934558498752E-2</v>
      </c>
      <c r="BY73" s="185">
        <v>2.6083911004302986E-2</v>
      </c>
      <c r="BZ73" s="185">
        <v>9.9340880779043381E-3</v>
      </c>
      <c r="CA73" s="185">
        <v>1.1621300226314619E-2</v>
      </c>
      <c r="CB73" s="185">
        <v>5.2234782948681641E-2</v>
      </c>
      <c r="CC73" s="185">
        <v>2.0024722577830958E-2</v>
      </c>
      <c r="CD73" s="185">
        <v>1.7007498393673752E-4</v>
      </c>
      <c r="CE73" s="185">
        <v>-4.1431045613348275E-3</v>
      </c>
      <c r="CF73" s="185">
        <v>-1.4541573299463404E-4</v>
      </c>
      <c r="CG73" s="185">
        <v>6.141700809581806E-3</v>
      </c>
      <c r="CH73" s="185">
        <v>-3.7342066714894195E-3</v>
      </c>
      <c r="CI73" s="185">
        <v>2.7500788130965445E-2</v>
      </c>
      <c r="CJ73" s="185">
        <v>3.4572734977353338E-2</v>
      </c>
      <c r="CK73" s="185">
        <v>1.1350876018494757E-2</v>
      </c>
      <c r="CL73" s="185">
        <v>-1.02572553721953E-2</v>
      </c>
      <c r="CM73" s="185">
        <v>3.3220932442482465E-3</v>
      </c>
      <c r="CN73" s="185">
        <v>0</v>
      </c>
      <c r="CO73" s="185">
        <v>-2.1686627841360336E-2</v>
      </c>
      <c r="CP73" s="185">
        <v>-8.6295345628439931E-3</v>
      </c>
      <c r="CQ73" s="185">
        <v>4.3884649901135327E-3</v>
      </c>
      <c r="CR73" s="185">
        <v>3.4919291078317531E-2</v>
      </c>
      <c r="CS73" s="185">
        <v>-7.0087327792014006E-3</v>
      </c>
      <c r="CT73" s="185">
        <v>2.9473926247341305E-2</v>
      </c>
      <c r="CU73" s="185">
        <v>1.383467389642423E-2</v>
      </c>
      <c r="CV73" s="185">
        <v>1.9803006639589393E-2</v>
      </c>
      <c r="CW73" s="185">
        <v>2.144776014239232E-2</v>
      </c>
      <c r="CX73" s="185">
        <v>1.4232209375594386E-2</v>
      </c>
      <c r="CY73" s="185">
        <v>1.4832490872940364E-3</v>
      </c>
      <c r="CZ73" s="185">
        <v>9.3344298695055596E-3</v>
      </c>
      <c r="DA73" s="185">
        <v>-2.1535215347899231E-3</v>
      </c>
      <c r="DB73" s="185">
        <v>-2.1148019418581968E-3</v>
      </c>
      <c r="DC73" s="185">
        <v>-2.331523834896981E-2</v>
      </c>
      <c r="DD73" s="185">
        <v>5.7084952225951151E-3</v>
      </c>
      <c r="DE73" s="185">
        <v>2.0309757735519896E-2</v>
      </c>
      <c r="DF73" s="185">
        <v>7.8928063336102076E-3</v>
      </c>
      <c r="DG73" s="185">
        <v>1.509637825395661E-3</v>
      </c>
      <c r="DH73" s="185">
        <v>-2.2998282910644666E-2</v>
      </c>
      <c r="DI73" s="185">
        <v>2.4913351776140728E-2</v>
      </c>
      <c r="DJ73" s="185">
        <v>-2.9113296999723655E-4</v>
      </c>
      <c r="DK73" s="185">
        <v>2.1163380386243762E-2</v>
      </c>
      <c r="DL73" s="185">
        <v>5.9017631441729019E-3</v>
      </c>
      <c r="DM73" s="185">
        <v>3.7117440364945664E-3</v>
      </c>
      <c r="DN73" s="185">
        <v>-999999999</v>
      </c>
      <c r="DO73" s="185">
        <v>7.1937986528619515E-3</v>
      </c>
      <c r="DP73" s="185">
        <v>4.2383389058013778E-3</v>
      </c>
      <c r="DQ73" s="185">
        <v>1.7283979627713164E-2</v>
      </c>
      <c r="DR73" s="185">
        <v>-1.4684803459369547E-2</v>
      </c>
      <c r="DS73" s="185">
        <v>-3.918229744159678E-3</v>
      </c>
      <c r="DT73" s="185">
        <v>-7.4307579911976297E-3</v>
      </c>
      <c r="DU73" s="185">
        <v>1.2394112302725434E-2</v>
      </c>
      <c r="DV73" s="185">
        <v>1.2424843095851635E-2</v>
      </c>
      <c r="DW73" s="185">
        <v>9.037735849099145E-3</v>
      </c>
      <c r="DX73" s="185">
        <v>9.5379896372156867E-3</v>
      </c>
      <c r="DY73" s="185">
        <v>5.8113870753362358E-3</v>
      </c>
      <c r="DZ73" s="185">
        <v>8.1146401816363373E-3</v>
      </c>
      <c r="EA73" s="185">
        <v>-6.333591194458961E-2</v>
      </c>
      <c r="EB73" s="185">
        <v>3.5107067823181251E-2</v>
      </c>
      <c r="EC73" s="185">
        <v>-4.635022092495638E-2</v>
      </c>
      <c r="ED73" s="185">
        <v>-5.9176338766314007E-2</v>
      </c>
      <c r="EE73" s="185">
        <v>-2.0628458874639949E-3</v>
      </c>
      <c r="EF73" s="185">
        <v>-1.794479863051761E-4</v>
      </c>
      <c r="EG73" s="185">
        <v>-1.779944586486901E-4</v>
      </c>
      <c r="EH73" s="185">
        <v>-6.2938996493009693E-4</v>
      </c>
      <c r="EI73" s="185">
        <v>3.1088472839810484E-2</v>
      </c>
      <c r="EJ73" s="185">
        <v>-3.2728420235624334E-2</v>
      </c>
      <c r="EK73" s="185">
        <v>9.0029890308999938E-3</v>
      </c>
      <c r="EL73" s="185">
        <v>9.0362851868996917E-3</v>
      </c>
      <c r="EM73" s="185">
        <v>-2.95544346926307E-2</v>
      </c>
      <c r="EN73" s="185">
        <v>4.9268660006881272E-2</v>
      </c>
      <c r="EO73" s="185">
        <v>2.5232280311430696E-2</v>
      </c>
      <c r="EP73" s="185">
        <v>2.5038593484677317E-2</v>
      </c>
      <c r="EQ73" s="185">
        <v>-3.6882072240891892E-3</v>
      </c>
      <c r="ER73" s="185">
        <v>1.0749732382149586E-2</v>
      </c>
      <c r="ES73" s="185">
        <v>-7.5348966150791744E-3</v>
      </c>
      <c r="ET73" s="185">
        <v>7.33420341976386E-3</v>
      </c>
      <c r="EU73" s="185">
        <v>-2.994930972772691E-2</v>
      </c>
      <c r="EV73" s="185">
        <v>6.1817978830561579E-3</v>
      </c>
      <c r="EW73" s="185">
        <v>2.7657923588308129E-2</v>
      </c>
      <c r="EX73" s="185">
        <v>4.566499621017797E-3</v>
      </c>
      <c r="EY73" s="185">
        <v>2.3354768704160499E-2</v>
      </c>
      <c r="EZ73" s="185">
        <v>1.6032899886383074E-2</v>
      </c>
      <c r="FA73" s="185">
        <v>-1.9782864150835692E-3</v>
      </c>
      <c r="FB73" s="185">
        <v>0</v>
      </c>
      <c r="FC73" s="185">
        <v>-8.0125019118431002E-4</v>
      </c>
      <c r="FD73" s="185">
        <v>-2.46801406423999E-2</v>
      </c>
      <c r="FE73" s="185">
        <v>-2.1737749831386424E-3</v>
      </c>
      <c r="FF73" s="185">
        <v>-2.4680141151057728E-2</v>
      </c>
      <c r="FG73" s="185">
        <v>1.0099463982406753E-2</v>
      </c>
      <c r="FH73" s="185">
        <v>-2.0618525530815703E-2</v>
      </c>
      <c r="FI73" s="185">
        <v>7.7165315315599198E-4</v>
      </c>
      <c r="FJ73" s="185">
        <v>-1.7712323850285837E-2</v>
      </c>
      <c r="FK73" s="185">
        <v>-1.9186198022810702E-3</v>
      </c>
      <c r="FL73" s="185">
        <v>4.6403195842980218E-3</v>
      </c>
      <c r="FM73" s="185">
        <v>-1.0899940815800417E-2</v>
      </c>
      <c r="FN73" s="185">
        <v>4.4404999035131711E-3</v>
      </c>
      <c r="FO73" s="185">
        <v>1.6473841227536878E-2</v>
      </c>
      <c r="FP73" s="185">
        <v>-1.7628361931116502E-2</v>
      </c>
      <c r="FQ73" s="185">
        <v>-1.568513295983379E-2</v>
      </c>
      <c r="FR73" s="185">
        <v>-8.4010738756091826E-3</v>
      </c>
      <c r="FS73" s="185">
        <v>-2.1716954981044059E-2</v>
      </c>
      <c r="FT73" s="185">
        <v>2.6787240113222723E-2</v>
      </c>
      <c r="FU73" s="185">
        <v>3.6751837897107613E-2</v>
      </c>
      <c r="FV73" s="185">
        <v>1.1678606846920906E-2</v>
      </c>
      <c r="FW73" s="185">
        <v>1.3804639672525482E-2</v>
      </c>
      <c r="FX73" s="185">
        <v>2.1836153613370386E-2</v>
      </c>
      <c r="FY73" s="185">
        <v>1.6108584254764899E-2</v>
      </c>
      <c r="FZ73" s="185">
        <v>1.8483866428657156E-2</v>
      </c>
      <c r="GA73" s="185">
        <v>1.1986979813678422E-2</v>
      </c>
      <c r="GB73" s="185">
        <v>2.5358945681468886E-2</v>
      </c>
      <c r="GC73" s="185">
        <v>-7.2034762854431521E-3</v>
      </c>
      <c r="GD73" s="185">
        <v>5.5505405156874868E-2</v>
      </c>
      <c r="GE73" s="185">
        <v>6.5121406665458167E-2</v>
      </c>
      <c r="GF73" s="185">
        <v>0</v>
      </c>
      <c r="GG73" s="185">
        <v>7.5477921288445632E-2</v>
      </c>
      <c r="GH73" s="185">
        <v>1.6812662997725044E-3</v>
      </c>
      <c r="GI73" s="185">
        <v>-2.5933531221250406E-3</v>
      </c>
      <c r="GJ73" s="185">
        <v>2.9792728466100488E-3</v>
      </c>
      <c r="GK73" s="185">
        <v>2.2115957349583882E-3</v>
      </c>
      <c r="GL73" s="185">
        <v>-5.6263283441512291E-4</v>
      </c>
      <c r="GM73" s="185">
        <v>2.0964631902015323E-3</v>
      </c>
      <c r="GN73" s="185">
        <v>7.4090241379346821E-3</v>
      </c>
      <c r="GO73" s="185">
        <v>-4.1593663467544648E-3</v>
      </c>
    </row>
    <row r="74" spans="1:197" x14ac:dyDescent="0.25">
      <c r="A74" s="183">
        <v>43220</v>
      </c>
      <c r="B74" s="185">
        <v>6.1821332726007788E-2</v>
      </c>
      <c r="C74" s="185">
        <v>1.9250869355862552E-2</v>
      </c>
      <c r="D74" s="185">
        <v>1.0000295917412151E-2</v>
      </c>
      <c r="E74" s="185">
        <v>8.6026473020461101E-3</v>
      </c>
      <c r="F74" s="185">
        <v>9.9615964575703632E-4</v>
      </c>
      <c r="G74" s="185">
        <v>1.7708741625709545E-4</v>
      </c>
      <c r="H74" s="185">
        <v>-1.2539474143012572E-2</v>
      </c>
      <c r="I74" s="185">
        <v>4.4719592575077065E-2</v>
      </c>
      <c r="J74" s="185">
        <v>-7.9645840214069546E-3</v>
      </c>
      <c r="K74" s="185">
        <v>9.6704241757772022E-3</v>
      </c>
      <c r="L74" s="185">
        <v>9.203215571267161E-3</v>
      </c>
      <c r="M74" s="185">
        <v>9.6777502524980248E-3</v>
      </c>
      <c r="N74" s="185">
        <v>9.7287458510911078E-3</v>
      </c>
      <c r="O74" s="185">
        <v>9.5871033143965292E-3</v>
      </c>
      <c r="P74" s="185">
        <v>8.0514239016836013E-3</v>
      </c>
      <c r="Q74" s="185">
        <v>1.1843696163748878E-2</v>
      </c>
      <c r="R74" s="185">
        <v>8.5984934888891189E-3</v>
      </c>
      <c r="S74" s="185">
        <v>-1.1245320225935702E-2</v>
      </c>
      <c r="T74" s="185">
        <v>1.9888904584582185E-3</v>
      </c>
      <c r="U74" s="185">
        <v>-1.3810095818418716E-2</v>
      </c>
      <c r="V74" s="185">
        <v>-999999999</v>
      </c>
      <c r="W74" s="185">
        <v>3.2374427976927756E-4</v>
      </c>
      <c r="X74" s="185">
        <v>-6.0431363717126513E-3</v>
      </c>
      <c r="Y74" s="185">
        <v>-2.9759492112422351E-2</v>
      </c>
      <c r="Z74" s="185">
        <v>-3.4528186703929042E-2</v>
      </c>
      <c r="AA74" s="185">
        <v>3.3221003043125532E-3</v>
      </c>
      <c r="AB74" s="185">
        <v>-1.0222776009624027E-2</v>
      </c>
      <c r="AC74" s="185">
        <v>-1.5174537205655455E-2</v>
      </c>
      <c r="AD74" s="185">
        <v>-7.9227883418448667E-3</v>
      </c>
      <c r="AE74" s="185">
        <v>1.2207881651234636E-2</v>
      </c>
      <c r="AF74" s="185">
        <v>6.8935570470606417E-2</v>
      </c>
      <c r="AG74" s="185">
        <v>3.3646019676404106E-3</v>
      </c>
      <c r="AH74" s="185">
        <v>1.6706284097267321E-2</v>
      </c>
      <c r="AI74" s="185">
        <v>-1.0391269451968246E-2</v>
      </c>
      <c r="AJ74" s="185">
        <v>6.6401057988014142E-3</v>
      </c>
      <c r="AK74" s="185">
        <v>4.8355665645888356E-2</v>
      </c>
      <c r="AL74" s="185">
        <v>-1.2890586668044391E-2</v>
      </c>
      <c r="AM74" s="185">
        <v>2.1658955253181358E-2</v>
      </c>
      <c r="AN74" s="185">
        <v>2.9435780625235199E-2</v>
      </c>
      <c r="AO74" s="185">
        <v>2.7030230391018224E-2</v>
      </c>
      <c r="AP74" s="185">
        <v>2.0924336693942211E-2</v>
      </c>
      <c r="AQ74" s="185">
        <v>2.866469873596595E-2</v>
      </c>
      <c r="AR74" s="185">
        <v>2.9342655937307945E-2</v>
      </c>
      <c r="AS74" s="185">
        <v>5.5981496487484163E-3</v>
      </c>
      <c r="AT74" s="185">
        <v>4.2090892304441638E-3</v>
      </c>
      <c r="AU74" s="185">
        <v>7.1104509301186548E-3</v>
      </c>
      <c r="AV74" s="185">
        <v>7.229375535134675E-3</v>
      </c>
      <c r="AW74" s="185">
        <v>6.4944407090772472E-3</v>
      </c>
      <c r="AX74" s="185">
        <v>7.4887813104241377E-3</v>
      </c>
      <c r="AY74" s="185">
        <v>6.2066738555937367E-3</v>
      </c>
      <c r="AZ74" s="185">
        <v>0.11521953697849159</v>
      </c>
      <c r="BA74" s="185">
        <v>0</v>
      </c>
      <c r="BB74" s="185">
        <v>4.7509533979221575E-3</v>
      </c>
      <c r="BC74" s="185">
        <v>7.6603221277010119E-3</v>
      </c>
      <c r="BD74" s="185">
        <v>1.8396834250393027E-3</v>
      </c>
      <c r="BE74" s="185">
        <v>1.1070552908188439E-2</v>
      </c>
      <c r="BF74" s="185">
        <v>1.518237879182175E-2</v>
      </c>
      <c r="BG74" s="185">
        <v>1.9427669798561108E-2</v>
      </c>
      <c r="BH74" s="185">
        <v>1.36397905585375E-2</v>
      </c>
      <c r="BI74" s="185">
        <v>1.3690869057938829E-2</v>
      </c>
      <c r="BJ74" s="185">
        <v>7.1927663467166586E-3</v>
      </c>
      <c r="BK74" s="185">
        <v>3.8519850442367908E-2</v>
      </c>
      <c r="BL74" s="185">
        <v>1.0218964324341214E-2</v>
      </c>
      <c r="BM74" s="185">
        <v>2.9113378163412782E-2</v>
      </c>
      <c r="BN74" s="185">
        <v>2.1320411266453131E-2</v>
      </c>
      <c r="BO74" s="185">
        <v>-2.0083675183793538E-2</v>
      </c>
      <c r="BP74" s="185">
        <v>9.1802561083122007E-5</v>
      </c>
      <c r="BQ74" s="185">
        <v>1.0004954770851362E-2</v>
      </c>
      <c r="BR74" s="185">
        <v>1.5302562113162003E-2</v>
      </c>
      <c r="BS74" s="185">
        <v>1.270908140535109E-2</v>
      </c>
      <c r="BT74" s="185">
        <v>2.2548666903301418E-2</v>
      </c>
      <c r="BU74" s="185">
        <v>-1.0437095792370909E-3</v>
      </c>
      <c r="BV74" s="185">
        <v>2.3813068181272184E-2</v>
      </c>
      <c r="BW74" s="185">
        <v>1.321693375163524E-2</v>
      </c>
      <c r="BX74" s="185">
        <v>8.6352841909994441E-2</v>
      </c>
      <c r="BY74" s="185">
        <v>3.7811946225170803E-3</v>
      </c>
      <c r="BZ74" s="185">
        <v>1.9222832599710433E-2</v>
      </c>
      <c r="CA74" s="185">
        <v>4.590786604349608E-3</v>
      </c>
      <c r="CB74" s="185">
        <v>1.7919354378962603E-2</v>
      </c>
      <c r="CC74" s="185">
        <v>9.1883512215255921E-3</v>
      </c>
      <c r="CD74" s="185">
        <v>1.910636827997278E-3</v>
      </c>
      <c r="CE74" s="185">
        <v>1.207814703490088E-2</v>
      </c>
      <c r="CF74" s="185">
        <v>7.369672095544936E-4</v>
      </c>
      <c r="CG74" s="185">
        <v>-9.68838665212691E-3</v>
      </c>
      <c r="CH74" s="185">
        <v>1.1971111933912476E-2</v>
      </c>
      <c r="CI74" s="185">
        <v>0.15005599734014349</v>
      </c>
      <c r="CJ74" s="185">
        <v>-1.0067435071063762E-2</v>
      </c>
      <c r="CK74" s="185">
        <v>9.7921090668166965E-3</v>
      </c>
      <c r="CL74" s="185">
        <v>2.6418568042005201E-3</v>
      </c>
      <c r="CM74" s="185">
        <v>9.4564964330377073E-4</v>
      </c>
      <c r="CN74" s="185">
        <v>-999999999</v>
      </c>
      <c r="CO74" s="185">
        <v>3.7611698406912385E-2</v>
      </c>
      <c r="CP74" s="185">
        <v>8.6518549766284522E-3</v>
      </c>
      <c r="CQ74" s="185">
        <v>9.1101010639969837E-3</v>
      </c>
      <c r="CR74" s="185">
        <v>1.2045198919092368E-2</v>
      </c>
      <c r="CS74" s="185">
        <v>2.9487421782669561E-2</v>
      </c>
      <c r="CT74" s="185">
        <v>3.7028237943280667E-2</v>
      </c>
      <c r="CU74" s="185">
        <v>3.092787496065625E-2</v>
      </c>
      <c r="CV74" s="185">
        <v>1.6488874542088257E-2</v>
      </c>
      <c r="CW74" s="185">
        <v>3.5674357282010636E-3</v>
      </c>
      <c r="CX74" s="185">
        <v>5.6458788200275303E-3</v>
      </c>
      <c r="CY74" s="185">
        <v>5.3415090271114862E-4</v>
      </c>
      <c r="CZ74" s="185">
        <v>1.2719082886707995E-2</v>
      </c>
      <c r="DA74" s="185">
        <v>8.2738764611087964E-3</v>
      </c>
      <c r="DB74" s="185">
        <v>-2.9434607677549348E-2</v>
      </c>
      <c r="DC74" s="185">
        <v>-1.7417937103213887E-2</v>
      </c>
      <c r="DD74" s="185">
        <v>-3.5336717659358633E-3</v>
      </c>
      <c r="DE74" s="185">
        <v>-8.820627711701997E-3</v>
      </c>
      <c r="DF74" s="185">
        <v>2.9484428603307896E-3</v>
      </c>
      <c r="DG74" s="185">
        <v>2.2285788183254622E-3</v>
      </c>
      <c r="DH74" s="185">
        <v>-2.2457645519492173E-2</v>
      </c>
      <c r="DI74" s="185">
        <v>5.5212512680797984E-3</v>
      </c>
      <c r="DJ74" s="185">
        <v>1.3147501781449978E-2</v>
      </c>
      <c r="DK74" s="185">
        <v>7.7924479535138947E-3</v>
      </c>
      <c r="DL74" s="185">
        <v>-3.3315070911329298E-3</v>
      </c>
      <c r="DM74" s="185">
        <v>-4.6879690296416235E-3</v>
      </c>
      <c r="DN74" s="185">
        <v>-999999999</v>
      </c>
      <c r="DO74" s="185">
        <v>-4.4118978899157935E-3</v>
      </c>
      <c r="DP74" s="185">
        <v>-9.5240205525814157E-3</v>
      </c>
      <c r="DQ74" s="185">
        <v>1.196199809473892E-2</v>
      </c>
      <c r="DR74" s="185">
        <v>5.1800670044503012E-3</v>
      </c>
      <c r="DS74" s="185">
        <v>-1.4468345169837121E-3</v>
      </c>
      <c r="DT74" s="185">
        <v>4.365213269265126E-4</v>
      </c>
      <c r="DU74" s="185">
        <v>3.6153461443735567E-3</v>
      </c>
      <c r="DV74" s="185">
        <v>2.979783187180348E-2</v>
      </c>
      <c r="DW74" s="185">
        <v>-6.5238544653197974E-3</v>
      </c>
      <c r="DX74" s="185">
        <v>-6.334478676005709E-3</v>
      </c>
      <c r="DY74" s="185">
        <v>6.4898870617896738E-3</v>
      </c>
      <c r="DZ74" s="185">
        <v>-8.0709730573966312E-2</v>
      </c>
      <c r="EA74" s="185">
        <v>1.8073970377675622E-2</v>
      </c>
      <c r="EB74" s="185">
        <v>2.6567859302856059E-2</v>
      </c>
      <c r="EC74" s="185">
        <v>3.6076107946634066E-2</v>
      </c>
      <c r="ED74" s="185">
        <v>4.3986697633800184E-2</v>
      </c>
      <c r="EE74" s="185">
        <v>4.4109976713976554E-2</v>
      </c>
      <c r="EF74" s="185">
        <v>-4.4295051274076029E-3</v>
      </c>
      <c r="EG74" s="185">
        <v>-4.1764595703454458E-3</v>
      </c>
      <c r="EH74" s="185">
        <v>-4.7749753876862875E-3</v>
      </c>
      <c r="EI74" s="185">
        <v>9.087624169475091E-3</v>
      </c>
      <c r="EJ74" s="185">
        <v>8.0280359228376286E-3</v>
      </c>
      <c r="EK74" s="185">
        <v>6.6082754073759917E-3</v>
      </c>
      <c r="EL74" s="185">
        <v>4.471364276234592E-2</v>
      </c>
      <c r="EM74" s="185">
        <v>7.1166404570947046E-3</v>
      </c>
      <c r="EN74" s="185">
        <v>1.4143573751061711E-2</v>
      </c>
      <c r="EO74" s="185">
        <v>5.0588181857212783E-3</v>
      </c>
      <c r="EP74" s="185">
        <v>-1.2144733556659662E-2</v>
      </c>
      <c r="EQ74" s="185">
        <v>-4.2818619926573986E-3</v>
      </c>
      <c r="ER74" s="185">
        <v>4.4851523683965971E-3</v>
      </c>
      <c r="ES74" s="185">
        <v>7.6003454304927592E-3</v>
      </c>
      <c r="ET74" s="185">
        <v>6.4658844733667641E-3</v>
      </c>
      <c r="EU74" s="185">
        <v>2.5239160074670211E-2</v>
      </c>
      <c r="EV74" s="185">
        <v>3.1909752283344351E-3</v>
      </c>
      <c r="EW74" s="185">
        <v>5.2319795735084156E-3</v>
      </c>
      <c r="EX74" s="185">
        <v>-2.0550044921327747E-2</v>
      </c>
      <c r="EY74" s="185">
        <v>1.2346136399722891E-2</v>
      </c>
      <c r="EZ74" s="185">
        <v>1.3510341598421943E-3</v>
      </c>
      <c r="FA74" s="185">
        <v>6.1315392347507311E-3</v>
      </c>
      <c r="FB74" s="185">
        <v>0</v>
      </c>
      <c r="FC74" s="185">
        <v>9.5883760337521964E-3</v>
      </c>
      <c r="FD74" s="185">
        <v>2.8409824404322173E-3</v>
      </c>
      <c r="FE74" s="185">
        <v>3.0664059854188998E-2</v>
      </c>
      <c r="FF74" s="185">
        <v>2.8409826108265826E-3</v>
      </c>
      <c r="FG74" s="185">
        <v>1.4061114947089377E-2</v>
      </c>
      <c r="FH74" s="185">
        <v>1.6432970483187821E-2</v>
      </c>
      <c r="FI74" s="185">
        <v>2.1037236076634845E-2</v>
      </c>
      <c r="FJ74" s="185">
        <v>2.4938452775681942E-2</v>
      </c>
      <c r="FK74" s="185">
        <v>2.3513569518455728E-2</v>
      </c>
      <c r="FL74" s="185">
        <v>1.3404297032142692E-2</v>
      </c>
      <c r="FM74" s="185">
        <v>1.0099218286215737E-3</v>
      </c>
      <c r="FN74" s="185">
        <v>4.1023444623753146E-2</v>
      </c>
      <c r="FO74" s="185">
        <v>1.9218218655377442E-2</v>
      </c>
      <c r="FP74" s="185">
        <v>4.4482550415860106E-3</v>
      </c>
      <c r="FQ74" s="185">
        <v>1.7211960148870602E-2</v>
      </c>
      <c r="FR74" s="185">
        <v>3.8924942534827624E-2</v>
      </c>
      <c r="FS74" s="185">
        <v>3.2973922735435443E-3</v>
      </c>
      <c r="FT74" s="185">
        <v>1.5045911514376224E-2</v>
      </c>
      <c r="FU74" s="185">
        <v>3.7216785524408713E-2</v>
      </c>
      <c r="FV74" s="185">
        <v>1.1311070792686912E-2</v>
      </c>
      <c r="FW74" s="185">
        <v>2.1267831713694653E-2</v>
      </c>
      <c r="FX74" s="185">
        <v>3.2922988538910708E-2</v>
      </c>
      <c r="FY74" s="185">
        <v>1.0333865201533355E-2</v>
      </c>
      <c r="FZ74" s="185">
        <v>1.7468712650098403E-2</v>
      </c>
      <c r="GA74" s="185">
        <v>3.6917349637401167E-3</v>
      </c>
      <c r="GB74" s="185">
        <v>-3.1058820913393431E-2</v>
      </c>
      <c r="GC74" s="185">
        <v>9.3501386628683479E-3</v>
      </c>
      <c r="GD74" s="185">
        <v>-1.6004461569203751E-2</v>
      </c>
      <c r="GE74" s="185">
        <v>-1.7533852046948715E-2</v>
      </c>
      <c r="GF74" s="185">
        <v>0</v>
      </c>
      <c r="GG74" s="185">
        <v>-5.4382256092732756E-3</v>
      </c>
      <c r="GH74" s="185">
        <v>-1.7086663132352999E-2</v>
      </c>
      <c r="GI74" s="185">
        <v>2.1740583529531329E-2</v>
      </c>
      <c r="GJ74" s="185">
        <v>7.2684408234433093E-3</v>
      </c>
      <c r="GK74" s="185">
        <v>1.3635282737475517E-3</v>
      </c>
      <c r="GL74" s="185">
        <v>-6.2858073457432596E-3</v>
      </c>
      <c r="GM74" s="185">
        <v>3.8617827489352886E-3</v>
      </c>
      <c r="GN74" s="185">
        <v>1.0874721772171962E-2</v>
      </c>
      <c r="GO74" s="185">
        <v>3.8868580386055056E-2</v>
      </c>
    </row>
    <row r="75" spans="1:197" x14ac:dyDescent="0.25">
      <c r="A75" s="183">
        <v>43251</v>
      </c>
      <c r="B75" s="185">
        <v>-1.4016804528065875E-2</v>
      </c>
      <c r="C75" s="185">
        <v>-1.8532526349533614E-2</v>
      </c>
      <c r="D75" s="185">
        <v>-4.6532091023240053E-2</v>
      </c>
      <c r="E75" s="185">
        <v>-4.5901077737325789E-2</v>
      </c>
      <c r="F75" s="185">
        <v>-5.0542643583965915E-2</v>
      </c>
      <c r="G75" s="185">
        <v>-5.0040188602240042E-2</v>
      </c>
      <c r="H75" s="185">
        <v>1.3629848518687591E-2</v>
      </c>
      <c r="I75" s="185">
        <v>-6.2891633670859072E-3</v>
      </c>
      <c r="J75" s="185">
        <v>-1.1529555485877316E-2</v>
      </c>
      <c r="K75" s="185">
        <v>-1.8217816975989218E-2</v>
      </c>
      <c r="L75" s="185">
        <v>-1.8849226369392218E-2</v>
      </c>
      <c r="M75" s="185">
        <v>-1.8372093064224087E-2</v>
      </c>
      <c r="N75" s="185">
        <v>-1.8143590449673279E-2</v>
      </c>
      <c r="O75" s="185">
        <v>-1.7272205179958835E-2</v>
      </c>
      <c r="P75" s="185">
        <v>-2.9706470426955719E-2</v>
      </c>
      <c r="Q75" s="185">
        <v>-3.9172432295079057E-3</v>
      </c>
      <c r="R75" s="185">
        <v>1.9850221241485964E-2</v>
      </c>
      <c r="S75" s="185">
        <v>-1.0128389710546176E-2</v>
      </c>
      <c r="T75" s="185">
        <v>-3.2667727590837657E-3</v>
      </c>
      <c r="U75" s="185">
        <v>1.5432058322198721E-2</v>
      </c>
      <c r="V75" s="185">
        <v>-999999999</v>
      </c>
      <c r="W75" s="185">
        <v>-1.2301361853820636E-3</v>
      </c>
      <c r="X75" s="185">
        <v>-1.1580047873344667E-2</v>
      </c>
      <c r="Y75" s="185">
        <v>-1.1069969726797729E-2</v>
      </c>
      <c r="Z75" s="185">
        <v>-1.849101751614465E-2</v>
      </c>
      <c r="AA75" s="185">
        <v>1.5480663384612988E-3</v>
      </c>
      <c r="AB75" s="185">
        <v>-6.7843057537999452E-3</v>
      </c>
      <c r="AC75" s="185">
        <v>-1.0500292295326308E-2</v>
      </c>
      <c r="AD75" s="185">
        <v>-4.3940715462652741E-2</v>
      </c>
      <c r="AE75" s="185">
        <v>-3.6859334755028506E-2</v>
      </c>
      <c r="AF75" s="185">
        <v>-1.9390607428247175E-2</v>
      </c>
      <c r="AG75" s="185">
        <v>-8.0810082937967584E-2</v>
      </c>
      <c r="AH75" s="185">
        <v>-4.7531862996027179E-2</v>
      </c>
      <c r="AI75" s="185">
        <v>-6.5450769503600428E-3</v>
      </c>
      <c r="AJ75" s="185">
        <v>4.2174750024572515E-2</v>
      </c>
      <c r="AK75" s="185">
        <v>-2.1637502033801506E-2</v>
      </c>
      <c r="AL75" s="185">
        <v>3.1184126451254185E-4</v>
      </c>
      <c r="AM75" s="185">
        <v>-3.2976428605803632E-2</v>
      </c>
      <c r="AN75" s="185">
        <v>-2.8316935154350804E-2</v>
      </c>
      <c r="AO75" s="185">
        <v>-1.8913521350384679E-2</v>
      </c>
      <c r="AP75" s="185">
        <v>-3.3640126388303923E-2</v>
      </c>
      <c r="AQ75" s="185">
        <v>-2.906034994286898E-2</v>
      </c>
      <c r="AR75" s="185">
        <v>-2.8413831237660999E-2</v>
      </c>
      <c r="AS75" s="185">
        <v>6.330250306068143E-3</v>
      </c>
      <c r="AT75" s="185">
        <v>-3.4136337118284244E-3</v>
      </c>
      <c r="AU75" s="185">
        <v>-1.4476570633881723E-3</v>
      </c>
      <c r="AV75" s="185">
        <v>-4.820224695945341E-3</v>
      </c>
      <c r="AW75" s="185">
        <v>-3.9233763975808217E-3</v>
      </c>
      <c r="AX75" s="185">
        <v>-2.2318681572744793E-2</v>
      </c>
      <c r="AY75" s="185">
        <v>1.0401009949514785E-2</v>
      </c>
      <c r="AZ75" s="185">
        <v>-6.290650023957553E-2</v>
      </c>
      <c r="BA75" s="185">
        <v>0</v>
      </c>
      <c r="BB75" s="185">
        <v>-9.8297886647674476E-4</v>
      </c>
      <c r="BC75" s="185">
        <v>-2.2096821940559251E-2</v>
      </c>
      <c r="BD75" s="185">
        <v>-1.9177120638288754E-2</v>
      </c>
      <c r="BE75" s="185">
        <v>-4.2738188679953678E-3</v>
      </c>
      <c r="BF75" s="185">
        <v>-2.0401465726395437E-2</v>
      </c>
      <c r="BG75" s="185">
        <v>-1.9960256619340311E-2</v>
      </c>
      <c r="BH75" s="185">
        <v>-2.0654246512712665E-2</v>
      </c>
      <c r="BI75" s="185">
        <v>-2.0538520863602073E-2</v>
      </c>
      <c r="BJ75" s="185">
        <v>-6.0134174625863972E-3</v>
      </c>
      <c r="BK75" s="185">
        <v>5.3821989538715621E-2</v>
      </c>
      <c r="BL75" s="185">
        <v>-1.739873325220553E-2</v>
      </c>
      <c r="BM75" s="185">
        <v>-3.8110382467099198E-2</v>
      </c>
      <c r="BN75" s="185">
        <v>-7.383201934097651E-2</v>
      </c>
      <c r="BO75" s="185">
        <v>-1.230125092826579E-2</v>
      </c>
      <c r="BP75" s="185">
        <v>6.4894240814977302E-3</v>
      </c>
      <c r="BQ75" s="185">
        <v>-4.6726922962944971E-2</v>
      </c>
      <c r="BR75" s="185">
        <v>-6.800511618939499E-2</v>
      </c>
      <c r="BS75" s="185">
        <v>-7.468386151664401E-2</v>
      </c>
      <c r="BT75" s="185">
        <v>-6.1681145336950835E-2</v>
      </c>
      <c r="BU75" s="185">
        <v>-9.5432190653516394E-3</v>
      </c>
      <c r="BV75" s="185">
        <v>-4.7591607570633868E-2</v>
      </c>
      <c r="BW75" s="185">
        <v>7.8016028247921393E-2</v>
      </c>
      <c r="BX75" s="185">
        <v>4.0845109256931952E-2</v>
      </c>
      <c r="BY75" s="185">
        <v>-1.704452910811402E-2</v>
      </c>
      <c r="BZ75" s="185">
        <v>1.0526219387662421E-2</v>
      </c>
      <c r="CA75" s="185">
        <v>-2.2642736251390402E-2</v>
      </c>
      <c r="CB75" s="185">
        <v>-9.7286845463812402E-2</v>
      </c>
      <c r="CC75" s="185">
        <v>-8.863406347827324E-2</v>
      </c>
      <c r="CD75" s="185">
        <v>-3.0397033279955963E-3</v>
      </c>
      <c r="CE75" s="185">
        <v>-1.9959616993667335E-2</v>
      </c>
      <c r="CF75" s="185">
        <v>-7.8381272355381535E-3</v>
      </c>
      <c r="CG75" s="185">
        <v>-4.2566539736518787E-3</v>
      </c>
      <c r="CH75" s="185">
        <v>3.4094651279211884E-3</v>
      </c>
      <c r="CI75" s="185">
        <v>-8.7174568288478749E-2</v>
      </c>
      <c r="CJ75" s="185">
        <v>-3.95361372575075E-2</v>
      </c>
      <c r="CK75" s="185">
        <v>-1.5944815337127979E-2</v>
      </c>
      <c r="CL75" s="185">
        <v>-4.7875486088552605E-2</v>
      </c>
      <c r="CM75" s="185">
        <v>2.5502018355938981E-4</v>
      </c>
      <c r="CN75" s="185">
        <v>-999999999</v>
      </c>
      <c r="CO75" s="185">
        <v>-3.2500557217301732E-2</v>
      </c>
      <c r="CP75" s="185">
        <v>1.2251577483772168E-2</v>
      </c>
      <c r="CQ75" s="185">
        <v>5.5262193278865935E-4</v>
      </c>
      <c r="CR75" s="185">
        <v>1.1303518737756953E-2</v>
      </c>
      <c r="CS75" s="185">
        <v>-2.5218590081166239E-2</v>
      </c>
      <c r="CT75" s="185">
        <v>-5.5929866874988049E-2</v>
      </c>
      <c r="CU75" s="185">
        <v>-8.8700972549205035E-3</v>
      </c>
      <c r="CV75" s="185">
        <v>1.3318574724965979E-3</v>
      </c>
      <c r="CW75" s="185">
        <v>-2.8682910484173627E-2</v>
      </c>
      <c r="CX75" s="185">
        <v>-4.174636243254949E-3</v>
      </c>
      <c r="CY75" s="185">
        <v>9.7509859363956956E-4</v>
      </c>
      <c r="CZ75" s="185">
        <v>5.580170272022995E-4</v>
      </c>
      <c r="DA75" s="185">
        <v>-1.3637688572679798E-2</v>
      </c>
      <c r="DB75" s="185">
        <v>1.4310023608203781E-2</v>
      </c>
      <c r="DC75" s="185">
        <v>-2.3835865917303922E-4</v>
      </c>
      <c r="DD75" s="185">
        <v>-3.6680783222870221E-3</v>
      </c>
      <c r="DE75" s="185">
        <v>3.8447245025809158E-2</v>
      </c>
      <c r="DF75" s="185">
        <v>2.0820167715503338E-2</v>
      </c>
      <c r="DG75" s="185">
        <v>-8.0781882562595605E-3</v>
      </c>
      <c r="DH75" s="185">
        <v>-1.6696708112981996E-2</v>
      </c>
      <c r="DI75" s="185">
        <v>3.9283698695655664E-3</v>
      </c>
      <c r="DJ75" s="185">
        <v>-4.2871692094861805E-3</v>
      </c>
      <c r="DK75" s="185">
        <v>8.0649338787660988E-4</v>
      </c>
      <c r="DL75" s="185">
        <v>-1.8458008178963727E-2</v>
      </c>
      <c r="DM75" s="185">
        <v>-1.8505140731503503E-2</v>
      </c>
      <c r="DN75" s="185">
        <v>-999999999</v>
      </c>
      <c r="DO75" s="185">
        <v>-1.9727734889102844E-2</v>
      </c>
      <c r="DP75" s="185">
        <v>-2.4213291053604553E-2</v>
      </c>
      <c r="DQ75" s="185">
        <v>1.4433687857604361E-2</v>
      </c>
      <c r="DR75" s="185">
        <v>3.1096190544077577E-2</v>
      </c>
      <c r="DS75" s="185">
        <v>-7.1375835835674299E-3</v>
      </c>
      <c r="DT75" s="185">
        <v>-9.1259298684399862E-3</v>
      </c>
      <c r="DU75" s="185">
        <v>1.1572981896953299E-4</v>
      </c>
      <c r="DV75" s="185">
        <v>-0.1638048603019453</v>
      </c>
      <c r="DW75" s="185">
        <v>3.9612690835722584E-3</v>
      </c>
      <c r="DX75" s="185">
        <v>4.4667399490568235E-3</v>
      </c>
      <c r="DY75" s="185">
        <v>5.4389878683048093E-3</v>
      </c>
      <c r="DZ75" s="185">
        <v>-3.6825712893384259E-2</v>
      </c>
      <c r="EA75" s="185">
        <v>-4.56858144426424E-2</v>
      </c>
      <c r="EB75" s="185">
        <v>-8.3163822368030951E-3</v>
      </c>
      <c r="EC75" s="185">
        <v>-2.2840676467066057E-4</v>
      </c>
      <c r="ED75" s="185">
        <v>6.4336160746963009E-3</v>
      </c>
      <c r="EE75" s="185">
        <v>-7.8596106506015491E-4</v>
      </c>
      <c r="EF75" s="185">
        <v>1.6988289864286563E-3</v>
      </c>
      <c r="EG75" s="185">
        <v>1.9798739028013194E-3</v>
      </c>
      <c r="EH75" s="185">
        <v>1.2585238861281523E-3</v>
      </c>
      <c r="EI75" s="185">
        <v>-8.2750034849746926E-2</v>
      </c>
      <c r="EJ75" s="185">
        <v>9.0530203487276986E-2</v>
      </c>
      <c r="EK75" s="185">
        <v>4.0551821581997806E-3</v>
      </c>
      <c r="EL75" s="185">
        <v>-2.0966776250225413E-2</v>
      </c>
      <c r="EM75" s="185">
        <v>2.2318192062838013E-2</v>
      </c>
      <c r="EN75" s="185">
        <v>-2.5952985327519246E-2</v>
      </c>
      <c r="EO75" s="185">
        <v>-1.9082216465052301E-2</v>
      </c>
      <c r="EP75" s="185">
        <v>-2.0054474255177111E-2</v>
      </c>
      <c r="EQ75" s="185">
        <v>-1.2064270478701457E-2</v>
      </c>
      <c r="ER75" s="185">
        <v>-3.5294099373355807E-2</v>
      </c>
      <c r="ES75" s="185">
        <v>1.7909412622182114E-3</v>
      </c>
      <c r="ET75" s="185">
        <v>-2.8825845705629572E-3</v>
      </c>
      <c r="EU75" s="185">
        <v>1.4954877721121564E-2</v>
      </c>
      <c r="EV75" s="185">
        <v>-2.5880035814560814E-3</v>
      </c>
      <c r="EW75" s="185">
        <v>-1.7794919137176901E-2</v>
      </c>
      <c r="EX75" s="185">
        <v>-1.0344980225536144E-2</v>
      </c>
      <c r="EY75" s="185">
        <v>-1.0635031157093792E-2</v>
      </c>
      <c r="EZ75" s="185">
        <v>-1.0054629571544479E-2</v>
      </c>
      <c r="FA75" s="185">
        <v>2.0368029553233802E-2</v>
      </c>
      <c r="FB75" s="185">
        <v>0</v>
      </c>
      <c r="FC75" s="185">
        <v>-2.0135929606241606E-2</v>
      </c>
      <c r="FD75" s="185">
        <v>-8.766003233680408E-3</v>
      </c>
      <c r="FE75" s="185">
        <v>-2.4112674850917087E-2</v>
      </c>
      <c r="FF75" s="185">
        <v>-8.7660037221354743E-3</v>
      </c>
      <c r="FG75" s="185">
        <v>-2.0247497850005427E-2</v>
      </c>
      <c r="FH75" s="185">
        <v>-6.8194591457778203E-2</v>
      </c>
      <c r="FI75" s="185">
        <v>-2.8431972619910916E-3</v>
      </c>
      <c r="FJ75" s="185">
        <v>-4.9851581322476309E-2</v>
      </c>
      <c r="FK75" s="185">
        <v>-3.0236294961895113E-2</v>
      </c>
      <c r="FL75" s="185">
        <v>2.131925670968202E-2</v>
      </c>
      <c r="FM75" s="185">
        <v>-2.2961506656811624E-3</v>
      </c>
      <c r="FN75" s="185">
        <v>-3.4968805684583576E-2</v>
      </c>
      <c r="FO75" s="185">
        <v>-7.0428259378073621E-3</v>
      </c>
      <c r="FP75" s="185">
        <v>1.2920440853855989E-2</v>
      </c>
      <c r="FQ75" s="185">
        <v>-2.9579394181243942E-2</v>
      </c>
      <c r="FR75" s="185">
        <v>-2.4809607001434288E-2</v>
      </c>
      <c r="FS75" s="185">
        <v>-2.7612445555825239E-2</v>
      </c>
      <c r="FT75" s="185">
        <v>-5.6147127842188088E-2</v>
      </c>
      <c r="FU75" s="185">
        <v>4.3096708905150147E-2</v>
      </c>
      <c r="FV75" s="185">
        <v>-1.2544223821689947E-2</v>
      </c>
      <c r="FW75" s="185">
        <v>5.3292545336207798E-4</v>
      </c>
      <c r="FX75" s="185">
        <v>9.0802925538251492E-4</v>
      </c>
      <c r="FY75" s="185">
        <v>5.4420535898339218E-3</v>
      </c>
      <c r="FZ75" s="185">
        <v>-1.8782424651742478E-2</v>
      </c>
      <c r="GA75" s="185">
        <v>-4.278856639031775E-2</v>
      </c>
      <c r="GB75" s="185">
        <v>-1.8809996026511867E-3</v>
      </c>
      <c r="GC75" s="185">
        <v>-1.51364583735616E-2</v>
      </c>
      <c r="GD75" s="185">
        <v>-1.4548213516383341E-2</v>
      </c>
      <c r="GE75" s="185">
        <v>-1.0742997176693227E-2</v>
      </c>
      <c r="GF75" s="185">
        <v>0</v>
      </c>
      <c r="GG75" s="185">
        <v>-0.10926047086340682</v>
      </c>
      <c r="GH75" s="185">
        <v>3.5028485140202861E-2</v>
      </c>
      <c r="GI75" s="185">
        <v>-3.2189947012905284E-2</v>
      </c>
      <c r="GJ75" s="185">
        <v>-1.015093648119972E-2</v>
      </c>
      <c r="GK75" s="185">
        <v>1.9591400937940479E-3</v>
      </c>
      <c r="GL75" s="185">
        <v>-2.1336019983851542E-3</v>
      </c>
      <c r="GM75" s="185">
        <v>-4.4282759459206497E-3</v>
      </c>
      <c r="GN75" s="185">
        <v>-1.0465259836150593E-2</v>
      </c>
      <c r="GO75" s="185">
        <v>-2.8173046767645787E-2</v>
      </c>
    </row>
    <row r="76" spans="1:197" x14ac:dyDescent="0.25">
      <c r="A76" s="183">
        <v>43281</v>
      </c>
      <c r="B76" s="185">
        <v>-1.3090035713316237E-3</v>
      </c>
      <c r="C76" s="185">
        <v>5.5063407081748384E-3</v>
      </c>
      <c r="D76" s="185">
        <v>2.0913878484329698E-2</v>
      </c>
      <c r="E76" s="185">
        <v>2.0959407308204676E-2</v>
      </c>
      <c r="F76" s="185">
        <v>-1.2988837186937732E-2</v>
      </c>
      <c r="G76" s="185">
        <v>-1.2895711677516627E-2</v>
      </c>
      <c r="H76" s="185">
        <v>-1.1119729516795688E-2</v>
      </c>
      <c r="I76" s="185">
        <v>5.859079902870443E-3</v>
      </c>
      <c r="J76" s="185">
        <v>-3.5538036929719722E-3</v>
      </c>
      <c r="K76" s="185">
        <v>1.9922857397709826E-2</v>
      </c>
      <c r="L76" s="185">
        <v>1.9036516736548926E-2</v>
      </c>
      <c r="M76" s="185">
        <v>2.0811991306299033E-2</v>
      </c>
      <c r="N76" s="185">
        <v>2.0026366915569339E-2</v>
      </c>
      <c r="O76" s="185">
        <v>1.9593901765724703E-2</v>
      </c>
      <c r="P76" s="185">
        <v>5.857939627510942E-3</v>
      </c>
      <c r="Q76" s="185">
        <v>6.9539753461256518E-3</v>
      </c>
      <c r="R76" s="185">
        <v>7.7405276721679833E-3</v>
      </c>
      <c r="S76" s="185">
        <v>1.8487537447808188E-2</v>
      </c>
      <c r="T76" s="185">
        <v>4.3934762749782055E-3</v>
      </c>
      <c r="U76" s="185">
        <v>7.4789928382277063E-2</v>
      </c>
      <c r="V76" s="185">
        <v>-999999999</v>
      </c>
      <c r="W76" s="185">
        <v>1.539655855983762E-3</v>
      </c>
      <c r="X76" s="185">
        <v>2.535506332903267E-2</v>
      </c>
      <c r="Y76" s="185">
        <v>-5.90141011882941E-3</v>
      </c>
      <c r="Z76" s="185">
        <v>-1.1362412863882086E-2</v>
      </c>
      <c r="AA76" s="185">
        <v>1.0729997647306033E-5</v>
      </c>
      <c r="AB76" s="185">
        <v>1.3681178214568391E-2</v>
      </c>
      <c r="AC76" s="185">
        <v>2.191792628441154E-2</v>
      </c>
      <c r="AD76" s="185">
        <v>-1.0816165797903458E-2</v>
      </c>
      <c r="AE76" s="185">
        <v>1.2854054241731503E-2</v>
      </c>
      <c r="AF76" s="185">
        <v>-1.3825759639595873E-2</v>
      </c>
      <c r="AG76" s="185">
        <v>3.5382051871134496E-2</v>
      </c>
      <c r="AH76" s="185">
        <v>6.1135094565284206E-3</v>
      </c>
      <c r="AI76" s="185">
        <v>-1.7377651993773567E-3</v>
      </c>
      <c r="AJ76" s="185">
        <v>7.1894374147279082E-4</v>
      </c>
      <c r="AK76" s="185">
        <v>2.4575212087957338E-2</v>
      </c>
      <c r="AL76" s="185">
        <v>1.1146117937504228E-2</v>
      </c>
      <c r="AM76" s="185">
        <v>2.0525749593064118E-2</v>
      </c>
      <c r="AN76" s="185">
        <v>2.0128208217679418E-2</v>
      </c>
      <c r="AO76" s="185">
        <v>1.3617331320592323E-2</v>
      </c>
      <c r="AP76" s="185">
        <v>1.9855609207079728E-2</v>
      </c>
      <c r="AQ76" s="185">
        <v>1.9503313722826716E-2</v>
      </c>
      <c r="AR76" s="185">
        <v>2.0116206822159765E-2</v>
      </c>
      <c r="AS76" s="185">
        <v>2.8040133829006983E-3</v>
      </c>
      <c r="AT76" s="185">
        <v>6.7767787117951521E-3</v>
      </c>
      <c r="AU76" s="185">
        <v>-5.4310331906761451E-3</v>
      </c>
      <c r="AV76" s="185">
        <v>-1.068790797267417E-2</v>
      </c>
      <c r="AW76" s="185">
        <v>-1.7640159471427413E-2</v>
      </c>
      <c r="AX76" s="185">
        <v>2.0932118012752663E-2</v>
      </c>
      <c r="AY76" s="185">
        <v>2.6210385530274598E-2</v>
      </c>
      <c r="AZ76" s="185">
        <v>-2.7232000880779213E-2</v>
      </c>
      <c r="BA76" s="185">
        <v>0</v>
      </c>
      <c r="BB76" s="185">
        <v>8.9868872238532856E-3</v>
      </c>
      <c r="BC76" s="185">
        <v>-9.2466784851686478E-3</v>
      </c>
      <c r="BD76" s="185">
        <v>-2.3581162780287226E-2</v>
      </c>
      <c r="BE76" s="185">
        <v>2.8099057812823406E-2</v>
      </c>
      <c r="BF76" s="185">
        <v>1.7090204801482295E-2</v>
      </c>
      <c r="BG76" s="185">
        <v>3.6279264568139916E-2</v>
      </c>
      <c r="BH76" s="185">
        <v>2.536485230440122E-2</v>
      </c>
      <c r="BI76" s="185">
        <v>2.5438040725624052E-2</v>
      </c>
      <c r="BJ76" s="185">
        <v>7.2093034323067635E-3</v>
      </c>
      <c r="BK76" s="185">
        <v>-5.15914292461861E-2</v>
      </c>
      <c r="BL76" s="185">
        <v>9.2531709126974365E-3</v>
      </c>
      <c r="BM76" s="185">
        <v>1.0530929056848846E-3</v>
      </c>
      <c r="BN76" s="185">
        <v>2.2604464732359046E-2</v>
      </c>
      <c r="BO76" s="185">
        <v>1.5035804961848533E-2</v>
      </c>
      <c r="BP76" s="185">
        <v>8.0149216536491603E-3</v>
      </c>
      <c r="BQ76" s="185">
        <v>-3.0184489048140119E-3</v>
      </c>
      <c r="BR76" s="185">
        <v>-3.3911571321267073E-3</v>
      </c>
      <c r="BS76" s="185">
        <v>-1.5957519029174839E-2</v>
      </c>
      <c r="BT76" s="185">
        <v>-7.5328396237473224E-3</v>
      </c>
      <c r="BU76" s="185">
        <v>-3.771553432080809E-3</v>
      </c>
      <c r="BV76" s="185">
        <v>-5.468911733857628E-2</v>
      </c>
      <c r="BW76" s="185">
        <v>2.5223076241550464E-2</v>
      </c>
      <c r="BX76" s="185">
        <v>1.5777687788859095E-2</v>
      </c>
      <c r="BY76" s="185">
        <v>5.526141807452839E-3</v>
      </c>
      <c r="BZ76" s="185">
        <v>7.0134853842474559E-2</v>
      </c>
      <c r="CA76" s="185">
        <v>1.5592858191921756E-2</v>
      </c>
      <c r="CB76" s="185">
        <v>7.3795218714669666E-2</v>
      </c>
      <c r="CC76" s="185">
        <v>3.2322330294261126E-2</v>
      </c>
      <c r="CD76" s="185">
        <v>1.9186350058173049E-3</v>
      </c>
      <c r="CE76" s="185">
        <v>7.034525429467994E-3</v>
      </c>
      <c r="CF76" s="185">
        <v>1.6057764975933625E-4</v>
      </c>
      <c r="CG76" s="185">
        <v>-3.2089987719571031E-3</v>
      </c>
      <c r="CH76" s="185">
        <v>5.1118526006169391E-3</v>
      </c>
      <c r="CI76" s="185">
        <v>-5.5577106703888282E-2</v>
      </c>
      <c r="CJ76" s="185">
        <v>-1.4565666501689396E-2</v>
      </c>
      <c r="CK76" s="185">
        <v>-3.1965175754976906E-2</v>
      </c>
      <c r="CL76" s="185">
        <v>-3.0459899791720289E-2</v>
      </c>
      <c r="CM76" s="185">
        <v>3.1126301932485321E-3</v>
      </c>
      <c r="CN76" s="185">
        <v>-999999999</v>
      </c>
      <c r="CO76" s="185">
        <v>-6.2797602613393665E-3</v>
      </c>
      <c r="CP76" s="185">
        <v>-2.4458022971101927E-3</v>
      </c>
      <c r="CQ76" s="185">
        <v>-3.0435827917265866E-3</v>
      </c>
      <c r="CR76" s="185">
        <v>2.4653010446739839E-2</v>
      </c>
      <c r="CS76" s="185">
        <v>-2.5973850680625202E-2</v>
      </c>
      <c r="CT76" s="185">
        <v>-4.5453800071571741E-3</v>
      </c>
      <c r="CU76" s="185">
        <v>-1.1988064229633853E-2</v>
      </c>
      <c r="CV76" s="185">
        <v>1.498986876234866E-2</v>
      </c>
      <c r="CW76" s="185">
        <v>1.0030491128873369E-2</v>
      </c>
      <c r="CX76" s="185">
        <v>1.5647963906705925E-3</v>
      </c>
      <c r="CY76" s="185">
        <v>2.495021831408731E-3</v>
      </c>
      <c r="CZ76" s="185">
        <v>1.0180431122867643E-2</v>
      </c>
      <c r="DA76" s="185">
        <v>-3.3216170878533837E-3</v>
      </c>
      <c r="DB76" s="185">
        <v>1.1305929561441464E-3</v>
      </c>
      <c r="DC76" s="185">
        <v>2.3038777104960804E-2</v>
      </c>
      <c r="DD76" s="185">
        <v>2.0288044049406158E-2</v>
      </c>
      <c r="DE76" s="185">
        <v>5.4764746316550992E-3</v>
      </c>
      <c r="DF76" s="185">
        <v>-3.838827189817691E-3</v>
      </c>
      <c r="DG76" s="185">
        <v>-2.6689757813088813E-2</v>
      </c>
      <c r="DH76" s="185">
        <v>-1.0472105977814516E-2</v>
      </c>
      <c r="DI76" s="185">
        <v>5.4212052167935121E-3</v>
      </c>
      <c r="DJ76" s="185">
        <v>1.2386021506638421E-2</v>
      </c>
      <c r="DK76" s="185">
        <v>1.5741137108592644E-2</v>
      </c>
      <c r="DL76" s="185">
        <v>-1.9747885339173391E-3</v>
      </c>
      <c r="DM76" s="185">
        <v>-5.9748815316264256E-3</v>
      </c>
      <c r="DN76" s="185">
        <v>-999999999</v>
      </c>
      <c r="DO76" s="185">
        <v>-3.068334186274457E-3</v>
      </c>
      <c r="DP76" s="185">
        <v>-6.1134202781302424E-3</v>
      </c>
      <c r="DQ76" s="185">
        <v>-5.3553778235008369E-4</v>
      </c>
      <c r="DR76" s="185">
        <v>3.0281723005668296E-2</v>
      </c>
      <c r="DS76" s="185">
        <v>-5.5971291621157073E-3</v>
      </c>
      <c r="DT76" s="185">
        <v>-7.7890298588169848E-3</v>
      </c>
      <c r="DU76" s="185">
        <v>1.0427211520444301E-2</v>
      </c>
      <c r="DV76" s="185">
        <v>-0.16308936288532352</v>
      </c>
      <c r="DW76" s="185">
        <v>5.5137202329963442E-4</v>
      </c>
      <c r="DX76" s="185">
        <v>1.1462771684311052E-3</v>
      </c>
      <c r="DY76" s="185">
        <v>1.4811132467241502E-2</v>
      </c>
      <c r="DZ76" s="185">
        <v>4.6588190732170911E-3</v>
      </c>
      <c r="EA76" s="185">
        <v>1.9001767105477681E-3</v>
      </c>
      <c r="EB76" s="185">
        <v>-1.1131500963538765E-2</v>
      </c>
      <c r="EC76" s="185">
        <v>5.6369820441115881E-2</v>
      </c>
      <c r="ED76" s="185">
        <v>6.0031836998853477E-2</v>
      </c>
      <c r="EE76" s="185">
        <v>5.3428599094882765E-3</v>
      </c>
      <c r="EF76" s="185">
        <v>-5.1555582159143682E-4</v>
      </c>
      <c r="EG76" s="185">
        <v>-2.9667526684396071E-4</v>
      </c>
      <c r="EH76" s="185">
        <v>-8.8058053460129265E-4</v>
      </c>
      <c r="EI76" s="185">
        <v>-0.11798279051393745</v>
      </c>
      <c r="EJ76" s="185">
        <v>3.9694381169737336E-2</v>
      </c>
      <c r="EK76" s="185">
        <v>1.0327043992442049E-3</v>
      </c>
      <c r="EL76" s="185">
        <v>-1.8883943630979803E-2</v>
      </c>
      <c r="EM76" s="185">
        <v>8.9702993471106798E-3</v>
      </c>
      <c r="EN76" s="185">
        <v>2.4651625718536754E-2</v>
      </c>
      <c r="EO76" s="185">
        <v>8.0388621622315918E-3</v>
      </c>
      <c r="EP76" s="185">
        <v>2.2272813564826771E-2</v>
      </c>
      <c r="EQ76" s="185">
        <v>-2.0169580516083249E-2</v>
      </c>
      <c r="ER76" s="185">
        <v>1.5396159441775607E-2</v>
      </c>
      <c r="ES76" s="185">
        <v>-8.4348204903471474E-3</v>
      </c>
      <c r="ET76" s="185">
        <v>1.03936731458829E-2</v>
      </c>
      <c r="EU76" s="185">
        <v>1.5170111060274558E-2</v>
      </c>
      <c r="EV76" s="185">
        <v>2.3392652480317758E-3</v>
      </c>
      <c r="EW76" s="185">
        <v>-8.4401443422949564E-3</v>
      </c>
      <c r="EX76" s="185">
        <v>-2.081660993014667E-3</v>
      </c>
      <c r="EY76" s="185">
        <v>4.9375079296294236E-3</v>
      </c>
      <c r="EZ76" s="185">
        <v>9.4486316842798072E-3</v>
      </c>
      <c r="FA76" s="185">
        <v>1.6780122639769374E-2</v>
      </c>
      <c r="FB76" s="185">
        <v>0</v>
      </c>
      <c r="FC76" s="185">
        <v>2.4068707670080961E-2</v>
      </c>
      <c r="FD76" s="185">
        <v>-1.7373581917809036E-2</v>
      </c>
      <c r="FE76" s="185">
        <v>1.2281506767400332E-2</v>
      </c>
      <c r="FF76" s="185">
        <v>-1.7373582198550681E-2</v>
      </c>
      <c r="FG76" s="185">
        <v>4.1597353835531575E-3</v>
      </c>
      <c r="FH76" s="185">
        <v>2.0080964006852341E-3</v>
      </c>
      <c r="FI76" s="185">
        <v>3.8610055862112348E-3</v>
      </c>
      <c r="FJ76" s="185">
        <v>2.2113805892005796E-2</v>
      </c>
      <c r="FK76" s="185">
        <v>8.6910967419833365E-3</v>
      </c>
      <c r="FL76" s="185">
        <v>3.0797218114496521E-2</v>
      </c>
      <c r="FM76" s="185">
        <v>7.7649451413159876E-2</v>
      </c>
      <c r="FN76" s="185">
        <v>-3.0342792042055838E-2</v>
      </c>
      <c r="FO76" s="185">
        <v>2.1922655298731539E-2</v>
      </c>
      <c r="FP76" s="185">
        <v>-1.2897295710982887E-2</v>
      </c>
      <c r="FQ76" s="185">
        <v>-3.7936732929121683E-2</v>
      </c>
      <c r="FR76" s="185">
        <v>8.3598355688805984E-3</v>
      </c>
      <c r="FS76" s="185">
        <v>1.427446749521075E-2</v>
      </c>
      <c r="FT76" s="185">
        <v>-3.0027593368977073E-2</v>
      </c>
      <c r="FU76" s="185">
        <v>-3.5713996786031765E-3</v>
      </c>
      <c r="FV76" s="185">
        <v>5.0614741152253924E-3</v>
      </c>
      <c r="FW76" s="185">
        <v>-2.6056147090387084E-3</v>
      </c>
      <c r="FX76" s="185">
        <v>-3.7813414803075339E-3</v>
      </c>
      <c r="FY76" s="185">
        <v>4.82744555112735E-3</v>
      </c>
      <c r="FZ76" s="185">
        <v>8.0597130929509313E-3</v>
      </c>
      <c r="GA76" s="185">
        <v>5.8130404326446311E-2</v>
      </c>
      <c r="GB76" s="185">
        <v>5.6492596697861421E-2</v>
      </c>
      <c r="GC76" s="185">
        <v>2.7258127952587797E-2</v>
      </c>
      <c r="GD76" s="185">
        <v>6.3742865411980151E-3</v>
      </c>
      <c r="GE76" s="185">
        <v>-1.0395033266274053E-2</v>
      </c>
      <c r="GF76" s="185">
        <v>0</v>
      </c>
      <c r="GG76" s="185">
        <v>5.3924044009608985E-2</v>
      </c>
      <c r="GH76" s="185">
        <v>-6.7587523808302769E-3</v>
      </c>
      <c r="GI76" s="185">
        <v>2.54979580300599E-2</v>
      </c>
      <c r="GJ76" s="185">
        <v>8.6740357985808959E-3</v>
      </c>
      <c r="GK76" s="185">
        <v>7.6255439184341389E-3</v>
      </c>
      <c r="GL76" s="185">
        <v>3.2904697045937605E-2</v>
      </c>
      <c r="GM76" s="185">
        <v>3.1184827642172968E-3</v>
      </c>
      <c r="GN76" s="185">
        <v>-2.3356839577137398E-4</v>
      </c>
      <c r="GO76" s="185">
        <v>-8.1256845710645648E-4</v>
      </c>
    </row>
    <row r="77" spans="1:197" x14ac:dyDescent="0.25">
      <c r="A77" s="183">
        <v>43312</v>
      </c>
      <c r="B77" s="185">
        <v>-7.1933901521480048E-2</v>
      </c>
      <c r="C77" s="185">
        <v>5.483684855742646E-3</v>
      </c>
      <c r="D77" s="185">
        <v>1.0105070687888181E-2</v>
      </c>
      <c r="E77" s="185">
        <v>9.7968244046912623E-3</v>
      </c>
      <c r="F77" s="185">
        <v>3.301090666713042E-3</v>
      </c>
      <c r="G77" s="185">
        <v>2.4879529362821277E-3</v>
      </c>
      <c r="H77" s="185">
        <v>1.7540801592266928E-2</v>
      </c>
      <c r="I77" s="185">
        <v>-3.7180860747047614E-2</v>
      </c>
      <c r="J77" s="185">
        <v>1.0986961851171416E-2</v>
      </c>
      <c r="K77" s="185">
        <v>1.4601875846469195E-2</v>
      </c>
      <c r="L77" s="185">
        <v>1.4178793182148555E-2</v>
      </c>
      <c r="M77" s="185">
        <v>1.4451787705092155E-2</v>
      </c>
      <c r="N77" s="185">
        <v>1.4483546127689763E-2</v>
      </c>
      <c r="O77" s="185">
        <v>1.5292661013874869E-2</v>
      </c>
      <c r="P77" s="185">
        <v>1.3233240119326865E-2</v>
      </c>
      <c r="Q77" s="185">
        <v>7.8010770693022393E-3</v>
      </c>
      <c r="R77" s="185">
        <v>5.3845366612945249E-3</v>
      </c>
      <c r="S77" s="185">
        <v>-9.0386677555048221E-3</v>
      </c>
      <c r="T77" s="185">
        <v>7.3141652055765567E-3</v>
      </c>
      <c r="U77" s="185">
        <v>-2.6958594987356477E-2</v>
      </c>
      <c r="V77" s="185">
        <v>-999999999</v>
      </c>
      <c r="W77" s="185">
        <v>1.7630143027521195E-2</v>
      </c>
      <c r="X77" s="185">
        <v>-1.5171632400561073E-2</v>
      </c>
      <c r="Y77" s="185">
        <v>-1.7111968320227659E-2</v>
      </c>
      <c r="Z77" s="185">
        <v>7.4890683527836172E-3</v>
      </c>
      <c r="AA77" s="185">
        <v>1.0912248828497994E-3</v>
      </c>
      <c r="AB77" s="185">
        <v>-1.4667018784250618E-2</v>
      </c>
      <c r="AC77" s="185">
        <v>-2.1958031322753195E-2</v>
      </c>
      <c r="AD77" s="185">
        <v>-4.9796125512056595E-2</v>
      </c>
      <c r="AE77" s="185">
        <v>7.8698541761822172E-3</v>
      </c>
      <c r="AF77" s="185">
        <v>-2.8508923618095174E-2</v>
      </c>
      <c r="AG77" s="185">
        <v>-2.3812571982416472E-2</v>
      </c>
      <c r="AH77" s="185">
        <v>-3.818529906069399E-3</v>
      </c>
      <c r="AI77" s="185">
        <v>5.6202264201662714E-3</v>
      </c>
      <c r="AJ77" s="185">
        <v>2.0334040305211007E-2</v>
      </c>
      <c r="AK77" s="185">
        <v>-3.5285064205113445E-2</v>
      </c>
      <c r="AL77" s="185">
        <v>-6.6432243593440229E-3</v>
      </c>
      <c r="AM77" s="185">
        <v>5.4490299284970707E-4</v>
      </c>
      <c r="AN77" s="185">
        <v>1.2610752866040988E-2</v>
      </c>
      <c r="AO77" s="185">
        <v>1.281027038709563E-2</v>
      </c>
      <c r="AP77" s="185">
        <v>-2.0254053147322803E-4</v>
      </c>
      <c r="AQ77" s="185">
        <v>1.186077134108022E-2</v>
      </c>
      <c r="AR77" s="185">
        <v>1.2493360029107267E-2</v>
      </c>
      <c r="AS77" s="185">
        <v>2.157566364827352E-2</v>
      </c>
      <c r="AT77" s="185">
        <v>1.1682573717838558E-2</v>
      </c>
      <c r="AU77" s="185">
        <v>1.4249170256851405E-2</v>
      </c>
      <c r="AV77" s="185">
        <v>-6.7202732100559966E-3</v>
      </c>
      <c r="AW77" s="185">
        <v>-1.8702089208332592E-2</v>
      </c>
      <c r="AX77" s="185">
        <v>-6.2754937070672338E-4</v>
      </c>
      <c r="AY77" s="185">
        <v>1.0901178482903524E-2</v>
      </c>
      <c r="AZ77" s="185">
        <v>6.395711786703704E-3</v>
      </c>
      <c r="BA77" s="185">
        <v>-999999999</v>
      </c>
      <c r="BB77" s="185">
        <v>3.6999667861753512E-3</v>
      </c>
      <c r="BC77" s="185">
        <v>7.2870597481515184E-4</v>
      </c>
      <c r="BD77" s="185">
        <v>-2.3206962034037905E-3</v>
      </c>
      <c r="BE77" s="185">
        <v>-1.1848514031422331E-2</v>
      </c>
      <c r="BF77" s="185">
        <v>5.8830666554831497E-3</v>
      </c>
      <c r="BG77" s="185">
        <v>-1.1438340815385827E-2</v>
      </c>
      <c r="BH77" s="185">
        <v>-4.3158807767955465E-3</v>
      </c>
      <c r="BI77" s="185">
        <v>-4.182924091403948E-3</v>
      </c>
      <c r="BJ77" s="185">
        <v>-1.9258648975020007E-3</v>
      </c>
      <c r="BK77" s="185">
        <v>-5.0379031412058524E-2</v>
      </c>
      <c r="BL77" s="185">
        <v>-3.0444238322094564E-3</v>
      </c>
      <c r="BM77" s="185">
        <v>1.1620237578564806E-2</v>
      </c>
      <c r="BN77" s="185">
        <v>3.7412387272339129E-2</v>
      </c>
      <c r="BO77" s="185">
        <v>-1.6164616087990049E-2</v>
      </c>
      <c r="BP77" s="185">
        <v>-5.4898075600116197E-3</v>
      </c>
      <c r="BQ77" s="185">
        <v>-2.1851326272292202E-3</v>
      </c>
      <c r="BR77" s="185">
        <v>-1.7372868501512365E-3</v>
      </c>
      <c r="BS77" s="185">
        <v>-1.5870905148326689E-2</v>
      </c>
      <c r="BT77" s="185">
        <v>8.7924534989695033E-3</v>
      </c>
      <c r="BU77" s="185">
        <v>-2.2203091972471771E-3</v>
      </c>
      <c r="BV77" s="185">
        <v>-2.3128276124224151E-2</v>
      </c>
      <c r="BW77" s="185">
        <v>6.2411943234599154E-3</v>
      </c>
      <c r="BX77" s="185">
        <v>4.0439769900148845E-2</v>
      </c>
      <c r="BY77" s="185">
        <v>-2.5383653155444844E-2</v>
      </c>
      <c r="BZ77" s="185">
        <v>-6.4839175495955692E-2</v>
      </c>
      <c r="CA77" s="185">
        <v>-3.4026388063276565E-3</v>
      </c>
      <c r="CB77" s="185">
        <v>-3.0522070471408373E-2</v>
      </c>
      <c r="CC77" s="185">
        <v>1.8956356557485298E-3</v>
      </c>
      <c r="CD77" s="185">
        <v>-6.5522864953104333E-3</v>
      </c>
      <c r="CE77" s="185">
        <v>-3.9833994000126258E-3</v>
      </c>
      <c r="CF77" s="185">
        <v>-1.5701497027377433E-4</v>
      </c>
      <c r="CG77" s="185">
        <v>-4.0620484873432252E-3</v>
      </c>
      <c r="CH77" s="185">
        <v>-9.2269182975451506E-3</v>
      </c>
      <c r="CI77" s="185">
        <v>-6.8822708622869766E-2</v>
      </c>
      <c r="CJ77" s="185">
        <v>4.0369923675882949E-2</v>
      </c>
      <c r="CK77" s="185">
        <v>-1.4975772524830587E-3</v>
      </c>
      <c r="CL77" s="185">
        <v>-6.7771534009388188E-3</v>
      </c>
      <c r="CM77" s="185">
        <v>-2.4351658749203549E-3</v>
      </c>
      <c r="CN77" s="185">
        <v>-999999999</v>
      </c>
      <c r="CO77" s="185">
        <v>-2.0128199139095415E-2</v>
      </c>
      <c r="CP77" s="185">
        <v>-1.8285294657838496E-3</v>
      </c>
      <c r="CQ77" s="185">
        <v>8.6448324446258586E-3</v>
      </c>
      <c r="CR77" s="185">
        <v>3.2547371884426163E-2</v>
      </c>
      <c r="CS77" s="185">
        <v>-1.772534342707768E-2</v>
      </c>
      <c r="CT77" s="185">
        <v>2.0448081305698276E-2</v>
      </c>
      <c r="CU77" s="185">
        <v>-1.5821357156303381E-3</v>
      </c>
      <c r="CV77" s="185">
        <v>-9.6877420740895132E-3</v>
      </c>
      <c r="CW77" s="185">
        <v>-1.2584719098543754E-2</v>
      </c>
      <c r="CX77" s="185">
        <v>5.996521520558888E-3</v>
      </c>
      <c r="CY77" s="185">
        <v>2.7461689599410942E-2</v>
      </c>
      <c r="CZ77" s="185">
        <v>-7.2561546644329651E-3</v>
      </c>
      <c r="DA77" s="185">
        <v>1.4214337762908008E-2</v>
      </c>
      <c r="DB77" s="185">
        <v>-4.798290816396049E-3</v>
      </c>
      <c r="DC77" s="185">
        <v>-1.1494002347671471E-2</v>
      </c>
      <c r="DD77" s="185">
        <v>-6.0694113254944077E-3</v>
      </c>
      <c r="DE77" s="185">
        <v>-6.5612831128251167E-4</v>
      </c>
      <c r="DF77" s="185">
        <v>-2.1018762391618529E-2</v>
      </c>
      <c r="DG77" s="185">
        <v>-1.0540239237343974E-3</v>
      </c>
      <c r="DH77" s="185">
        <v>-5.8434296273836596E-3</v>
      </c>
      <c r="DI77" s="185">
        <v>3.2554265414675293E-3</v>
      </c>
      <c r="DJ77" s="185">
        <v>-6.983930771104015E-3</v>
      </c>
      <c r="DK77" s="185">
        <v>-1.3187538311754916E-2</v>
      </c>
      <c r="DL77" s="185">
        <v>1.0187243780047702E-3</v>
      </c>
      <c r="DM77" s="185">
        <v>-2.2292857549906326E-3</v>
      </c>
      <c r="DN77" s="185">
        <v>-999999999</v>
      </c>
      <c r="DO77" s="185">
        <v>2.2935859536151598E-4</v>
      </c>
      <c r="DP77" s="185">
        <v>-8.3260870179831577E-3</v>
      </c>
      <c r="DQ77" s="185">
        <v>-2.2622032333392693E-3</v>
      </c>
      <c r="DR77" s="185">
        <v>1.7477831467803753E-2</v>
      </c>
      <c r="DS77" s="185">
        <v>1.9569359998347731E-3</v>
      </c>
      <c r="DT77" s="185">
        <v>5.1411429075367606E-3</v>
      </c>
      <c r="DU77" s="185">
        <v>3.1447891250935851E-3</v>
      </c>
      <c r="DV77" s="185">
        <v>3.9720870516173512E-2</v>
      </c>
      <c r="DW77" s="185">
        <v>4.0773903359338486E-4</v>
      </c>
      <c r="DX77" s="185">
        <v>5.561383178054706E-4</v>
      </c>
      <c r="DY77" s="185">
        <v>1.2934706384026544E-3</v>
      </c>
      <c r="DZ77" s="185">
        <v>3.8116036925813036E-2</v>
      </c>
      <c r="EA77" s="185">
        <v>-3.9045162323206963E-2</v>
      </c>
      <c r="EB77" s="185">
        <v>1.4741665368138559E-2</v>
      </c>
      <c r="EC77" s="185">
        <v>-2.327918327695272E-2</v>
      </c>
      <c r="ED77" s="185">
        <v>-2.41777825280497E-2</v>
      </c>
      <c r="EE77" s="185">
        <v>-1.299441769388659E-2</v>
      </c>
      <c r="EF77" s="185">
        <v>-2.9592227977032048E-3</v>
      </c>
      <c r="EG77" s="185">
        <v>-2.6746798922337982E-3</v>
      </c>
      <c r="EH77" s="185">
        <v>-3.7994483257280404E-3</v>
      </c>
      <c r="EI77" s="185">
        <v>7.3390879946962417E-2</v>
      </c>
      <c r="EJ77" s="185">
        <v>6.8625396583134532E-2</v>
      </c>
      <c r="EK77" s="185">
        <v>2.8241578964450731E-2</v>
      </c>
      <c r="EL77" s="185">
        <v>-4.6336119335816432E-2</v>
      </c>
      <c r="EM77" s="185">
        <v>9.2581720537882693E-3</v>
      </c>
      <c r="EN77" s="185">
        <v>2.709283136225862E-3</v>
      </c>
      <c r="EO77" s="185">
        <v>8.5274021385604252E-3</v>
      </c>
      <c r="EP77" s="185">
        <v>2.7345800518468896E-2</v>
      </c>
      <c r="EQ77" s="185">
        <v>1.1517388163228798E-3</v>
      </c>
      <c r="ER77" s="185">
        <v>8.2367082542140861E-4</v>
      </c>
      <c r="ES77" s="185">
        <v>-1.0232756192641392E-2</v>
      </c>
      <c r="ET77" s="185">
        <v>8.7204036696520966E-4</v>
      </c>
      <c r="EU77" s="185">
        <v>-2.0139818348784939E-2</v>
      </c>
      <c r="EV77" s="185">
        <v>-1.7902543862756987E-3</v>
      </c>
      <c r="EW77" s="185">
        <v>-6.9530140032983273E-3</v>
      </c>
      <c r="EX77" s="185">
        <v>-1.3380206277923469E-2</v>
      </c>
      <c r="EY77" s="185">
        <v>8.2182275907210639E-3</v>
      </c>
      <c r="EZ77" s="185">
        <v>-1.6475281126849588E-2</v>
      </c>
      <c r="FA77" s="185">
        <v>-1.8795736967121186E-2</v>
      </c>
      <c r="FB77" s="185">
        <v>0</v>
      </c>
      <c r="FC77" s="185">
        <v>7.6039260359772294E-4</v>
      </c>
      <c r="FD77" s="185">
        <v>-8.3583496253493463E-3</v>
      </c>
      <c r="FE77" s="185">
        <v>1.5930570855439983E-3</v>
      </c>
      <c r="FF77" s="185">
        <v>-8.3583497941650715E-3</v>
      </c>
      <c r="FG77" s="185">
        <v>-7.2477448234767854E-3</v>
      </c>
      <c r="FH77" s="185">
        <v>-1.0242038285222735E-2</v>
      </c>
      <c r="FI77" s="185">
        <v>9.0842978959823229E-3</v>
      </c>
      <c r="FJ77" s="185">
        <v>1.4794124068928965E-2</v>
      </c>
      <c r="FK77" s="185">
        <v>-7.1523889652562716E-3</v>
      </c>
      <c r="FL77" s="185">
        <v>-2.2385051236993511E-2</v>
      </c>
      <c r="FM77" s="185">
        <v>-2.97903462059078E-2</v>
      </c>
      <c r="FN77" s="185">
        <v>-1.7750698265611594E-2</v>
      </c>
      <c r="FO77" s="185">
        <v>1.7558237961179703E-2</v>
      </c>
      <c r="FP77" s="185">
        <v>1.48066722806023E-2</v>
      </c>
      <c r="FQ77" s="185">
        <v>0.10234855238142954</v>
      </c>
      <c r="FR77" s="185">
        <v>-8.6863619149498764E-3</v>
      </c>
      <c r="FS77" s="185">
        <v>1.1973637406025202E-2</v>
      </c>
      <c r="FT77" s="185">
        <v>-1.188166864942565E-2</v>
      </c>
      <c r="FU77" s="185">
        <v>-5.7289043351044545E-3</v>
      </c>
      <c r="FV77" s="185">
        <v>2.0391972405869603E-2</v>
      </c>
      <c r="FW77" s="185">
        <v>4.2435410560508393E-3</v>
      </c>
      <c r="FX77" s="185">
        <v>8.7531905152046195E-3</v>
      </c>
      <c r="FY77" s="185">
        <v>1.6686165746095181E-2</v>
      </c>
      <c r="FZ77" s="185">
        <v>3.1212636870364345E-2</v>
      </c>
      <c r="GA77" s="185">
        <v>-3.4893135014007846E-3</v>
      </c>
      <c r="GB77" s="185">
        <v>-1.0387510360296375E-2</v>
      </c>
      <c r="GC77" s="185">
        <v>-4.3257932352050044E-3</v>
      </c>
      <c r="GD77" s="185">
        <v>2.9126985473881602E-2</v>
      </c>
      <c r="GE77" s="185">
        <v>6.3686831576173046E-3</v>
      </c>
      <c r="GF77" s="185">
        <v>0</v>
      </c>
      <c r="GG77" s="185">
        <v>0.10275331341486942</v>
      </c>
      <c r="GH77" s="185">
        <v>-1.7225247875097875E-2</v>
      </c>
      <c r="GI77" s="185">
        <v>8.2504331721685177E-4</v>
      </c>
      <c r="GJ77" s="185">
        <v>-2.5781601398888543E-3</v>
      </c>
      <c r="GK77" s="185">
        <v>-4.2823429901890373E-3</v>
      </c>
      <c r="GL77" s="185">
        <v>-9.4736619675803175E-3</v>
      </c>
      <c r="GM77" s="185">
        <v>2.8280278649092036E-3</v>
      </c>
      <c r="GN77" s="185">
        <v>2.3400426604196709E-3</v>
      </c>
      <c r="GO77" s="185">
        <v>-1.7831473705937059E-2</v>
      </c>
    </row>
    <row r="78" spans="1:197" x14ac:dyDescent="0.25">
      <c r="A78" s="183">
        <v>43343</v>
      </c>
      <c r="B78" s="185">
        <v>9.0170430197849899E-2</v>
      </c>
      <c r="C78" s="185">
        <v>-1.4943237450920247E-2</v>
      </c>
      <c r="D78" s="185">
        <v>2.278406031291751E-2</v>
      </c>
      <c r="E78" s="185">
        <v>2.2095871337115595E-2</v>
      </c>
      <c r="F78" s="185">
        <v>-1.6696154625651879E-2</v>
      </c>
      <c r="G78" s="185">
        <v>-1.5900977160055223E-2</v>
      </c>
      <c r="H78" s="185">
        <v>6.0194366353152479E-3</v>
      </c>
      <c r="I78" s="185">
        <v>1.645965028431718E-3</v>
      </c>
      <c r="J78" s="185">
        <v>-1.3721355291345902E-2</v>
      </c>
      <c r="K78" s="185">
        <v>1.3331575144266731E-2</v>
      </c>
      <c r="L78" s="185">
        <v>1.2194664641056979E-2</v>
      </c>
      <c r="M78" s="185">
        <v>1.2932089823920551E-2</v>
      </c>
      <c r="N78" s="185">
        <v>1.345376664651839E-2</v>
      </c>
      <c r="O78" s="185">
        <v>1.3048702477427926E-2</v>
      </c>
      <c r="P78" s="185">
        <v>-1.9205696373719001E-2</v>
      </c>
      <c r="Q78" s="185">
        <v>6.7156108264952753E-3</v>
      </c>
      <c r="R78" s="185">
        <v>-2.6490403292654861E-2</v>
      </c>
      <c r="S78" s="185">
        <v>-5.5329809008283153E-2</v>
      </c>
      <c r="T78" s="185">
        <v>-4.6119944998649492E-5</v>
      </c>
      <c r="U78" s="185">
        <v>5.587233268176426E-3</v>
      </c>
      <c r="V78" s="185">
        <v>-999999999</v>
      </c>
      <c r="W78" s="185">
        <v>-4.4413501662259651E-2</v>
      </c>
      <c r="X78" s="185">
        <v>-3.7309630471417013E-2</v>
      </c>
      <c r="Y78" s="185">
        <v>-1.6184492801406096E-2</v>
      </c>
      <c r="Z78" s="185">
        <v>1.2878319623635309E-2</v>
      </c>
      <c r="AA78" s="185">
        <v>-2.81825639334367E-3</v>
      </c>
      <c r="AB78" s="185">
        <v>-2.5957896905063241E-2</v>
      </c>
      <c r="AC78" s="185">
        <v>-3.930378564072886E-2</v>
      </c>
      <c r="AD78" s="185">
        <v>-4.0992195641524336E-2</v>
      </c>
      <c r="AE78" s="185">
        <v>3.3742691358917068E-2</v>
      </c>
      <c r="AF78" s="185">
        <v>4.5868898074290849E-2</v>
      </c>
      <c r="AG78" s="185">
        <v>1.1773811247580165E-3</v>
      </c>
      <c r="AH78" s="185">
        <v>-2.4733156971118919E-4</v>
      </c>
      <c r="AI78" s="185">
        <v>-3.5893304691235793E-3</v>
      </c>
      <c r="AJ78" s="185">
        <v>2.3215984536805907E-3</v>
      </c>
      <c r="AK78" s="185">
        <v>-1.9638193444117359E-2</v>
      </c>
      <c r="AL78" s="185">
        <v>7.039019206019596E-3</v>
      </c>
      <c r="AM78" s="185">
        <v>-1.0661772593494396E-2</v>
      </c>
      <c r="AN78" s="185">
        <v>-1.9863513727006706E-3</v>
      </c>
      <c r="AO78" s="185">
        <v>6.4235175617236824E-3</v>
      </c>
      <c r="AP78" s="185">
        <v>-1.1406045416739478E-2</v>
      </c>
      <c r="AQ78" s="185">
        <v>-2.789097248992017E-3</v>
      </c>
      <c r="AR78" s="185">
        <v>-2.0635309317960349E-3</v>
      </c>
      <c r="AS78" s="185">
        <v>4.4459663122724934E-3</v>
      </c>
      <c r="AT78" s="185">
        <v>4.7453643304647131E-3</v>
      </c>
      <c r="AU78" s="185">
        <v>-5.228520999457701E-3</v>
      </c>
      <c r="AV78" s="185">
        <v>-2.6373341919572382E-2</v>
      </c>
      <c r="AW78" s="185">
        <v>-3.9283018012497582E-2</v>
      </c>
      <c r="AX78" s="185">
        <v>2.8880533762083171E-2</v>
      </c>
      <c r="AY78" s="185">
        <v>-4.5579749549431246E-2</v>
      </c>
      <c r="AZ78" s="185">
        <v>7.743918642921524E-2</v>
      </c>
      <c r="BA78" s="185">
        <v>-999999999</v>
      </c>
      <c r="BB78" s="185">
        <v>2.7552697861713063E-3</v>
      </c>
      <c r="BC78" s="185">
        <v>-1.4232797285035974E-2</v>
      </c>
      <c r="BD78" s="185">
        <v>1.5384172513196225E-2</v>
      </c>
      <c r="BE78" s="185">
        <v>1.2721745072222672E-2</v>
      </c>
      <c r="BF78" s="185">
        <v>-2.4161110030186936E-2</v>
      </c>
      <c r="BG78" s="185">
        <v>-1.7811807193828251E-2</v>
      </c>
      <c r="BH78" s="185">
        <v>-3.4486542260795061E-2</v>
      </c>
      <c r="BI78" s="185">
        <v>-3.4336004219675691E-2</v>
      </c>
      <c r="BJ78" s="185">
        <v>-1.1628036532611135E-2</v>
      </c>
      <c r="BK78" s="185">
        <v>-3.7345857562547094E-3</v>
      </c>
      <c r="BL78" s="185">
        <v>-2.7902536955210912E-2</v>
      </c>
      <c r="BM78" s="185">
        <v>3.96321306308536E-2</v>
      </c>
      <c r="BN78" s="185">
        <v>5.2199362028583891E-2</v>
      </c>
      <c r="BO78" s="185">
        <v>-1.4627708319737254E-2</v>
      </c>
      <c r="BP78" s="185">
        <v>-3.2917268860862582E-3</v>
      </c>
      <c r="BQ78" s="185">
        <v>-1.1081228918323246E-3</v>
      </c>
      <c r="BR78" s="185">
        <v>4.7370574355163871E-4</v>
      </c>
      <c r="BS78" s="185">
        <v>-1.2497726624398608E-2</v>
      </c>
      <c r="BT78" s="185">
        <v>-3.9668540598160953E-3</v>
      </c>
      <c r="BU78" s="185">
        <v>-3.4567111614110337E-2</v>
      </c>
      <c r="BV78" s="185">
        <v>-5.9577212627012363E-2</v>
      </c>
      <c r="BW78" s="185">
        <v>2.8540621448593442E-2</v>
      </c>
      <c r="BX78" s="185">
        <v>4.7697722592941846E-2</v>
      </c>
      <c r="BY78" s="185">
        <v>1.2766275870856833E-2</v>
      </c>
      <c r="BZ78" s="185">
        <v>5.5498967733917319E-2</v>
      </c>
      <c r="CA78" s="185">
        <v>-2.5445633515393858E-2</v>
      </c>
      <c r="CB78" s="185">
        <v>-0.1250052454013883</v>
      </c>
      <c r="CC78" s="185">
        <v>-9.2624721259198586E-2</v>
      </c>
      <c r="CD78" s="185">
        <v>-1.3016302785207781E-3</v>
      </c>
      <c r="CE78" s="185">
        <v>1.2873078022845237E-2</v>
      </c>
      <c r="CF78" s="185">
        <v>-5.9269163578747255E-3</v>
      </c>
      <c r="CG78" s="185">
        <v>-1.1104555352579837E-2</v>
      </c>
      <c r="CH78" s="185">
        <v>-1.7463910573145645E-3</v>
      </c>
      <c r="CI78" s="185">
        <v>2.6385669851342566E-2</v>
      </c>
      <c r="CJ78" s="185">
        <v>-1.9948392276236071E-2</v>
      </c>
      <c r="CK78" s="185">
        <v>-2.159907220777256E-2</v>
      </c>
      <c r="CL78" s="185">
        <v>-2.1473792022136118E-3</v>
      </c>
      <c r="CM78" s="185">
        <v>-5.112269389075455E-5</v>
      </c>
      <c r="CN78" s="185">
        <v>-999999999</v>
      </c>
      <c r="CO78" s="185">
        <v>-4.5229285120759244E-2</v>
      </c>
      <c r="CP78" s="185">
        <v>-5.7132169674242953E-3</v>
      </c>
      <c r="CQ78" s="185">
        <v>4.4503568665035121E-3</v>
      </c>
      <c r="CR78" s="185">
        <v>8.2919830899184487E-3</v>
      </c>
      <c r="CS78" s="185">
        <v>3.0299262365487863E-3</v>
      </c>
      <c r="CT78" s="185">
        <v>-1.3676432256200324E-2</v>
      </c>
      <c r="CU78" s="185">
        <v>5.5821838374242169E-3</v>
      </c>
      <c r="CV78" s="185">
        <v>2.1517791927180605E-2</v>
      </c>
      <c r="CW78" s="185">
        <v>-2.3465014412703818E-2</v>
      </c>
      <c r="CX78" s="185">
        <v>-1.5798018196143224E-2</v>
      </c>
      <c r="CY78" s="185">
        <v>-1.9551247762368794E-2</v>
      </c>
      <c r="CZ78" s="185">
        <v>-1.1162654844648661E-2</v>
      </c>
      <c r="DA78" s="185">
        <v>-1.1465181445829137E-2</v>
      </c>
      <c r="DB78" s="185">
        <v>-2.9004200023872814E-2</v>
      </c>
      <c r="DC78" s="185">
        <v>1.3045458542848973E-2</v>
      </c>
      <c r="DD78" s="185">
        <v>1.6780393659013463E-2</v>
      </c>
      <c r="DE78" s="185">
        <v>1.846746107087879E-2</v>
      </c>
      <c r="DF78" s="185">
        <v>1.1276772135257662E-2</v>
      </c>
      <c r="DG78" s="185">
        <v>-1.2693438840105839E-2</v>
      </c>
      <c r="DH78" s="185">
        <v>-4.8231755598768435E-3</v>
      </c>
      <c r="DI78" s="185">
        <v>8.1264860396202988E-3</v>
      </c>
      <c r="DJ78" s="185">
        <v>-7.132058605356064E-3</v>
      </c>
      <c r="DK78" s="185">
        <v>-4.3776397769098863E-2</v>
      </c>
      <c r="DL78" s="185">
        <v>2.9408410892653135E-3</v>
      </c>
      <c r="DM78" s="185">
        <v>5.0531746166446057E-3</v>
      </c>
      <c r="DN78" s="185">
        <v>-999999999</v>
      </c>
      <c r="DO78" s="185">
        <v>1.8764914967879828E-3</v>
      </c>
      <c r="DP78" s="185">
        <v>2.6671024265829848E-3</v>
      </c>
      <c r="DQ78" s="185">
        <v>-2.1741936932650045E-3</v>
      </c>
      <c r="DR78" s="185">
        <v>1.2280905932404187E-2</v>
      </c>
      <c r="DS78" s="185">
        <v>5.4946684092065448E-4</v>
      </c>
      <c r="DT78" s="185">
        <v>1.2532566452745804E-3</v>
      </c>
      <c r="DU78" s="185">
        <v>-1.7168933967175084E-3</v>
      </c>
      <c r="DV78" s="185">
        <v>-9.7457613367178897E-2</v>
      </c>
      <c r="DW78" s="185">
        <v>4.3432019617788316E-4</v>
      </c>
      <c r="DX78" s="185">
        <v>9.9059214413328364E-4</v>
      </c>
      <c r="DY78" s="185">
        <v>-1.3272002191865953E-3</v>
      </c>
      <c r="DZ78" s="185">
        <v>-5.5790118324257613E-2</v>
      </c>
      <c r="EA78" s="185">
        <v>-8.6380140001036887E-2</v>
      </c>
      <c r="EB78" s="185">
        <v>-1.29034808463417E-2</v>
      </c>
      <c r="EC78" s="185">
        <v>1.4869898281734408E-2</v>
      </c>
      <c r="ED78" s="185">
        <v>1.7825040004663756E-2</v>
      </c>
      <c r="EE78" s="185">
        <v>-1.5763205254518839E-2</v>
      </c>
      <c r="EF78" s="185">
        <v>-1.3505928644084002E-2</v>
      </c>
      <c r="EG78" s="185">
        <v>-1.2974768555984971E-2</v>
      </c>
      <c r="EH78" s="185">
        <v>-1.4745740256443124E-2</v>
      </c>
      <c r="EI78" s="185">
        <v>-7.1843078537512664E-2</v>
      </c>
      <c r="EJ78" s="185">
        <v>0.1419084727828733</v>
      </c>
      <c r="EK78" s="185">
        <v>2.9794649119376155E-4</v>
      </c>
      <c r="EL78" s="185">
        <v>-3.046905918857435E-2</v>
      </c>
      <c r="EM78" s="185">
        <v>2.0348328468576683E-2</v>
      </c>
      <c r="EN78" s="185">
        <v>1.4347405772393539E-2</v>
      </c>
      <c r="EO78" s="185">
        <v>7.7324395435673828E-3</v>
      </c>
      <c r="EP78" s="185">
        <v>9.8265973049115746E-3</v>
      </c>
      <c r="EQ78" s="185">
        <v>1.5002692307388989E-2</v>
      </c>
      <c r="ER78" s="185">
        <v>-3.3411652314823473E-2</v>
      </c>
      <c r="ES78" s="185">
        <v>1.0125670845621569E-2</v>
      </c>
      <c r="ET78" s="185">
        <v>-1.4625485672941821E-2</v>
      </c>
      <c r="EU78" s="185">
        <v>3.9558266095878647E-2</v>
      </c>
      <c r="EV78" s="185">
        <v>-1.1850542910734826E-3</v>
      </c>
      <c r="EW78" s="185">
        <v>6.5948857648659171E-3</v>
      </c>
      <c r="EX78" s="185">
        <v>-2.1841173631780543E-2</v>
      </c>
      <c r="EY78" s="185">
        <v>8.8570607334303789E-3</v>
      </c>
      <c r="EZ78" s="185">
        <v>6.9486356204519536E-3</v>
      </c>
      <c r="FA78" s="185">
        <v>2.8107569861178013E-3</v>
      </c>
      <c r="FB78" s="185">
        <v>0</v>
      </c>
      <c r="FC78" s="185">
        <v>3.1005861706510696E-2</v>
      </c>
      <c r="FD78" s="185">
        <v>-4.456423087744453E-2</v>
      </c>
      <c r="FE78" s="185">
        <v>2.8195730368447285E-2</v>
      </c>
      <c r="FF78" s="185">
        <v>-4.4564230664707813E-2</v>
      </c>
      <c r="FG78" s="185">
        <v>-3.7193155842349446E-2</v>
      </c>
      <c r="FH78" s="185">
        <v>-1.2467083919905093E-2</v>
      </c>
      <c r="FI78" s="185">
        <v>-1.5451164088231774E-2</v>
      </c>
      <c r="FJ78" s="185">
        <v>2.3370888499025751E-2</v>
      </c>
      <c r="FK78" s="185">
        <v>-1.3196586974329566E-2</v>
      </c>
      <c r="FL78" s="185">
        <v>-1.6778615175696992E-2</v>
      </c>
      <c r="FM78" s="185">
        <v>-1.854896071270775E-2</v>
      </c>
      <c r="FN78" s="185">
        <v>-1.3320452750788374E-2</v>
      </c>
      <c r="FO78" s="185">
        <v>2.0813316133870493E-2</v>
      </c>
      <c r="FP78" s="185">
        <v>-5.8751639371305078E-3</v>
      </c>
      <c r="FQ78" s="185">
        <v>-2.9787327492618632E-2</v>
      </c>
      <c r="FR78" s="185">
        <v>-1.1622786242759062E-3</v>
      </c>
      <c r="FS78" s="185">
        <v>-1.4125260039153969E-2</v>
      </c>
      <c r="FT78" s="185">
        <v>-3.9519788781874066E-2</v>
      </c>
      <c r="FU78" s="185">
        <v>-3.9987719540371398E-2</v>
      </c>
      <c r="FV78" s="185">
        <v>1.6467080152504483E-2</v>
      </c>
      <c r="FW78" s="185">
        <v>1.7760315641709248E-3</v>
      </c>
      <c r="FX78" s="185">
        <v>3.4669868855380826E-3</v>
      </c>
      <c r="FY78" s="185">
        <v>1.3057540377218468E-2</v>
      </c>
      <c r="FZ78" s="185">
        <v>2.484345637325807E-2</v>
      </c>
      <c r="GA78" s="185">
        <v>-1.5717347617977939E-2</v>
      </c>
      <c r="GB78" s="185">
        <v>-9.3886061388212001E-3</v>
      </c>
      <c r="GC78" s="185">
        <v>-1.7242901608724635E-2</v>
      </c>
      <c r="GD78" s="185">
        <v>4.0224185308370443E-2</v>
      </c>
      <c r="GE78" s="185">
        <v>2.8339017295229058E-2</v>
      </c>
      <c r="GF78" s="185">
        <v>-999999999</v>
      </c>
      <c r="GG78" s="185">
        <v>5.7673007911414491E-2</v>
      </c>
      <c r="GH78" s="185">
        <v>3.6753743463181096E-2</v>
      </c>
      <c r="GI78" s="185">
        <v>-9.2138109930532917E-3</v>
      </c>
      <c r="GJ78" s="185">
        <v>-9.477987871448797E-3</v>
      </c>
      <c r="GK78" s="185">
        <v>-6.5752935747138931E-3</v>
      </c>
      <c r="GL78" s="185">
        <v>-8.0104223507301581E-3</v>
      </c>
      <c r="GM78" s="185">
        <v>5.7480534838306161E-4</v>
      </c>
      <c r="GN78" s="185">
        <v>-7.863501057758359E-3</v>
      </c>
      <c r="GO78" s="185">
        <v>-1.5493829984720353E-2</v>
      </c>
    </row>
    <row r="79" spans="1:197" x14ac:dyDescent="0.25">
      <c r="A79" s="183">
        <v>43373</v>
      </c>
      <c r="B79" s="185">
        <v>-1.558405638361543E-2</v>
      </c>
      <c r="C79" s="185">
        <v>2.3107724642396077E-3</v>
      </c>
      <c r="D79" s="185">
        <v>1.4459015083409932E-2</v>
      </c>
      <c r="E79" s="185">
        <v>1.422627375120725E-2</v>
      </c>
      <c r="F79" s="185">
        <v>1.6368472064356692E-2</v>
      </c>
      <c r="G79" s="185">
        <v>1.5758038109327178E-2</v>
      </c>
      <c r="H79" s="185">
        <v>1.7121543675865341E-3</v>
      </c>
      <c r="I79" s="185">
        <v>4.7808620911050918E-2</v>
      </c>
      <c r="J79" s="185">
        <v>-2.899497275488759E-3</v>
      </c>
      <c r="K79" s="185">
        <v>8.0702231953511602E-3</v>
      </c>
      <c r="L79" s="185">
        <v>7.1264133760597821E-3</v>
      </c>
      <c r="M79" s="185">
        <v>9.3362333105742878E-3</v>
      </c>
      <c r="N79" s="185">
        <v>8.0802073843410285E-3</v>
      </c>
      <c r="O79" s="185">
        <v>8.2722126707151268E-3</v>
      </c>
      <c r="P79" s="185">
        <v>8.2243747862201996E-3</v>
      </c>
      <c r="Q79" s="185">
        <v>4.9713197844171346E-3</v>
      </c>
      <c r="R79" s="185">
        <v>-2.1151528192639747E-2</v>
      </c>
      <c r="S79" s="185">
        <v>3.7864893916149125E-3</v>
      </c>
      <c r="T79" s="185">
        <v>6.1527337029233737E-3</v>
      </c>
      <c r="U79" s="185">
        <v>-6.783523008380038E-2</v>
      </c>
      <c r="V79" s="185">
        <v>-999999999</v>
      </c>
      <c r="W79" s="185">
        <v>7.6705996922752382E-3</v>
      </c>
      <c r="X79" s="185">
        <v>4.1879036790176336E-3</v>
      </c>
      <c r="Y79" s="185">
        <v>-1.4592271345214299E-2</v>
      </c>
      <c r="Z79" s="185">
        <v>-2.4984635801546959E-2</v>
      </c>
      <c r="AA79" s="185">
        <v>-1.7394636380589981E-3</v>
      </c>
      <c r="AB79" s="185">
        <v>4.7958804415344823E-3</v>
      </c>
      <c r="AC79" s="185">
        <v>7.1165852560657076E-3</v>
      </c>
      <c r="AD79" s="185">
        <v>-3.3560593332750951E-2</v>
      </c>
      <c r="AE79" s="185">
        <v>-5.2732992427445141E-3</v>
      </c>
      <c r="AF79" s="185">
        <v>2.5679740413736669E-3</v>
      </c>
      <c r="AG79" s="185">
        <v>1.6712634586127845E-2</v>
      </c>
      <c r="AH79" s="185">
        <v>-6.0818250137177014E-3</v>
      </c>
      <c r="AI79" s="185">
        <v>6.33565501066313E-3</v>
      </c>
      <c r="AJ79" s="185">
        <v>-2.1985805316621872E-2</v>
      </c>
      <c r="AK79" s="185">
        <v>2.2699160051861789E-2</v>
      </c>
      <c r="AL79" s="185">
        <v>-1.5761349753236589E-2</v>
      </c>
      <c r="AM79" s="185">
        <v>1.8640928333857342E-2</v>
      </c>
      <c r="AN79" s="185">
        <v>2.4671612369781125E-2</v>
      </c>
      <c r="AO79" s="185">
        <v>2.4589276072199132E-2</v>
      </c>
      <c r="AP79" s="185">
        <v>1.7991068793943847E-2</v>
      </c>
      <c r="AQ79" s="185">
        <v>2.4160719078070041E-2</v>
      </c>
      <c r="AR79" s="185">
        <v>2.4647237823890406E-2</v>
      </c>
      <c r="AS79" s="185">
        <v>1.544085406280099E-2</v>
      </c>
      <c r="AT79" s="185">
        <v>5.6685188331194285E-3</v>
      </c>
      <c r="AU79" s="185">
        <v>8.4473424753180038E-3</v>
      </c>
      <c r="AV79" s="185">
        <v>1.298234094146446E-2</v>
      </c>
      <c r="AW79" s="185">
        <v>1.5757034664428168E-2</v>
      </c>
      <c r="AX79" s="185">
        <v>1.2044422933779322E-2</v>
      </c>
      <c r="AY79" s="185">
        <v>-3.8211670944010567E-2</v>
      </c>
      <c r="AZ79" s="185">
        <v>-5.8993116008775368E-2</v>
      </c>
      <c r="BA79" s="185">
        <v>-999999999</v>
      </c>
      <c r="BB79" s="185">
        <v>-8.395441658775823E-4</v>
      </c>
      <c r="BC79" s="185">
        <v>1.1184870577264721E-3</v>
      </c>
      <c r="BD79" s="185">
        <v>8.3259323948548288E-3</v>
      </c>
      <c r="BE79" s="185">
        <v>5.6493365194168095E-3</v>
      </c>
      <c r="BF79" s="185">
        <v>9.717659681908063E-3</v>
      </c>
      <c r="BG79" s="185">
        <v>1.3144561227794298E-2</v>
      </c>
      <c r="BH79" s="185">
        <v>1.0673134014933985E-2</v>
      </c>
      <c r="BI79" s="185">
        <v>1.0997929669297565E-2</v>
      </c>
      <c r="BJ79" s="185">
        <v>5.2029592523580468E-3</v>
      </c>
      <c r="BK79" s="185">
        <v>1.0537580747195284E-3</v>
      </c>
      <c r="BL79" s="185">
        <v>2.6179377680170601E-2</v>
      </c>
      <c r="BM79" s="185">
        <v>3.0585153783311534E-2</v>
      </c>
      <c r="BN79" s="185">
        <v>1.9675403985074388E-2</v>
      </c>
      <c r="BO79" s="185">
        <v>-2.686427852431842E-3</v>
      </c>
      <c r="BP79" s="185">
        <v>-2.2804485862320373E-3</v>
      </c>
      <c r="BQ79" s="185">
        <v>3.8784126152282369E-2</v>
      </c>
      <c r="BR79" s="185">
        <v>5.9411504242085536E-2</v>
      </c>
      <c r="BS79" s="185">
        <v>4.4595380183740464E-2</v>
      </c>
      <c r="BT79" s="185">
        <v>5.152637737976537E-2</v>
      </c>
      <c r="BU79" s="185">
        <v>-9.3720619810897295E-3</v>
      </c>
      <c r="BV79" s="185">
        <v>-2.979728389321044E-2</v>
      </c>
      <c r="BW79" s="185">
        <v>2.6212246841496395E-2</v>
      </c>
      <c r="BX79" s="185">
        <v>4.674152255488942E-2</v>
      </c>
      <c r="BY79" s="185">
        <v>1.1488045007726228E-2</v>
      </c>
      <c r="BZ79" s="185">
        <v>2.8531056094593461E-2</v>
      </c>
      <c r="CA79" s="185">
        <v>1.4105508886288289E-2</v>
      </c>
      <c r="CB79" s="185">
        <v>9.7590009931122504E-2</v>
      </c>
      <c r="CC79" s="185">
        <v>4.1325136067009015E-2</v>
      </c>
      <c r="CD79" s="185">
        <v>-6.2906187227615012E-3</v>
      </c>
      <c r="CE79" s="185">
        <v>5.6021417448370615E-3</v>
      </c>
      <c r="CF79" s="185">
        <v>-6.6140693620794812E-3</v>
      </c>
      <c r="CG79" s="185">
        <v>-1.9158336011971727E-2</v>
      </c>
      <c r="CH79" s="185">
        <v>-3.0340348858863254E-3</v>
      </c>
      <c r="CI79" s="185">
        <v>-5.3920215195848845E-2</v>
      </c>
      <c r="CJ79" s="185">
        <v>3.5313869894356087E-2</v>
      </c>
      <c r="CK79" s="185">
        <v>-9.2789343104438832E-3</v>
      </c>
      <c r="CL79" s="185">
        <v>2.6787839750450513E-3</v>
      </c>
      <c r="CM79" s="185">
        <v>-2.5347212157980736E-3</v>
      </c>
      <c r="CN79" s="185">
        <v>-999999999</v>
      </c>
      <c r="CO79" s="185">
        <v>-1.3751337345645723E-2</v>
      </c>
      <c r="CP79" s="185">
        <v>3.6354098332707688E-3</v>
      </c>
      <c r="CQ79" s="185">
        <v>6.3617988910855241E-3</v>
      </c>
      <c r="CR79" s="185">
        <v>1.7845264638046164E-2</v>
      </c>
      <c r="CS79" s="185">
        <v>-1.6267213163706777E-3</v>
      </c>
      <c r="CT79" s="185">
        <v>1.6687741705258406E-2</v>
      </c>
      <c r="CU79" s="185">
        <v>-3.1211441952560069E-3</v>
      </c>
      <c r="CV79" s="185">
        <v>-2.8685581761442799E-3</v>
      </c>
      <c r="CW79" s="185">
        <v>-1.0689325615153679E-2</v>
      </c>
      <c r="CX79" s="185">
        <v>9.5570442072988177E-3</v>
      </c>
      <c r="CY79" s="185">
        <v>2.3510909366900732E-2</v>
      </c>
      <c r="CZ79" s="185">
        <v>7.4302098086549912E-3</v>
      </c>
      <c r="DA79" s="185">
        <v>2.9820283052382477E-3</v>
      </c>
      <c r="DB79" s="185">
        <v>1.3597941487429935E-2</v>
      </c>
      <c r="DC79" s="185">
        <v>1.8909565250502164E-2</v>
      </c>
      <c r="DD79" s="185">
        <v>1.7238616034229354E-2</v>
      </c>
      <c r="DE79" s="185">
        <v>3.5180491616617446E-2</v>
      </c>
      <c r="DF79" s="185">
        <v>-1.0924563432592257E-2</v>
      </c>
      <c r="DG79" s="185">
        <v>1.5060618042981241E-2</v>
      </c>
      <c r="DH79" s="185">
        <v>-5.9715753197247942E-3</v>
      </c>
      <c r="DI79" s="185">
        <v>-7.6480201810690688E-3</v>
      </c>
      <c r="DJ79" s="185">
        <v>1.5315290524503403E-2</v>
      </c>
      <c r="DK79" s="185">
        <v>1.2904069421417984E-2</v>
      </c>
      <c r="DL79" s="185">
        <v>-1.5603251731244386E-3</v>
      </c>
      <c r="DM79" s="185">
        <v>1.7138134575913528E-3</v>
      </c>
      <c r="DN79" s="185">
        <v>-999999999</v>
      </c>
      <c r="DO79" s="185">
        <v>-2.2737376194442134E-3</v>
      </c>
      <c r="DP79" s="185">
        <v>-2.8245108514914352E-3</v>
      </c>
      <c r="DQ79" s="185">
        <v>6.5883003516056075E-3</v>
      </c>
      <c r="DR79" s="185">
        <v>5.4498229166947765E-3</v>
      </c>
      <c r="DS79" s="185">
        <v>-9.6824539186693634E-3</v>
      </c>
      <c r="DT79" s="185">
        <v>-1.2396703772416501E-2</v>
      </c>
      <c r="DU79" s="185">
        <v>-4.2503552013549613E-5</v>
      </c>
      <c r="DV79" s="185">
        <v>1.2653087369206173E-2</v>
      </c>
      <c r="DW79" s="185">
        <v>-4.750206937030951E-3</v>
      </c>
      <c r="DX79" s="185">
        <v>-4.4744669603716137E-3</v>
      </c>
      <c r="DY79" s="185">
        <v>4.3335324345180931E-4</v>
      </c>
      <c r="DZ79" s="185">
        <v>1.7526548501578712E-2</v>
      </c>
      <c r="EA79" s="185">
        <v>7.7894342757148932E-4</v>
      </c>
      <c r="EB79" s="185">
        <v>-1.0310059712243785E-3</v>
      </c>
      <c r="EC79" s="185">
        <v>-1.1905895672747828E-2</v>
      </c>
      <c r="ED79" s="185">
        <v>1.1759138335740285E-2</v>
      </c>
      <c r="EE79" s="185">
        <v>-7.1287950723827719E-3</v>
      </c>
      <c r="EF79" s="185">
        <v>-5.4503805640429065E-3</v>
      </c>
      <c r="EG79" s="185">
        <v>-5.4094887361362662E-3</v>
      </c>
      <c r="EH79" s="185">
        <v>-6.0140857505154863E-3</v>
      </c>
      <c r="EI79" s="185">
        <v>2.8520756693596102E-2</v>
      </c>
      <c r="EJ79" s="185">
        <v>5.1656222513826663E-2</v>
      </c>
      <c r="EK79" s="185">
        <v>-6.4541199238382727E-3</v>
      </c>
      <c r="EL79" s="185">
        <v>3.4995513538618336E-2</v>
      </c>
      <c r="EM79" s="185">
        <v>1.9718748042542436E-2</v>
      </c>
      <c r="EN79" s="185">
        <v>2.4391166862875957E-2</v>
      </c>
      <c r="EO79" s="185">
        <v>8.067466740976751E-3</v>
      </c>
      <c r="EP79" s="185">
        <v>2.6365887195151289E-2</v>
      </c>
      <c r="EQ79" s="185">
        <v>2.3103259358520704E-2</v>
      </c>
      <c r="ER79" s="185">
        <v>4.164986153151474E-3</v>
      </c>
      <c r="ES79" s="185">
        <v>2.6227940274401625E-3</v>
      </c>
      <c r="ET79" s="185">
        <v>5.4172951232851485E-3</v>
      </c>
      <c r="EU79" s="185">
        <v>-4.4112069003233601E-3</v>
      </c>
      <c r="EV79" s="185">
        <v>-2.6829008384787155E-3</v>
      </c>
      <c r="EW79" s="185">
        <v>-1.1919973461047412E-2</v>
      </c>
      <c r="EX79" s="185">
        <v>3.6178168822074627E-4</v>
      </c>
      <c r="EY79" s="185">
        <v>6.6456915604193078E-3</v>
      </c>
      <c r="EZ79" s="185">
        <v>6.7068366546334073E-4</v>
      </c>
      <c r="FA79" s="185">
        <v>-2.6917610251718314E-2</v>
      </c>
      <c r="FB79" s="185">
        <v>-999999999</v>
      </c>
      <c r="FC79" s="185">
        <v>1.3697999277602424E-2</v>
      </c>
      <c r="FD79" s="185">
        <v>-5.6247425278156812E-3</v>
      </c>
      <c r="FE79" s="185">
        <v>9.3152455421773618E-3</v>
      </c>
      <c r="FF79" s="185">
        <v>-5.6247420497587079E-3</v>
      </c>
      <c r="FG79" s="185">
        <v>9.6757212475536199E-3</v>
      </c>
      <c r="FH79" s="185">
        <v>1.6482324629755178E-2</v>
      </c>
      <c r="FI79" s="185">
        <v>-1.0724114314255876E-2</v>
      </c>
      <c r="FJ79" s="185">
        <v>1.1816367098843606E-2</v>
      </c>
      <c r="FK79" s="185">
        <v>1.2182234022523202E-2</v>
      </c>
      <c r="FL79" s="185">
        <v>-1.0695109090011206E-2</v>
      </c>
      <c r="FM79" s="185">
        <v>5.2648910178606304E-3</v>
      </c>
      <c r="FN79" s="185">
        <v>-2.4534624454447613E-2</v>
      </c>
      <c r="FO79" s="185">
        <v>3.0783140541124944E-3</v>
      </c>
      <c r="FP79" s="185">
        <v>8.2575804754227572E-3</v>
      </c>
      <c r="FQ79" s="185">
        <v>-6.6730493511073241E-2</v>
      </c>
      <c r="FR79" s="185">
        <v>2.3417003348326303E-3</v>
      </c>
      <c r="FS79" s="185">
        <v>-3.6344581206263068E-3</v>
      </c>
      <c r="FT79" s="185">
        <v>2.3956009736374823E-2</v>
      </c>
      <c r="FU79" s="185">
        <v>6.1699920204811104E-2</v>
      </c>
      <c r="FV79" s="185">
        <v>2.798597875767083E-2</v>
      </c>
      <c r="FW79" s="185">
        <v>1.0434264682391696E-2</v>
      </c>
      <c r="FX79" s="185">
        <v>1.7678959841277556E-2</v>
      </c>
      <c r="FY79" s="185">
        <v>2.4561660182586251E-2</v>
      </c>
      <c r="FZ79" s="185">
        <v>4.29386108641715E-2</v>
      </c>
      <c r="GA79" s="185">
        <v>-1.0180570330178761E-2</v>
      </c>
      <c r="GB79" s="185">
        <v>-1.8240448451262277E-2</v>
      </c>
      <c r="GC79" s="185">
        <v>3.350615016543787E-2</v>
      </c>
      <c r="GD79" s="185">
        <v>3.058654278397159E-2</v>
      </c>
      <c r="GE79" s="185">
        <v>-1.6879933105565775E-3</v>
      </c>
      <c r="GF79" s="185">
        <v>-999999999</v>
      </c>
      <c r="GG79" s="185">
        <v>5.1094392807995256E-2</v>
      </c>
      <c r="GH79" s="185">
        <v>5.8766275004428194E-2</v>
      </c>
      <c r="GI79" s="185">
        <v>1.4020150282274511E-2</v>
      </c>
      <c r="GJ79" s="185">
        <v>3.0439271272576685E-3</v>
      </c>
      <c r="GK79" s="185">
        <v>-9.3960238970395736E-4</v>
      </c>
      <c r="GL79" s="185">
        <v>4.5056188481576139E-3</v>
      </c>
      <c r="GM79" s="185">
        <v>5.8531102452441183E-3</v>
      </c>
      <c r="GN79" s="185">
        <v>1.0622441641354842E-3</v>
      </c>
      <c r="GO79" s="185">
        <v>1.3332652300417319E-3</v>
      </c>
    </row>
    <row r="80" spans="1:197" x14ac:dyDescent="0.25">
      <c r="A80" s="183">
        <v>43404</v>
      </c>
      <c r="B80" s="185">
        <v>-5.6119425446436319E-2</v>
      </c>
      <c r="C80" s="185">
        <v>3.5260750305656813E-2</v>
      </c>
      <c r="D80" s="185">
        <v>-4.1753517619845283E-3</v>
      </c>
      <c r="E80" s="185">
        <v>-4.5886930337423193E-3</v>
      </c>
      <c r="F80" s="185">
        <v>-2.4596088669448658E-2</v>
      </c>
      <c r="G80" s="185">
        <v>-2.4052579440410397E-2</v>
      </c>
      <c r="H80" s="185">
        <v>-2.3493854407614038E-2</v>
      </c>
      <c r="I80" s="185">
        <v>3.2595117969019226E-3</v>
      </c>
      <c r="J80" s="185">
        <v>1.7985211977727782E-2</v>
      </c>
      <c r="K80" s="185">
        <v>2.3012546865120061E-2</v>
      </c>
      <c r="L80" s="185">
        <v>2.2605028228539225E-2</v>
      </c>
      <c r="M80" s="185">
        <v>2.3260720844098109E-2</v>
      </c>
      <c r="N80" s="185">
        <v>2.3449302462647474E-2</v>
      </c>
      <c r="O80" s="185">
        <v>2.3173303099934196E-2</v>
      </c>
      <c r="P80" s="185">
        <v>3.0868748907720844E-2</v>
      </c>
      <c r="Q80" s="185">
        <v>7.9060614784338366E-3</v>
      </c>
      <c r="R80" s="185">
        <v>5.9009797565412235E-3</v>
      </c>
      <c r="S80" s="185">
        <v>1.5182809581060729E-2</v>
      </c>
      <c r="T80" s="185">
        <v>3.2285379348923468E-3</v>
      </c>
      <c r="U80" s="185">
        <v>-6.6857609051640732E-2</v>
      </c>
      <c r="V80" s="185">
        <v>-999999999</v>
      </c>
      <c r="W80" s="185">
        <v>4.6719324385356115E-2</v>
      </c>
      <c r="X80" s="185">
        <v>7.0723349289868287E-2</v>
      </c>
      <c r="Y80" s="185">
        <v>-3.589230123632297E-2</v>
      </c>
      <c r="Z80" s="185">
        <v>-2.0980472764302465E-2</v>
      </c>
      <c r="AA80" s="185">
        <v>1.4792129208291102E-2</v>
      </c>
      <c r="AB80" s="185">
        <v>3.6321720931062187E-2</v>
      </c>
      <c r="AC80" s="185">
        <v>5.4705747417782863E-2</v>
      </c>
      <c r="AD80" s="185">
        <v>-2.3352482770263333E-2</v>
      </c>
      <c r="AE80" s="185">
        <v>1.5081623058886787E-2</v>
      </c>
      <c r="AF80" s="185">
        <v>1.7300987676189445E-2</v>
      </c>
      <c r="AG80" s="185">
        <v>-2.3220040015081919E-3</v>
      </c>
      <c r="AH80" s="185">
        <v>3.0869530802682924E-3</v>
      </c>
      <c r="AI80" s="185">
        <v>-1.5644770967407728E-3</v>
      </c>
      <c r="AJ80" s="185">
        <v>3.3644531940835234E-2</v>
      </c>
      <c r="AK80" s="185">
        <v>2.978620123489184E-2</v>
      </c>
      <c r="AL80" s="185">
        <v>2.7896584707312769E-3</v>
      </c>
      <c r="AM80" s="185">
        <v>1.8399590417060324E-2</v>
      </c>
      <c r="AN80" s="185">
        <v>1.2759850495111646E-2</v>
      </c>
      <c r="AO80" s="185">
        <v>1.1134081140056061E-2</v>
      </c>
      <c r="AP80" s="185">
        <v>1.7608631268990312E-2</v>
      </c>
      <c r="AQ80" s="185">
        <v>1.2025068342598496E-2</v>
      </c>
      <c r="AR80" s="185">
        <v>1.2631519502717629E-2</v>
      </c>
      <c r="AS80" s="185">
        <v>1.9500759971706756E-2</v>
      </c>
      <c r="AT80" s="185">
        <v>6.1364767388600357E-3</v>
      </c>
      <c r="AU80" s="185">
        <v>3.6546864023334971E-3</v>
      </c>
      <c r="AV80" s="185">
        <v>-1.1671403864111644E-2</v>
      </c>
      <c r="AW80" s="185">
        <v>-2.6946619672068951E-2</v>
      </c>
      <c r="AX80" s="185">
        <v>9.9815268247428323E-3</v>
      </c>
      <c r="AY80" s="185">
        <v>9.6899417352308594E-3</v>
      </c>
      <c r="AZ80" s="185">
        <v>3.2032704121012071E-2</v>
      </c>
      <c r="BA80" s="185">
        <v>-999999999</v>
      </c>
      <c r="BB80" s="185">
        <v>-1.9074333866701443E-3</v>
      </c>
      <c r="BC80" s="185">
        <v>2.8734016768589836E-3</v>
      </c>
      <c r="BD80" s="185">
        <v>2.2718171567302605E-3</v>
      </c>
      <c r="BE80" s="185">
        <v>4.1732919934929884E-3</v>
      </c>
      <c r="BF80" s="185">
        <v>-1.2572559176700793E-3</v>
      </c>
      <c r="BG80" s="185">
        <v>2.0558447800993397E-2</v>
      </c>
      <c r="BH80" s="185">
        <v>2.1978238165164039E-2</v>
      </c>
      <c r="BI80" s="185">
        <v>2.2195465926382846E-2</v>
      </c>
      <c r="BJ80" s="185">
        <v>8.6873892825883661E-3</v>
      </c>
      <c r="BK80" s="185">
        <v>-2.980686298863452E-3</v>
      </c>
      <c r="BL80" s="185">
        <v>3.4235207643320512E-2</v>
      </c>
      <c r="BM80" s="185">
        <v>-2.5957274495165092E-2</v>
      </c>
      <c r="BN80" s="185">
        <v>-1.9972705151689715E-3</v>
      </c>
      <c r="BO80" s="185">
        <v>3.3830862530338957E-2</v>
      </c>
      <c r="BP80" s="185">
        <v>-1.96568508479491E-2</v>
      </c>
      <c r="BQ80" s="185">
        <v>1.1997211950491166E-3</v>
      </c>
      <c r="BR80" s="185">
        <v>3.4624662694309753E-3</v>
      </c>
      <c r="BS80" s="185">
        <v>-1.7250211380305438E-4</v>
      </c>
      <c r="BT80" s="185">
        <v>8.95631661236913E-3</v>
      </c>
      <c r="BU80" s="185">
        <v>-7.1680150522604822E-3</v>
      </c>
      <c r="BV80" s="185">
        <v>5.9455033192095767E-3</v>
      </c>
      <c r="BW80" s="185">
        <v>3.9537502154490013E-3</v>
      </c>
      <c r="BX80" s="185">
        <v>1.6615145321332063E-2</v>
      </c>
      <c r="BY80" s="185">
        <v>-7.0528917197923693E-3</v>
      </c>
      <c r="BZ80" s="185">
        <v>-7.9139645396853142E-2</v>
      </c>
      <c r="CA80" s="185">
        <v>-9.6628702163446926E-3</v>
      </c>
      <c r="CB80" s="185">
        <v>-5.1668974193341877E-2</v>
      </c>
      <c r="CC80" s="185">
        <v>-2.3619974283603275E-2</v>
      </c>
      <c r="CD80" s="185">
        <v>-5.5831523809648917E-3</v>
      </c>
      <c r="CE80" s="185">
        <v>-4.8268921978701536E-3</v>
      </c>
      <c r="CF80" s="185">
        <v>-4.5619333539327861E-4</v>
      </c>
      <c r="CG80" s="185">
        <v>-4.7509141059059144E-3</v>
      </c>
      <c r="CH80" s="185">
        <v>-1.3719980758592539E-2</v>
      </c>
      <c r="CI80" s="185">
        <v>-5.7426787677379396E-2</v>
      </c>
      <c r="CJ80" s="185">
        <v>-2.0171102005152632E-2</v>
      </c>
      <c r="CK80" s="185">
        <v>-1.5916359381727571E-2</v>
      </c>
      <c r="CL80" s="185">
        <v>-3.6013955261973596E-2</v>
      </c>
      <c r="CM80" s="185">
        <v>1.165323391915901E-4</v>
      </c>
      <c r="CN80" s="185">
        <v>-999999999</v>
      </c>
      <c r="CO80" s="185">
        <v>-1.0637429965359636E-2</v>
      </c>
      <c r="CP80" s="185">
        <v>5.3755360941861834E-3</v>
      </c>
      <c r="CQ80" s="185">
        <v>9.5779279339883693E-4</v>
      </c>
      <c r="CR80" s="185">
        <v>1.4856553238707477E-2</v>
      </c>
      <c r="CS80" s="185">
        <v>-2.0514539889928345E-2</v>
      </c>
      <c r="CT80" s="185">
        <v>-2.025506821183105E-2</v>
      </c>
      <c r="CU80" s="185">
        <v>1.1276228793188292E-2</v>
      </c>
      <c r="CV80" s="185">
        <v>-2.3359913540680094E-2</v>
      </c>
      <c r="CW80" s="185">
        <v>-1.5447489848792208E-2</v>
      </c>
      <c r="CX80" s="185">
        <v>-1.1471574883187889E-2</v>
      </c>
      <c r="CY80" s="185">
        <v>-1.2363370108645223E-2</v>
      </c>
      <c r="CZ80" s="185">
        <v>-2.1695748762877609E-2</v>
      </c>
      <c r="DA80" s="185">
        <v>-3.0796254451992355E-2</v>
      </c>
      <c r="DB80" s="185">
        <v>-1.3673993986727136E-2</v>
      </c>
      <c r="DC80" s="185">
        <v>1.3604136787939081E-2</v>
      </c>
      <c r="DD80" s="185">
        <v>-1.6519519918821227E-2</v>
      </c>
      <c r="DE80" s="185">
        <v>-2.5240239359009395E-3</v>
      </c>
      <c r="DF80" s="185">
        <v>1.0885137377342915E-2</v>
      </c>
      <c r="DG80" s="185">
        <v>-6.3023329532361696E-3</v>
      </c>
      <c r="DH80" s="185">
        <v>1.5301022417491678E-2</v>
      </c>
      <c r="DI80" s="185">
        <v>1.0004434423561059E-3</v>
      </c>
      <c r="DJ80" s="185">
        <v>-3.5088730034911562E-3</v>
      </c>
      <c r="DK80" s="185">
        <v>-8.3518329571502403E-2</v>
      </c>
      <c r="DL80" s="185">
        <v>-4.3618360424158929E-3</v>
      </c>
      <c r="DM80" s="185">
        <v>-3.0055991862872012E-3</v>
      </c>
      <c r="DN80" s="185">
        <v>-999999999</v>
      </c>
      <c r="DO80" s="185">
        <v>-4.2064008477907516E-3</v>
      </c>
      <c r="DP80" s="185">
        <v>-3.6372261836462535E-3</v>
      </c>
      <c r="DQ80" s="185">
        <v>-1.3708600418934644E-2</v>
      </c>
      <c r="DR80" s="185">
        <v>1.5682216584095764E-2</v>
      </c>
      <c r="DS80" s="185">
        <v>2.196273839092603E-2</v>
      </c>
      <c r="DT80" s="185">
        <v>3.2045544668219121E-2</v>
      </c>
      <c r="DU80" s="185">
        <v>3.2986113610289748E-3</v>
      </c>
      <c r="DV80" s="185">
        <v>7.3664460694411196E-2</v>
      </c>
      <c r="DW80" s="185">
        <v>8.5802807759622172E-3</v>
      </c>
      <c r="DX80" s="185">
        <v>8.6653438529126093E-3</v>
      </c>
      <c r="DY80" s="185">
        <v>-1.3145017044647136E-4</v>
      </c>
      <c r="DZ80" s="185">
        <v>-3.5644934836848241E-3</v>
      </c>
      <c r="EA80" s="185">
        <v>-1.9135647379929666E-2</v>
      </c>
      <c r="EB80" s="185">
        <v>-4.9283620391622651E-2</v>
      </c>
      <c r="EC80" s="185">
        <v>1.7346051668306557E-2</v>
      </c>
      <c r="ED80" s="185">
        <v>1.4054437499613917E-2</v>
      </c>
      <c r="EE80" s="185">
        <v>3.9167535658689148E-2</v>
      </c>
      <c r="EF80" s="185">
        <v>9.0564278609878875E-3</v>
      </c>
      <c r="EG80" s="185">
        <v>9.1582074586014656E-3</v>
      </c>
      <c r="EH80" s="185">
        <v>8.3864594665766408E-3</v>
      </c>
      <c r="EI80" s="185">
        <v>9.5087282595819646E-3</v>
      </c>
      <c r="EJ80" s="185">
        <v>4.234472524856138E-2</v>
      </c>
      <c r="EK80" s="185">
        <v>-1.839240386453354E-2</v>
      </c>
      <c r="EL80" s="185">
        <v>-3.8441019325007264E-2</v>
      </c>
      <c r="EM80" s="185">
        <v>3.5566355974665918E-2</v>
      </c>
      <c r="EN80" s="185">
        <v>1.215519162392314E-3</v>
      </c>
      <c r="EO80" s="185">
        <v>9.6445531358668769E-3</v>
      </c>
      <c r="EP80" s="185">
        <v>6.7255516000772871E-3</v>
      </c>
      <c r="EQ80" s="185">
        <v>4.0221118270810695E-3</v>
      </c>
      <c r="ER80" s="185">
        <v>8.0768392225010407E-2</v>
      </c>
      <c r="ES80" s="185">
        <v>1.3474374603560359E-2</v>
      </c>
      <c r="ET80" s="185">
        <v>-5.0188523032215996E-3</v>
      </c>
      <c r="EU80" s="185">
        <v>5.7602441965293651E-3</v>
      </c>
      <c r="EV80" s="185">
        <v>5.4302255132550933E-3</v>
      </c>
      <c r="EW80" s="185">
        <v>-3.2847854112161082E-3</v>
      </c>
      <c r="EX80" s="185">
        <v>2.586190774435717E-2</v>
      </c>
      <c r="EY80" s="185">
        <v>-9.1620279461441211E-3</v>
      </c>
      <c r="EZ80" s="185">
        <v>-2.120029142217681E-2</v>
      </c>
      <c r="FA80" s="185">
        <v>-1.0156523589060329E-2</v>
      </c>
      <c r="FB80" s="185">
        <v>-999999999</v>
      </c>
      <c r="FC80" s="185">
        <v>1.0169934015782006E-2</v>
      </c>
      <c r="FD80" s="185">
        <v>-2.5075175328733965E-2</v>
      </c>
      <c r="FE80" s="185">
        <v>-2.1898887078601634E-2</v>
      </c>
      <c r="FF80" s="185">
        <v>-2.5075175415723284E-2</v>
      </c>
      <c r="FG80" s="185">
        <v>-2.3618176078008705E-2</v>
      </c>
      <c r="FH80" s="185">
        <v>1.7255146722719474E-2</v>
      </c>
      <c r="FI80" s="185">
        <v>2.4043734167276301E-2</v>
      </c>
      <c r="FJ80" s="185">
        <v>4.0665293134449394E-3</v>
      </c>
      <c r="FK80" s="185">
        <v>-1.0728181540616406E-2</v>
      </c>
      <c r="FL80" s="185">
        <v>2.4076678386240828E-2</v>
      </c>
      <c r="FM80" s="185">
        <v>2.9181371782805117E-2</v>
      </c>
      <c r="FN80" s="185">
        <v>3.5365097038190282E-2</v>
      </c>
      <c r="FO80" s="185">
        <v>1.3783501964646724E-2</v>
      </c>
      <c r="FP80" s="185">
        <v>2.2537256838924116E-2</v>
      </c>
      <c r="FQ80" s="185">
        <v>2.5486807892356165E-2</v>
      </c>
      <c r="FR80" s="185">
        <v>-1.2831763553995177E-2</v>
      </c>
      <c r="FS80" s="185">
        <v>-8.3750269403533653E-3</v>
      </c>
      <c r="FT80" s="185">
        <v>-3.2686859069272459E-3</v>
      </c>
      <c r="FU80" s="185">
        <v>3.6870715713809704E-2</v>
      </c>
      <c r="FV80" s="185">
        <v>1.0282331440897343E-2</v>
      </c>
      <c r="FW80" s="185">
        <v>4.5689254469728265E-3</v>
      </c>
      <c r="FX80" s="185">
        <v>7.0712658631606438E-3</v>
      </c>
      <c r="FY80" s="185">
        <v>8.3528932805848454E-3</v>
      </c>
      <c r="FZ80" s="185">
        <v>1.6333645474808943E-2</v>
      </c>
      <c r="GA80" s="185">
        <v>-1.1686318621017331E-2</v>
      </c>
      <c r="GB80" s="185">
        <v>-2.8678816978480938E-2</v>
      </c>
      <c r="GC80" s="185">
        <v>-7.012124155976681E-3</v>
      </c>
      <c r="GD80" s="185">
        <v>9.8095014241806611E-3</v>
      </c>
      <c r="GE80" s="185">
        <v>1.248412726780336E-2</v>
      </c>
      <c r="GF80" s="185">
        <v>-999999999</v>
      </c>
      <c r="GG80" s="185">
        <v>-3.5300286225893221E-2</v>
      </c>
      <c r="GH80" s="185">
        <v>-1.4130854209275782E-2</v>
      </c>
      <c r="GI80" s="185">
        <v>1.6841349396668214E-2</v>
      </c>
      <c r="GJ80" s="185">
        <v>-1.9375340720864925E-3</v>
      </c>
      <c r="GK80" s="185">
        <v>-5.5975432296859586E-3</v>
      </c>
      <c r="GL80" s="185">
        <v>-4.5153799945299358E-3</v>
      </c>
      <c r="GM80" s="185">
        <v>2.6769499961995951E-3</v>
      </c>
      <c r="GN80" s="185">
        <v>-9.7782727495888348E-3</v>
      </c>
      <c r="GO80" s="185">
        <v>-2.163129865470103E-2</v>
      </c>
    </row>
    <row r="81" spans="1:197" x14ac:dyDescent="0.25">
      <c r="A81" s="183">
        <v>43434</v>
      </c>
      <c r="B81" s="185">
        <v>3.1270388085674209E-3</v>
      </c>
      <c r="C81" s="185">
        <v>-3.1830106537740134E-2</v>
      </c>
      <c r="D81" s="185">
        <v>-3.7479415748835058E-2</v>
      </c>
      <c r="E81" s="185">
        <v>-3.8126025424231665E-2</v>
      </c>
      <c r="F81" s="185">
        <v>-5.4958348258614415E-3</v>
      </c>
      <c r="G81" s="185">
        <v>-5.7462889281465479E-3</v>
      </c>
      <c r="H81" s="185">
        <v>-4.3597530809720189E-2</v>
      </c>
      <c r="I81" s="185">
        <v>-9.2331922221863622E-2</v>
      </c>
      <c r="J81" s="185">
        <v>6.8950402986771176E-3</v>
      </c>
      <c r="K81" s="185">
        <v>-3.091966150766642E-3</v>
      </c>
      <c r="L81" s="185">
        <v>-4.669654857198109E-3</v>
      </c>
      <c r="M81" s="185">
        <v>-3.4282298959500022E-3</v>
      </c>
      <c r="N81" s="185">
        <v>-3.1842117634702741E-3</v>
      </c>
      <c r="O81" s="185">
        <v>-3.4999920872518095E-3</v>
      </c>
      <c r="P81" s="185">
        <v>-6.155258595724503E-3</v>
      </c>
      <c r="Q81" s="185">
        <v>-1.1887018118306385E-2</v>
      </c>
      <c r="R81" s="185">
        <v>-1.0230866977788708E-2</v>
      </c>
      <c r="S81" s="185">
        <v>9.3123401172643221E-3</v>
      </c>
      <c r="T81" s="185">
        <v>8.8987603090437267E-3</v>
      </c>
      <c r="U81" s="185">
        <v>-0.10838446066356512</v>
      </c>
      <c r="V81" s="185">
        <v>-999999999</v>
      </c>
      <c r="W81" s="185">
        <v>8.3272302299968667E-3</v>
      </c>
      <c r="X81" s="185">
        <v>-3.0696866419579177E-2</v>
      </c>
      <c r="Y81" s="185">
        <v>-2.0994047605341508E-2</v>
      </c>
      <c r="Z81" s="185">
        <v>2.57634278165664E-2</v>
      </c>
      <c r="AA81" s="185">
        <v>-2.9977849026696993E-2</v>
      </c>
      <c r="AB81" s="185">
        <v>-1.2881420887604111E-2</v>
      </c>
      <c r="AC81" s="185">
        <v>-1.8197687138923314E-2</v>
      </c>
      <c r="AD81" s="185">
        <v>-5.4389750517657657E-3</v>
      </c>
      <c r="AE81" s="185">
        <v>1.2091564761053771E-2</v>
      </c>
      <c r="AF81" s="185">
        <v>-5.0982125071094243E-3</v>
      </c>
      <c r="AG81" s="185">
        <v>-2.2015542780553472E-2</v>
      </c>
      <c r="AH81" s="185">
        <v>8.0500446009432319E-3</v>
      </c>
      <c r="AI81" s="185">
        <v>-1.0196884418539831E-2</v>
      </c>
      <c r="AJ81" s="185">
        <v>4.5684737256240913E-2</v>
      </c>
      <c r="AK81" s="185">
        <v>-3.5349141573241469E-3</v>
      </c>
      <c r="AL81" s="185">
        <v>-9.5741018857991838E-3</v>
      </c>
      <c r="AM81" s="185">
        <v>4.8935151803315511E-3</v>
      </c>
      <c r="AN81" s="185">
        <v>5.0016628110347806E-3</v>
      </c>
      <c r="AO81" s="185">
        <v>7.663033857656992E-3</v>
      </c>
      <c r="AP81" s="185">
        <v>4.1696721514496611E-3</v>
      </c>
      <c r="AQ81" s="185">
        <v>4.3138360768729348E-3</v>
      </c>
      <c r="AR81" s="185">
        <v>4.9896710683564639E-3</v>
      </c>
      <c r="AS81" s="185">
        <v>-2.9114519032252002E-2</v>
      </c>
      <c r="AT81" s="185">
        <v>-6.9006651835338212E-3</v>
      </c>
      <c r="AU81" s="185">
        <v>-4.1361013069464082E-2</v>
      </c>
      <c r="AV81" s="185">
        <v>-4.600422518658936E-3</v>
      </c>
      <c r="AW81" s="185">
        <v>-1.1079774335795116E-2</v>
      </c>
      <c r="AX81" s="185">
        <v>-2.4764059642411084E-2</v>
      </c>
      <c r="AY81" s="185">
        <v>2.1890636298050985E-2</v>
      </c>
      <c r="AZ81" s="185">
        <v>-2.0212650270599312E-2</v>
      </c>
      <c r="BA81" s="185">
        <v>-999999999</v>
      </c>
      <c r="BB81" s="185">
        <v>4.5828117002776128E-3</v>
      </c>
      <c r="BC81" s="185">
        <v>-1.0420882443807702E-2</v>
      </c>
      <c r="BD81" s="185">
        <v>-1.3227262961065503E-2</v>
      </c>
      <c r="BE81" s="185">
        <v>1.4735966055268918E-2</v>
      </c>
      <c r="BF81" s="185">
        <v>-2.682835697020005E-2</v>
      </c>
      <c r="BG81" s="185">
        <v>-4.5675567151534668E-4</v>
      </c>
      <c r="BH81" s="185">
        <v>-9.2475813168846552E-3</v>
      </c>
      <c r="BI81" s="185">
        <v>-9.0188044383815585E-3</v>
      </c>
      <c r="BJ81" s="185">
        <v>7.3777703571248866E-3</v>
      </c>
      <c r="BK81" s="185">
        <v>-2.9429261331308416E-2</v>
      </c>
      <c r="BL81" s="185">
        <v>1.5016373819960967E-2</v>
      </c>
      <c r="BM81" s="185">
        <v>-5.8010673220132383E-2</v>
      </c>
      <c r="BN81" s="185">
        <v>-1.8569594563241341E-2</v>
      </c>
      <c r="BO81" s="185">
        <v>-1.1272854835719569E-2</v>
      </c>
      <c r="BP81" s="185">
        <v>-2.4621803385305726E-2</v>
      </c>
      <c r="BQ81" s="185">
        <v>-3.5795563796016477E-2</v>
      </c>
      <c r="BR81" s="185">
        <v>-5.1172501983648026E-2</v>
      </c>
      <c r="BS81" s="185">
        <v>-2.988235612818706E-2</v>
      </c>
      <c r="BT81" s="185">
        <v>-4.8159310442424719E-2</v>
      </c>
      <c r="BU81" s="185">
        <v>1.0481966933048155E-2</v>
      </c>
      <c r="BV81" s="185">
        <v>-3.5466606244769085E-2</v>
      </c>
      <c r="BW81" s="185">
        <v>-6.1055621696856563E-2</v>
      </c>
      <c r="BX81" s="185">
        <v>3.9795821540395578E-3</v>
      </c>
      <c r="BY81" s="185">
        <v>-4.3552345460684476E-2</v>
      </c>
      <c r="BZ81" s="185">
        <v>0.12427413610858221</v>
      </c>
      <c r="CA81" s="185">
        <v>-6.2212954683445653E-4</v>
      </c>
      <c r="CB81" s="185">
        <v>2.0274152128979907E-2</v>
      </c>
      <c r="CC81" s="185">
        <v>-3.5497573991292129E-4</v>
      </c>
      <c r="CD81" s="185">
        <v>-1.1212073353596929E-2</v>
      </c>
      <c r="CE81" s="185">
        <v>-9.4547463000678143E-3</v>
      </c>
      <c r="CF81" s="185">
        <v>-1.5467772084347475E-2</v>
      </c>
      <c r="CG81" s="185">
        <v>-1.0026206760081863E-2</v>
      </c>
      <c r="CH81" s="185">
        <v>-1.454003453293287E-2</v>
      </c>
      <c r="CI81" s="185">
        <v>-5.8169597611922912E-2</v>
      </c>
      <c r="CJ81" s="185">
        <v>-3.6301761206527727E-2</v>
      </c>
      <c r="CK81" s="185">
        <v>-2.1141401787972892E-2</v>
      </c>
      <c r="CL81" s="185">
        <v>7.422201555401498E-3</v>
      </c>
      <c r="CM81" s="185">
        <v>-1.5713693306332664E-3</v>
      </c>
      <c r="CN81" s="185">
        <v>-999999999</v>
      </c>
      <c r="CO81" s="185">
        <v>-4.2459638945319773E-3</v>
      </c>
      <c r="CP81" s="185">
        <v>3.5828054452852779E-3</v>
      </c>
      <c r="CQ81" s="185">
        <v>8.2908157738035212E-3</v>
      </c>
      <c r="CR81" s="185">
        <v>-4.1324136529245069E-2</v>
      </c>
      <c r="CS81" s="185">
        <v>3.4816525307710816E-3</v>
      </c>
      <c r="CT81" s="185">
        <v>-3.8238894319771802E-3</v>
      </c>
      <c r="CU81" s="185">
        <v>9.4171175812079143E-3</v>
      </c>
      <c r="CV81" s="185">
        <v>-1.4495904921469455E-2</v>
      </c>
      <c r="CW81" s="185">
        <v>-5.5154064146389493E-2</v>
      </c>
      <c r="CX81" s="185">
        <v>-1.3464936281439362E-2</v>
      </c>
      <c r="CY81" s="185">
        <v>1.3959605608271586E-2</v>
      </c>
      <c r="CZ81" s="185">
        <v>-2.7286296261073734E-2</v>
      </c>
      <c r="DA81" s="185">
        <v>-2.4765676047588673E-2</v>
      </c>
      <c r="DB81" s="185">
        <v>-3.4902749275278195E-4</v>
      </c>
      <c r="DC81" s="185">
        <v>1.1333617782744592E-2</v>
      </c>
      <c r="DD81" s="185">
        <v>-1.5571501488871127E-2</v>
      </c>
      <c r="DE81" s="185">
        <v>-1.0134117736966278E-2</v>
      </c>
      <c r="DF81" s="185">
        <v>-1.8867175357101595E-2</v>
      </c>
      <c r="DG81" s="185">
        <v>-1.1777465691983987E-2</v>
      </c>
      <c r="DH81" s="185">
        <v>-5.7232753822506373E-3</v>
      </c>
      <c r="DI81" s="185">
        <v>2.5509783753290805E-3</v>
      </c>
      <c r="DJ81" s="185">
        <v>-1.3419278663524005E-2</v>
      </c>
      <c r="DK81" s="185">
        <v>1.985510021003218E-2</v>
      </c>
      <c r="DL81" s="185">
        <v>1.5661556270002298E-2</v>
      </c>
      <c r="DM81" s="185">
        <v>1.3436329683962448E-2</v>
      </c>
      <c r="DN81" s="185">
        <v>-999999999</v>
      </c>
      <c r="DO81" s="185">
        <v>1.6343275757585082E-2</v>
      </c>
      <c r="DP81" s="185">
        <v>1.3352326332904087E-2</v>
      </c>
      <c r="DQ81" s="185">
        <v>-4.9102384666715919E-3</v>
      </c>
      <c r="DR81" s="185">
        <v>3.7415878940668994E-2</v>
      </c>
      <c r="DS81" s="185">
        <v>-2.2273431551185986E-2</v>
      </c>
      <c r="DT81" s="185">
        <v>-3.3726705988204764E-2</v>
      </c>
      <c r="DU81" s="185">
        <v>-3.467824892863923E-3</v>
      </c>
      <c r="DV81" s="185">
        <v>-8.4962488743207812E-4</v>
      </c>
      <c r="DW81" s="185">
        <v>-8.1902665331835198E-3</v>
      </c>
      <c r="DX81" s="185">
        <v>-7.8936617843646112E-3</v>
      </c>
      <c r="DY81" s="185">
        <v>-2.1306994961464692E-3</v>
      </c>
      <c r="DZ81" s="185">
        <v>-2.8064325590180489E-2</v>
      </c>
      <c r="EA81" s="185">
        <v>-5.022201485826756E-3</v>
      </c>
      <c r="EB81" s="185">
        <v>-4.9051249387806556E-2</v>
      </c>
      <c r="EC81" s="185">
        <v>3.8135402256033908E-2</v>
      </c>
      <c r="ED81" s="185">
        <v>3.687522823335547E-2</v>
      </c>
      <c r="EE81" s="185">
        <v>-1.9002361572065064E-2</v>
      </c>
      <c r="EF81" s="185">
        <v>-1.2764219721653668E-2</v>
      </c>
      <c r="EG81" s="185">
        <v>-1.242450188259089E-2</v>
      </c>
      <c r="EH81" s="185">
        <v>-1.3205389592773321E-2</v>
      </c>
      <c r="EI81" s="185">
        <v>7.0562550180511274E-3</v>
      </c>
      <c r="EJ81" s="185">
        <v>-4.8199675718884699E-2</v>
      </c>
      <c r="EK81" s="185">
        <v>-3.0487902153796233E-2</v>
      </c>
      <c r="EL81" s="185">
        <v>-8.1507667092884539E-2</v>
      </c>
      <c r="EM81" s="185">
        <v>-4.8209236062895289E-2</v>
      </c>
      <c r="EN81" s="185">
        <v>-1.8389531872777497E-2</v>
      </c>
      <c r="EO81" s="185">
        <v>1.3428002376803637E-2</v>
      </c>
      <c r="EP81" s="185">
        <v>2.2184790563984529E-2</v>
      </c>
      <c r="EQ81" s="185">
        <v>7.9088950779392809E-3</v>
      </c>
      <c r="ER81" s="185">
        <v>-5.4041039776261887E-3</v>
      </c>
      <c r="ES81" s="185">
        <v>4.7426974630939041E-3</v>
      </c>
      <c r="ET81" s="185">
        <v>-1.2000435567788969E-2</v>
      </c>
      <c r="EU81" s="185">
        <v>-3.2942846756860195E-3</v>
      </c>
      <c r="EV81" s="185">
        <v>-1.4121707286363552E-3</v>
      </c>
      <c r="EW81" s="185">
        <v>1.1483833126764492E-3</v>
      </c>
      <c r="EX81" s="185">
        <v>-2.5292725103201935E-2</v>
      </c>
      <c r="EY81" s="185">
        <v>-1.4498417753067906E-2</v>
      </c>
      <c r="EZ81" s="185">
        <v>-3.6019182312922261E-2</v>
      </c>
      <c r="FA81" s="185">
        <v>4.4937500483338097E-2</v>
      </c>
      <c r="FB81" s="185">
        <v>-999999999</v>
      </c>
      <c r="FC81" s="185">
        <v>-2.3335152620505617E-2</v>
      </c>
      <c r="FD81" s="185">
        <v>-1.2042041986203322E-2</v>
      </c>
      <c r="FE81" s="185">
        <v>-6.3246787892956263E-2</v>
      </c>
      <c r="FF81" s="185">
        <v>-1.2042042797162096E-2</v>
      </c>
      <c r="FG81" s="185">
        <v>-5.339107148670641E-2</v>
      </c>
      <c r="FH81" s="185">
        <v>-4.775986764737989E-2</v>
      </c>
      <c r="FI81" s="185">
        <v>3.8092036097733123E-4</v>
      </c>
      <c r="FJ81" s="185">
        <v>-1.671568920106091E-2</v>
      </c>
      <c r="FK81" s="185">
        <v>-5.831711847549758E-2</v>
      </c>
      <c r="FL81" s="185">
        <v>-1.432598221774614E-2</v>
      </c>
      <c r="FM81" s="185">
        <v>1.859538501795972E-2</v>
      </c>
      <c r="FN81" s="185">
        <v>2.4227129838305432E-2</v>
      </c>
      <c r="FO81" s="185">
        <v>-7.856728338896217E-4</v>
      </c>
      <c r="FP81" s="185">
        <v>4.0091472162325614E-2</v>
      </c>
      <c r="FQ81" s="185">
        <v>2.4393782166432943E-2</v>
      </c>
      <c r="FR81" s="185">
        <v>3.815594382826664E-2</v>
      </c>
      <c r="FS81" s="185">
        <v>-1.5434014144039609E-2</v>
      </c>
      <c r="FT81" s="185">
        <v>1.3796119126698963E-2</v>
      </c>
      <c r="FU81" s="185">
        <v>5.670705931419559E-2</v>
      </c>
      <c r="FV81" s="185">
        <v>8.0181992498345265E-3</v>
      </c>
      <c r="FW81" s="185">
        <v>6.1910318971745426E-3</v>
      </c>
      <c r="FX81" s="185">
        <v>9.8129272813546851E-3</v>
      </c>
      <c r="FY81" s="185">
        <v>6.5664739921717013E-3</v>
      </c>
      <c r="FZ81" s="185">
        <v>1.2347067920347987E-2</v>
      </c>
      <c r="GA81" s="185">
        <v>1.4979754659888024E-2</v>
      </c>
      <c r="GB81" s="185">
        <v>-1.0324781586786687E-2</v>
      </c>
      <c r="GC81" s="185">
        <v>4.0094187051238784E-3</v>
      </c>
      <c r="GD81" s="185">
        <v>3.3985951841041789E-3</v>
      </c>
      <c r="GE81" s="185">
        <v>1.8186589759730323E-2</v>
      </c>
      <c r="GF81" s="185">
        <v>-999999999</v>
      </c>
      <c r="GG81" s="185">
        <v>0.1067791357081451</v>
      </c>
      <c r="GH81" s="185">
        <v>-2.9277570417621301E-2</v>
      </c>
      <c r="GI81" s="185">
        <v>1.1801199716269341E-2</v>
      </c>
      <c r="GJ81" s="185">
        <v>-2.9936401987462223E-3</v>
      </c>
      <c r="GK81" s="185">
        <v>-3.9914553287401051E-3</v>
      </c>
      <c r="GL81" s="185">
        <v>1.6783243131046916E-3</v>
      </c>
      <c r="GM81" s="185">
        <v>1.1160521482772787E-3</v>
      </c>
      <c r="GN81" s="185">
        <v>-3.7233791094433352E-3</v>
      </c>
      <c r="GO81" s="185">
        <v>-1.6202872312295537E-2</v>
      </c>
    </row>
    <row r="82" spans="1:197" x14ac:dyDescent="0.25">
      <c r="A82" s="183">
        <v>43465</v>
      </c>
      <c r="B82" s="185">
        <v>-1.782486175815854E-2</v>
      </c>
      <c r="C82" s="185">
        <v>-2.121862375696932E-2</v>
      </c>
      <c r="D82" s="185">
        <v>-8.4252643170202261E-3</v>
      </c>
      <c r="E82" s="185">
        <v>-8.3732268930266449E-3</v>
      </c>
      <c r="F82" s="185">
        <v>-6.3716141886510889E-3</v>
      </c>
      <c r="G82" s="185">
        <v>-7.2704548290428647E-3</v>
      </c>
      <c r="H82" s="185">
        <v>-1.7163967380721325E-2</v>
      </c>
      <c r="I82" s="185">
        <v>1.2327867362736881E-2</v>
      </c>
      <c r="J82" s="185">
        <v>-1.5940883611772278E-2</v>
      </c>
      <c r="K82" s="185">
        <v>1.7092605343082788E-2</v>
      </c>
      <c r="L82" s="185">
        <v>1.6958421349351296E-2</v>
      </c>
      <c r="M82" s="185">
        <v>1.7072174286478867E-2</v>
      </c>
      <c r="N82" s="185">
        <v>1.6945525143280196E-2</v>
      </c>
      <c r="O82" s="185">
        <v>1.7299645955789301E-2</v>
      </c>
      <c r="P82" s="185">
        <v>9.6922656196747007E-3</v>
      </c>
      <c r="Q82" s="185">
        <v>5.600901399262238E-3</v>
      </c>
      <c r="R82" s="185">
        <v>6.7480526336150731E-2</v>
      </c>
      <c r="S82" s="185">
        <v>-1.4759897415894585E-2</v>
      </c>
      <c r="T82" s="185">
        <v>1.8211352324741491E-3</v>
      </c>
      <c r="U82" s="185">
        <v>-1.1861104371039728E-2</v>
      </c>
      <c r="V82" s="185">
        <v>-999999999</v>
      </c>
      <c r="W82" s="185">
        <v>3.2279418594291054E-3</v>
      </c>
      <c r="X82" s="185">
        <v>5.2934612430336682E-2</v>
      </c>
      <c r="Y82" s="185">
        <v>1.4528490452632974E-2</v>
      </c>
      <c r="Z82" s="185">
        <v>-4.2622853145189488E-2</v>
      </c>
      <c r="AA82" s="185">
        <v>-1.0096357381291325E-3</v>
      </c>
      <c r="AB82" s="185">
        <v>4.8945034783279356E-2</v>
      </c>
      <c r="AC82" s="185">
        <v>7.4236294935032282E-2</v>
      </c>
      <c r="AD82" s="185">
        <v>8.3110271749444273E-3</v>
      </c>
      <c r="AE82" s="185">
        <v>3.6380512315919114E-2</v>
      </c>
      <c r="AF82" s="185">
        <v>6.927513522418853E-2</v>
      </c>
      <c r="AG82" s="185">
        <v>1.7567528380983691E-2</v>
      </c>
      <c r="AH82" s="185">
        <v>-1.6051493246176291E-2</v>
      </c>
      <c r="AI82" s="185">
        <v>9.3547707374435352E-3</v>
      </c>
      <c r="AJ82" s="185">
        <v>4.2034795611606939E-2</v>
      </c>
      <c r="AK82" s="185">
        <v>1.3095433964116464E-2</v>
      </c>
      <c r="AL82" s="185">
        <v>3.2764782562150576E-3</v>
      </c>
      <c r="AM82" s="185">
        <v>-1.9120555407905349E-2</v>
      </c>
      <c r="AN82" s="185">
        <v>-1.7445495145107195E-2</v>
      </c>
      <c r="AO82" s="185">
        <v>-9.7719557572242058E-3</v>
      </c>
      <c r="AP82" s="185">
        <v>-1.9766895333119188E-2</v>
      </c>
      <c r="AQ82" s="185">
        <v>-1.8166717968600803E-2</v>
      </c>
      <c r="AR82" s="185">
        <v>-1.7553659612850731E-2</v>
      </c>
      <c r="AS82" s="185">
        <v>3.6569714992347763E-2</v>
      </c>
      <c r="AT82" s="185">
        <v>1.8791243084665701E-2</v>
      </c>
      <c r="AU82" s="185">
        <v>3.0691879137330836E-2</v>
      </c>
      <c r="AV82" s="185">
        <v>-2.3876420093876707E-2</v>
      </c>
      <c r="AW82" s="185">
        <v>-3.4133767263533225E-2</v>
      </c>
      <c r="AX82" s="185">
        <v>3.6082314674938706E-2</v>
      </c>
      <c r="AY82" s="185">
        <v>2.5860543839335011E-2</v>
      </c>
      <c r="AZ82" s="185">
        <v>-1.976103078666876E-2</v>
      </c>
      <c r="BA82" s="185">
        <v>-999999999</v>
      </c>
      <c r="BB82" s="185">
        <v>1.647703764194608E-2</v>
      </c>
      <c r="BC82" s="185">
        <v>1.6650160705662608E-3</v>
      </c>
      <c r="BD82" s="185">
        <v>2.8244143128526567E-2</v>
      </c>
      <c r="BE82" s="185">
        <v>-2.7692475489204836E-3</v>
      </c>
      <c r="BF82" s="185">
        <v>-3.0428261649460407E-2</v>
      </c>
      <c r="BG82" s="185">
        <v>-5.6354479980847423E-2</v>
      </c>
      <c r="BH82" s="185">
        <v>-6.3810500947187279E-2</v>
      </c>
      <c r="BI82" s="185">
        <v>-6.3670683098296321E-2</v>
      </c>
      <c r="BJ82" s="185">
        <v>-2.9596996260050218E-2</v>
      </c>
      <c r="BK82" s="185">
        <v>2.1594091521890861E-3</v>
      </c>
      <c r="BL82" s="185">
        <v>2.1586960005704349E-2</v>
      </c>
      <c r="BM82" s="185">
        <v>1.5300746852158023E-3</v>
      </c>
      <c r="BN82" s="185">
        <v>1.1529255260873235E-2</v>
      </c>
      <c r="BO82" s="185">
        <v>6.2413700957392022E-2</v>
      </c>
      <c r="BP82" s="185">
        <v>-5.924044851492105E-3</v>
      </c>
      <c r="BQ82" s="185">
        <v>-4.109290893890187E-2</v>
      </c>
      <c r="BR82" s="185">
        <v>-6.1528561971189437E-2</v>
      </c>
      <c r="BS82" s="185">
        <v>-8.2262018718752633E-2</v>
      </c>
      <c r="BT82" s="185">
        <v>-4.9122392015403513E-2</v>
      </c>
      <c r="BU82" s="185">
        <v>-4.7365637290627382E-4</v>
      </c>
      <c r="BV82" s="185">
        <v>-5.051367937002809E-2</v>
      </c>
      <c r="BW82" s="185">
        <v>-2.304169394472529E-2</v>
      </c>
      <c r="BX82" s="185">
        <v>2.7280761296046244E-2</v>
      </c>
      <c r="BY82" s="185">
        <v>3.6932618247526514E-2</v>
      </c>
      <c r="BZ82" s="185">
        <v>-4.8999213502031978E-2</v>
      </c>
      <c r="CA82" s="185">
        <v>2.0514430741830632E-2</v>
      </c>
      <c r="CB82" s="185">
        <v>8.8155818368495231E-2</v>
      </c>
      <c r="CC82" s="185">
        <v>5.3434901784477552E-2</v>
      </c>
      <c r="CD82" s="185">
        <v>6.0493118613558303E-3</v>
      </c>
      <c r="CE82" s="185">
        <v>1.0086519726952143E-2</v>
      </c>
      <c r="CF82" s="185">
        <v>-2.7156739996323396E-3</v>
      </c>
      <c r="CG82" s="185">
        <v>-3.952953233673822E-3</v>
      </c>
      <c r="CH82" s="185">
        <v>2.6556176751115813E-2</v>
      </c>
      <c r="CI82" s="185">
        <v>2.7726222550663007E-2</v>
      </c>
      <c r="CJ82" s="185">
        <v>9.8695022356260591E-3</v>
      </c>
      <c r="CK82" s="185">
        <v>3.5682937757871409E-2</v>
      </c>
      <c r="CL82" s="185">
        <v>-1.7214628794917374E-2</v>
      </c>
      <c r="CM82" s="185">
        <v>6.5736430274707849E-3</v>
      </c>
      <c r="CN82" s="185">
        <v>-999999999</v>
      </c>
      <c r="CO82" s="185">
        <v>-2.6484123068182274E-2</v>
      </c>
      <c r="CP82" s="185">
        <v>4.6558035097070145E-5</v>
      </c>
      <c r="CQ82" s="185">
        <v>8.3623864311547919E-3</v>
      </c>
      <c r="CR82" s="185">
        <v>1.4716718900761068E-2</v>
      </c>
      <c r="CS82" s="185">
        <v>-4.7928569128858727E-3</v>
      </c>
      <c r="CT82" s="185">
        <v>1.3200689755729345E-2</v>
      </c>
      <c r="CU82" s="185">
        <v>-6.9883854301933546E-3</v>
      </c>
      <c r="CV82" s="185">
        <v>2.4530371225842201E-2</v>
      </c>
      <c r="CW82" s="185">
        <v>1.0630962463748707E-2</v>
      </c>
      <c r="CX82" s="185">
        <v>9.6975466257796968E-3</v>
      </c>
      <c r="CY82" s="185">
        <v>6.3563147306613874E-3</v>
      </c>
      <c r="CZ82" s="185">
        <v>1.7728465409451527E-2</v>
      </c>
      <c r="DA82" s="185">
        <v>3.3063883257705713E-2</v>
      </c>
      <c r="DB82" s="185">
        <v>-1.5424322503947154E-3</v>
      </c>
      <c r="DC82" s="185">
        <v>1.0081463688988206E-2</v>
      </c>
      <c r="DD82" s="185">
        <v>3.1483568433336356E-2</v>
      </c>
      <c r="DE82" s="185">
        <v>1.057346555721329E-2</v>
      </c>
      <c r="DF82" s="185">
        <v>1.8370294528026337E-2</v>
      </c>
      <c r="DG82" s="185">
        <v>1.8231789583921125E-2</v>
      </c>
      <c r="DH82" s="185">
        <v>1.8975446622205433E-2</v>
      </c>
      <c r="DI82" s="185">
        <v>1.6415666378160203E-2</v>
      </c>
      <c r="DJ82" s="185">
        <v>9.7520850163891216E-3</v>
      </c>
      <c r="DK82" s="185">
        <v>-0.12036479834753816</v>
      </c>
      <c r="DL82" s="185">
        <v>-8.394831471699133E-3</v>
      </c>
      <c r="DM82" s="185">
        <v>-1.308971749532032E-2</v>
      </c>
      <c r="DN82" s="185">
        <v>-999999999</v>
      </c>
      <c r="DO82" s="185">
        <v>-1.069763571787744E-2</v>
      </c>
      <c r="DP82" s="185">
        <v>-7.9934164744394354E-3</v>
      </c>
      <c r="DQ82" s="185">
        <v>6.823409620750104E-3</v>
      </c>
      <c r="DR82" s="185">
        <v>1.6980659028198397E-2</v>
      </c>
      <c r="DS82" s="185">
        <v>-1.6730677095220262E-2</v>
      </c>
      <c r="DT82" s="185">
        <v>-2.9048975537304962E-2</v>
      </c>
      <c r="DU82" s="185">
        <v>-3.1832102142768139E-3</v>
      </c>
      <c r="DV82" s="185">
        <v>5.9610698152577829E-2</v>
      </c>
      <c r="DW82" s="185">
        <v>1.2286588404148736E-2</v>
      </c>
      <c r="DX82" s="185">
        <v>1.2857704736329207E-2</v>
      </c>
      <c r="DY82" s="185">
        <v>2.364374954999162E-3</v>
      </c>
      <c r="DZ82" s="185">
        <v>1.1014785615984851E-3</v>
      </c>
      <c r="EA82" s="185">
        <v>4.9110923937453893E-2</v>
      </c>
      <c r="EB82" s="185">
        <v>5.7041195396321395E-2</v>
      </c>
      <c r="EC82" s="185">
        <v>2.0440702179858897E-2</v>
      </c>
      <c r="ED82" s="185">
        <v>1.6857341110386222E-2</v>
      </c>
      <c r="EE82" s="185">
        <v>3.2477731592318274E-2</v>
      </c>
      <c r="EF82" s="185">
        <v>-5.8657327864324533E-3</v>
      </c>
      <c r="EG82" s="185">
        <v>-5.8510062236464466E-3</v>
      </c>
      <c r="EH82" s="185">
        <v>-6.4392506383062808E-3</v>
      </c>
      <c r="EI82" s="185">
        <v>-2.9601583914283126E-3</v>
      </c>
      <c r="EJ82" s="185">
        <v>8.1621628480919878E-3</v>
      </c>
      <c r="EK82" s="185">
        <v>-3.522552337471245E-2</v>
      </c>
      <c r="EL82" s="185">
        <v>-5.3937650524286902E-2</v>
      </c>
      <c r="EM82" s="185">
        <v>6.8104384046281913E-2</v>
      </c>
      <c r="EN82" s="185">
        <v>-2.0365014763769944E-2</v>
      </c>
      <c r="EO82" s="185">
        <v>-2.0855610836762697E-2</v>
      </c>
      <c r="EP82" s="185">
        <v>-1.2153193203520938E-2</v>
      </c>
      <c r="EQ82" s="185">
        <v>1.9539213184099964E-2</v>
      </c>
      <c r="ER82" s="185">
        <v>6.1567078335066278E-2</v>
      </c>
      <c r="ES82" s="185">
        <v>-7.9057523986299644E-3</v>
      </c>
      <c r="ET82" s="185">
        <v>-4.9240126044524397E-3</v>
      </c>
      <c r="EU82" s="185">
        <v>2.8675925417466278E-2</v>
      </c>
      <c r="EV82" s="185">
        <v>1.5004596209126173E-2</v>
      </c>
      <c r="EW82" s="185">
        <v>7.7014230581818688E-4</v>
      </c>
      <c r="EX82" s="185">
        <v>2.598837926640489E-2</v>
      </c>
      <c r="EY82" s="185">
        <v>-2.6708682121830861E-3</v>
      </c>
      <c r="EZ82" s="185">
        <v>-2.2182271924227719E-3</v>
      </c>
      <c r="FA82" s="185">
        <v>-4.85830424087033E-2</v>
      </c>
      <c r="FB82" s="185">
        <v>-999999999</v>
      </c>
      <c r="FC82" s="185">
        <v>3.9995787763258552E-2</v>
      </c>
      <c r="FD82" s="185">
        <v>-6.2489831351395658E-3</v>
      </c>
      <c r="FE82" s="185">
        <v>1.8215523823974063E-2</v>
      </c>
      <c r="FF82" s="185">
        <v>-6.2489824853102314E-3</v>
      </c>
      <c r="FG82" s="185">
        <v>3.2455505592910591E-2</v>
      </c>
      <c r="FH82" s="185">
        <v>5.2785212026114914E-3</v>
      </c>
      <c r="FI82" s="185">
        <v>-2.7241631697140993E-2</v>
      </c>
      <c r="FJ82" s="185">
        <v>3.4540282084804183E-2</v>
      </c>
      <c r="FK82" s="185">
        <v>1.2608511994214228E-2</v>
      </c>
      <c r="FL82" s="185">
        <v>1.7628970127194631E-2</v>
      </c>
      <c r="FM82" s="185">
        <v>1.1823528394528039E-2</v>
      </c>
      <c r="FN82" s="185">
        <v>1.8218077604565248E-2</v>
      </c>
      <c r="FO82" s="185">
        <v>-1.6176545230332795E-5</v>
      </c>
      <c r="FP82" s="185">
        <v>3.4093987361237102E-2</v>
      </c>
      <c r="FQ82" s="185">
        <v>7.4698087612825023E-2</v>
      </c>
      <c r="FR82" s="185">
        <v>6.5077522106544203E-2</v>
      </c>
      <c r="FS82" s="185">
        <v>4.5687482477566183E-3</v>
      </c>
      <c r="FT82" s="185">
        <v>-1.014862434252849E-2</v>
      </c>
      <c r="FU82" s="185">
        <v>1.5287603404450581E-2</v>
      </c>
      <c r="FV82" s="185">
        <v>2.791325045145749E-2</v>
      </c>
      <c r="FW82" s="185">
        <v>-3.4471112375692977E-4</v>
      </c>
      <c r="FX82" s="185">
        <v>1.5759698517494132E-3</v>
      </c>
      <c r="FY82" s="185">
        <v>2.1814121957316156E-2</v>
      </c>
      <c r="FZ82" s="185">
        <v>4.2972441305990101E-2</v>
      </c>
      <c r="GA82" s="185">
        <v>-1.2609392150979759E-2</v>
      </c>
      <c r="GB82" s="185">
        <v>-1.445296799605348E-2</v>
      </c>
      <c r="GC82" s="185">
        <v>-1.8749375650355875E-2</v>
      </c>
      <c r="GD82" s="185">
        <v>2.6905080087864311E-2</v>
      </c>
      <c r="GE82" s="185">
        <v>1.7792091445500677E-2</v>
      </c>
      <c r="GF82" s="185">
        <v>-999999999</v>
      </c>
      <c r="GG82" s="185">
        <v>5.9654545509525356E-4</v>
      </c>
      <c r="GH82" s="185">
        <v>2.2914666628158574E-2</v>
      </c>
      <c r="GI82" s="185">
        <v>-2.9767847152366893E-2</v>
      </c>
      <c r="GJ82" s="185">
        <v>1.2837539368513279E-2</v>
      </c>
      <c r="GK82" s="185">
        <v>4.0539525196475953E-3</v>
      </c>
      <c r="GL82" s="185">
        <v>6.5902802180237679E-3</v>
      </c>
      <c r="GM82" s="185">
        <v>4.7684745582243424E-4</v>
      </c>
      <c r="GN82" s="185">
        <v>1.7717826187571371E-2</v>
      </c>
      <c r="GO82" s="185">
        <v>2.3742807094840127E-3</v>
      </c>
    </row>
    <row r="83" spans="1:197" x14ac:dyDescent="0.25">
      <c r="A83" s="183">
        <v>43496</v>
      </c>
      <c r="B83" s="185">
        <v>4.6305923712825103E-2</v>
      </c>
      <c r="C83" s="185">
        <v>-2.9730343243511191E-3</v>
      </c>
      <c r="D83" s="185">
        <v>-1.557189033396114E-2</v>
      </c>
      <c r="E83" s="185">
        <v>-1.4951358517132361E-2</v>
      </c>
      <c r="F83" s="185">
        <v>1.1092580416706953E-2</v>
      </c>
      <c r="G83" s="185">
        <v>1.1322183667025611E-2</v>
      </c>
      <c r="H83" s="185">
        <v>3.3094066412718601E-2</v>
      </c>
      <c r="I83" s="185">
        <v>-4.789602735762765E-2</v>
      </c>
      <c r="J83" s="185">
        <v>1.6231601398364007E-3</v>
      </c>
      <c r="K83" s="185">
        <v>-1.6848597371664671E-2</v>
      </c>
      <c r="L83" s="185">
        <v>-1.815091288154393E-2</v>
      </c>
      <c r="M83" s="185">
        <v>-1.5836347812964908E-2</v>
      </c>
      <c r="N83" s="185">
        <v>-1.6234663624047505E-2</v>
      </c>
      <c r="O83" s="185">
        <v>-1.7147304390028224E-2</v>
      </c>
      <c r="P83" s="185">
        <v>-4.9911106800420608E-3</v>
      </c>
      <c r="Q83" s="185">
        <v>-1.5878774446390499E-2</v>
      </c>
      <c r="R83" s="185">
        <v>3.6807452060446874E-2</v>
      </c>
      <c r="S83" s="185">
        <v>7.1706397818801865E-2</v>
      </c>
      <c r="T83" s="185">
        <v>2.6131909549945587E-4</v>
      </c>
      <c r="U83" s="185">
        <v>0.19386649685037871</v>
      </c>
      <c r="V83" s="185">
        <v>-999999999</v>
      </c>
      <c r="W83" s="185">
        <v>-1.8094943421008328E-2</v>
      </c>
      <c r="X83" s="185">
        <v>-9.2819945434839762E-2</v>
      </c>
      <c r="Y83" s="185">
        <v>4.2561126692083333E-2</v>
      </c>
      <c r="Z83" s="185">
        <v>5.5415421003849018E-2</v>
      </c>
      <c r="AA83" s="185">
        <v>6.4402043988437459E-3</v>
      </c>
      <c r="AB83" s="185">
        <v>-3.9003241219739311E-2</v>
      </c>
      <c r="AC83" s="185">
        <v>-5.7362779149179498E-2</v>
      </c>
      <c r="AD83" s="185">
        <v>-1.9675260135839822E-2</v>
      </c>
      <c r="AE83" s="185">
        <v>-1.9928143454701151E-2</v>
      </c>
      <c r="AF83" s="185">
        <v>4.3711777696617174E-2</v>
      </c>
      <c r="AG83" s="185">
        <v>-2.2008577202627697E-2</v>
      </c>
      <c r="AH83" s="185">
        <v>4.6124210420393098E-3</v>
      </c>
      <c r="AI83" s="185">
        <v>-9.2364315993912274E-3</v>
      </c>
      <c r="AJ83" s="185">
        <v>-1.9042637991773002E-2</v>
      </c>
      <c r="AK83" s="185">
        <v>3.0678883230615437E-2</v>
      </c>
      <c r="AL83" s="185">
        <v>-1.3370417261044716E-2</v>
      </c>
      <c r="AM83" s="185">
        <v>-2.6635088271840066E-2</v>
      </c>
      <c r="AN83" s="185">
        <v>-7.6163744185076239E-3</v>
      </c>
      <c r="AO83" s="185">
        <v>-1.7856680088184978E-3</v>
      </c>
      <c r="AP83" s="185">
        <v>-2.727855089839339E-2</v>
      </c>
      <c r="AQ83" s="185">
        <v>-8.4584728697647132E-3</v>
      </c>
      <c r="AR83" s="185">
        <v>-7.6544918304969484E-3</v>
      </c>
      <c r="AS83" s="185">
        <v>0</v>
      </c>
      <c r="AT83" s="185">
        <v>0</v>
      </c>
      <c r="AU83" s="185">
        <v>0</v>
      </c>
      <c r="AV83" s="185">
        <v>8.3065155837483869E-3</v>
      </c>
      <c r="AW83" s="185">
        <v>2.0252751242497442E-3</v>
      </c>
      <c r="AX83" s="185">
        <v>-2.4038707382596145E-2</v>
      </c>
      <c r="AY83" s="185">
        <v>7.2460934798186161E-2</v>
      </c>
      <c r="AZ83" s="185">
        <v>-5.063795276281903E-3</v>
      </c>
      <c r="BA83" s="185">
        <v>-999999999</v>
      </c>
      <c r="BB83" s="185">
        <v>7.4133424057062965E-3</v>
      </c>
      <c r="BC83" s="185">
        <v>5.5287622527271504E-3</v>
      </c>
      <c r="BD83" s="185">
        <v>8.6060078704941929E-3</v>
      </c>
      <c r="BE83" s="185">
        <v>7.1735341829894852E-3</v>
      </c>
      <c r="BF83" s="185">
        <v>-1.0349438573361701E-2</v>
      </c>
      <c r="BG83" s="185">
        <v>-1.0538923158054346E-2</v>
      </c>
      <c r="BH83" s="185">
        <v>-1.2891177911514475E-2</v>
      </c>
      <c r="BI83" s="185">
        <v>-1.2516583445464389E-2</v>
      </c>
      <c r="BJ83" s="185">
        <v>2.1386868475854861E-3</v>
      </c>
      <c r="BK83" s="185">
        <v>4.4438025637912161E-3</v>
      </c>
      <c r="BL83" s="185">
        <v>-1.2621772483609899E-2</v>
      </c>
      <c r="BM83" s="185">
        <v>-1.5608931165966861E-2</v>
      </c>
      <c r="BN83" s="185">
        <v>-2.031524723164975E-2</v>
      </c>
      <c r="BO83" s="185">
        <v>-1.2170553238230603E-2</v>
      </c>
      <c r="BP83" s="185">
        <v>-9.4632530764047103E-3</v>
      </c>
      <c r="BQ83" s="185">
        <v>-3.9711137675184173E-2</v>
      </c>
      <c r="BR83" s="185">
        <v>-5.5751137561643294E-2</v>
      </c>
      <c r="BS83" s="185">
        <v>-3.5475515312444819E-2</v>
      </c>
      <c r="BT83" s="185">
        <v>-4.3634047187521688E-2</v>
      </c>
      <c r="BU83" s="185">
        <v>2.0704945270377376E-2</v>
      </c>
      <c r="BV83" s="185">
        <v>-4.7627969683511573E-2</v>
      </c>
      <c r="BW83" s="185">
        <v>4.0291970189581562E-3</v>
      </c>
      <c r="BX83" s="185">
        <v>2.4609281231803719E-2</v>
      </c>
      <c r="BY83" s="185">
        <v>-1.4215387713773084E-2</v>
      </c>
      <c r="BZ83" s="185">
        <v>-6.3822985177196867E-2</v>
      </c>
      <c r="CA83" s="185">
        <v>-5.8646027665818935E-3</v>
      </c>
      <c r="CB83" s="185">
        <v>-2.9463529609313938E-2</v>
      </c>
      <c r="CC83" s="185">
        <v>-2.4756221918055078E-2</v>
      </c>
      <c r="CD83" s="185">
        <v>-1.5195959975159421E-4</v>
      </c>
      <c r="CE83" s="185">
        <v>-1.8805823203763172E-2</v>
      </c>
      <c r="CF83" s="185">
        <v>1.8187962892923977E-3</v>
      </c>
      <c r="CG83" s="185">
        <v>7.6815710155673147E-3</v>
      </c>
      <c r="CH83" s="185">
        <v>-2.6996380609677051E-3</v>
      </c>
      <c r="CI83" s="185">
        <v>8.8400463256664442E-3</v>
      </c>
      <c r="CJ83" s="185">
        <v>-1.1459273887852207E-2</v>
      </c>
      <c r="CK83" s="185">
        <v>2.5741071577549436E-2</v>
      </c>
      <c r="CL83" s="185">
        <v>2.4305428861289554E-2</v>
      </c>
      <c r="CM83" s="185">
        <v>-7.5054194975424805E-3</v>
      </c>
      <c r="CN83" s="185">
        <v>-999999999</v>
      </c>
      <c r="CO83" s="185">
        <v>3.6445836523813044E-2</v>
      </c>
      <c r="CP83" s="185">
        <v>1.9789223976313087E-3</v>
      </c>
      <c r="CQ83" s="185">
        <v>2.2447569030322405E-2</v>
      </c>
      <c r="CR83" s="185">
        <v>2.8627131215497641E-2</v>
      </c>
      <c r="CS83" s="185">
        <v>3.4189237836209203E-2</v>
      </c>
      <c r="CT83" s="185">
        <v>-1.2374028628577945E-2</v>
      </c>
      <c r="CU83" s="185">
        <v>-1.3995071816162531E-2</v>
      </c>
      <c r="CV83" s="185">
        <v>-1.4614461453458396E-2</v>
      </c>
      <c r="CW83" s="185">
        <v>8.4786360443650922E-4</v>
      </c>
      <c r="CX83" s="185">
        <v>1.5281507321730531E-2</v>
      </c>
      <c r="CY83" s="185">
        <v>2.1852218448474018E-2</v>
      </c>
      <c r="CZ83" s="185">
        <v>1.9853691089448008E-2</v>
      </c>
      <c r="DA83" s="185">
        <v>9.6214856206646559E-3</v>
      </c>
      <c r="DB83" s="185">
        <v>2.6839460426865708E-2</v>
      </c>
      <c r="DC83" s="185">
        <v>7.3692555578470905E-3</v>
      </c>
      <c r="DD83" s="185">
        <v>-5.9583833479902445E-4</v>
      </c>
      <c r="DE83" s="185">
        <v>2.5112739943355545E-2</v>
      </c>
      <c r="DF83" s="185">
        <v>-5.5825750531203353E-2</v>
      </c>
      <c r="DG83" s="185">
        <v>-1.6808631588208743E-2</v>
      </c>
      <c r="DH83" s="185">
        <v>-3.3580953769133254E-2</v>
      </c>
      <c r="DI83" s="185">
        <v>2.9787381122947949E-2</v>
      </c>
      <c r="DJ83" s="185">
        <v>9.5813110051154848E-3</v>
      </c>
      <c r="DK83" s="185">
        <v>0.1151048502029442</v>
      </c>
      <c r="DL83" s="185">
        <v>1.8435601647018543E-3</v>
      </c>
      <c r="DM83" s="185">
        <v>-2.4742730114093638E-3</v>
      </c>
      <c r="DN83" s="185">
        <v>-999999999</v>
      </c>
      <c r="DO83" s="185">
        <v>6.4446139332287149E-5</v>
      </c>
      <c r="DP83" s="185">
        <v>-2.3596954364153897E-3</v>
      </c>
      <c r="DQ83" s="185">
        <v>-1.9038897661411088E-2</v>
      </c>
      <c r="DR83" s="185">
        <v>3.8254588403728425E-2</v>
      </c>
      <c r="DS83" s="185">
        <v>-1.3149196161181246E-2</v>
      </c>
      <c r="DT83" s="185">
        <v>-1.5256678587781973E-2</v>
      </c>
      <c r="DU83" s="185">
        <v>6.1105688385373388E-3</v>
      </c>
      <c r="DV83" s="185">
        <v>4.4116963408906938E-2</v>
      </c>
      <c r="DW83" s="185">
        <v>8.1678343618043908E-3</v>
      </c>
      <c r="DX83" s="185">
        <v>8.276285821069207E-3</v>
      </c>
      <c r="DY83" s="185">
        <v>-5.0538328232956472E-3</v>
      </c>
      <c r="DZ83" s="185">
        <v>1.1628886093511814E-3</v>
      </c>
      <c r="EA83" s="185">
        <v>1.3952273890180899E-2</v>
      </c>
      <c r="EB83" s="185">
        <v>1.4858684813551529E-2</v>
      </c>
      <c r="EC83" s="185">
        <v>3.6890315677678441E-2</v>
      </c>
      <c r="ED83" s="185">
        <v>2.7461468679231608E-2</v>
      </c>
      <c r="EE83" s="185">
        <v>-3.5302954836540619E-2</v>
      </c>
      <c r="EF83" s="185">
        <v>7.2849868489972911E-5</v>
      </c>
      <c r="EG83" s="185">
        <v>3.7927766103620962E-4</v>
      </c>
      <c r="EH83" s="185">
        <v>-2.7811490470642207E-4</v>
      </c>
      <c r="EI83" s="185">
        <v>8.0815209619637354E-2</v>
      </c>
      <c r="EJ83" s="185">
        <v>2.9601182679077419E-2</v>
      </c>
      <c r="EK83" s="185">
        <v>8.0716837112433659E-3</v>
      </c>
      <c r="EL83" s="185">
        <v>-4.3741966679045674E-2</v>
      </c>
      <c r="EM83" s="185">
        <v>-2.6322120510147956E-2</v>
      </c>
      <c r="EN83" s="185">
        <v>9.2274926508926752E-3</v>
      </c>
      <c r="EO83" s="185">
        <v>-6.5596584597852302E-3</v>
      </c>
      <c r="EP83" s="185">
        <v>7.0835434318302212E-3</v>
      </c>
      <c r="EQ83" s="185">
        <v>3.6182055855222346E-3</v>
      </c>
      <c r="ER83" s="185">
        <v>-3.4750320249322321E-2</v>
      </c>
      <c r="ES83" s="185">
        <v>1.4770939459226069E-2</v>
      </c>
      <c r="ET83" s="185">
        <v>1.5641035702205697E-2</v>
      </c>
      <c r="EU83" s="185">
        <v>-2.6458705714154977E-2</v>
      </c>
      <c r="EV83" s="185">
        <v>-5.6207174137016926E-3</v>
      </c>
      <c r="EW83" s="185">
        <v>2.5604138279575334E-2</v>
      </c>
      <c r="EX83" s="185">
        <v>1.0938003138622641E-2</v>
      </c>
      <c r="EY83" s="185">
        <v>2.3655207539126318E-2</v>
      </c>
      <c r="EZ83" s="185">
        <v>1.282556528529182E-2</v>
      </c>
      <c r="FA83" s="185">
        <v>3.0380788803142128E-2</v>
      </c>
      <c r="FB83" s="185">
        <v>-999999999</v>
      </c>
      <c r="FC83" s="185">
        <v>-2.1081013951259737E-2</v>
      </c>
      <c r="FD83" s="185">
        <v>-3.2153502476853384E-2</v>
      </c>
      <c r="FE83" s="185">
        <v>-2.2405340361225792E-2</v>
      </c>
      <c r="FF83" s="185">
        <v>-3.2153502563685571E-2</v>
      </c>
      <c r="FG83" s="185">
        <v>-1.3391707796595789E-2</v>
      </c>
      <c r="FH83" s="185">
        <v>-6.009482062909649E-2</v>
      </c>
      <c r="FI83" s="185">
        <v>2.1508157031688208E-2</v>
      </c>
      <c r="FJ83" s="185">
        <v>-2.5413431210424657E-2</v>
      </c>
      <c r="FK83" s="185">
        <v>-2.4383629252344836E-2</v>
      </c>
      <c r="FL83" s="185">
        <v>-4.138102854769736E-2</v>
      </c>
      <c r="FM83" s="185">
        <v>3.0716633374583083E-2</v>
      </c>
      <c r="FN83" s="185">
        <v>4.9015053693628699E-2</v>
      </c>
      <c r="FO83" s="185">
        <v>3.0171640921452941E-2</v>
      </c>
      <c r="FP83" s="185">
        <v>-1.3471065655567854E-2</v>
      </c>
      <c r="FQ83" s="185">
        <v>-1.8968710680457159E-2</v>
      </c>
      <c r="FR83" s="185">
        <v>6.7634354726341911E-2</v>
      </c>
      <c r="FS83" s="185">
        <v>-6.632128359968595E-3</v>
      </c>
      <c r="FT83" s="185">
        <v>-1.4185982214652938E-2</v>
      </c>
      <c r="FU83" s="185">
        <v>-8.1019126696642296E-4</v>
      </c>
      <c r="FV83" s="185">
        <v>2.2316919286308128E-2</v>
      </c>
      <c r="FW83" s="185">
        <v>0</v>
      </c>
      <c r="FX83" s="185">
        <v>-4.7864433570975647E-3</v>
      </c>
      <c r="FY83" s="185">
        <v>1.9439621593813669E-2</v>
      </c>
      <c r="FZ83" s="185">
        <v>3.4451617106791385E-2</v>
      </c>
      <c r="GA83" s="185">
        <v>2.952647373770393E-2</v>
      </c>
      <c r="GB83" s="185">
        <v>9.9431725099386095E-2</v>
      </c>
      <c r="GC83" s="185">
        <v>2.5509920953000365E-2</v>
      </c>
      <c r="GD83" s="185">
        <v>1.6226447354774826E-2</v>
      </c>
      <c r="GE83" s="185">
        <v>1.8474943189840415E-2</v>
      </c>
      <c r="GF83" s="185">
        <v>-999999999</v>
      </c>
      <c r="GG83" s="185">
        <v>3.0092004056366722E-2</v>
      </c>
      <c r="GH83" s="185">
        <v>5.1228845010641469E-2</v>
      </c>
      <c r="GI83" s="185">
        <v>-2.889078938656553E-2</v>
      </c>
      <c r="GJ83" s="185">
        <v>1.8126583647087014E-2</v>
      </c>
      <c r="GK83" s="185">
        <v>1.3099228958170613E-2</v>
      </c>
      <c r="GL83" s="185">
        <v>3.078553258177949E-2</v>
      </c>
      <c r="GM83" s="185">
        <v>-1.6896117685054899E-4</v>
      </c>
      <c r="GN83" s="185">
        <v>2.6475613073177383E-2</v>
      </c>
      <c r="GO83" s="185">
        <v>1.2282254827096214E-2</v>
      </c>
    </row>
    <row r="84" spans="1:197" x14ac:dyDescent="0.25">
      <c r="A84" s="183">
        <v>43524</v>
      </c>
      <c r="B84" s="185">
        <v>3.4960244152305878E-2</v>
      </c>
      <c r="C84" s="185">
        <v>2.4235065565341492E-2</v>
      </c>
      <c r="D84" s="185">
        <v>1.1259633128647919E-2</v>
      </c>
      <c r="E84" s="185">
        <v>1.0996231694288995E-2</v>
      </c>
      <c r="F84" s="185">
        <v>1.8284145367894713E-2</v>
      </c>
      <c r="G84" s="185">
        <v>1.8276790550833224E-2</v>
      </c>
      <c r="H84" s="185">
        <v>4.2102535518764792E-2</v>
      </c>
      <c r="I84" s="185">
        <v>-5.9911330657441697E-4</v>
      </c>
      <c r="J84" s="185">
        <v>-1.8413891872339073E-3</v>
      </c>
      <c r="K84" s="185">
        <v>1.7127003491678075E-2</v>
      </c>
      <c r="L84" s="185">
        <v>1.6861023255618376E-2</v>
      </c>
      <c r="M84" s="185">
        <v>1.7237743843188155E-2</v>
      </c>
      <c r="N84" s="185">
        <v>1.716781582545665E-2</v>
      </c>
      <c r="O84" s="185">
        <v>1.6959501913881236E-2</v>
      </c>
      <c r="P84" s="185">
        <v>-6.137117052100809E-3</v>
      </c>
      <c r="Q84" s="185">
        <v>4.4382791608183507E-3</v>
      </c>
      <c r="R84" s="185">
        <v>2.1395392516845739E-2</v>
      </c>
      <c r="S84" s="185">
        <v>3.166705936840028E-2</v>
      </c>
      <c r="T84" s="185">
        <v>2.3607634188245992E-3</v>
      </c>
      <c r="U84" s="185">
        <v>5.3622147539804793E-2</v>
      </c>
      <c r="V84" s="185">
        <v>-999999999</v>
      </c>
      <c r="W84" s="185">
        <v>4.7429072499281608E-3</v>
      </c>
      <c r="X84" s="185">
        <v>-2.0942745937558575E-2</v>
      </c>
      <c r="Y84" s="185">
        <v>-1.1876652534009531E-3</v>
      </c>
      <c r="Z84" s="185">
        <v>1.2993563579389387E-2</v>
      </c>
      <c r="AA84" s="185">
        <v>1.8362426878836113E-2</v>
      </c>
      <c r="AB84" s="185">
        <v>-2.1266211689375952E-3</v>
      </c>
      <c r="AC84" s="185">
        <v>-2.6911061374963905E-3</v>
      </c>
      <c r="AD84" s="185">
        <v>1.8631513534286763E-2</v>
      </c>
      <c r="AE84" s="185">
        <v>1.2069435283295918E-2</v>
      </c>
      <c r="AF84" s="185">
        <v>-3.5092052196034951E-2</v>
      </c>
      <c r="AG84" s="185">
        <v>1.1077572941428216E-2</v>
      </c>
      <c r="AH84" s="185">
        <v>-6.7067505763076423E-4</v>
      </c>
      <c r="AI84" s="185">
        <v>5.9100137178920249E-3</v>
      </c>
      <c r="AJ84" s="185">
        <v>6.8011862706206211E-2</v>
      </c>
      <c r="AK84" s="185">
        <v>3.4697174874998554E-3</v>
      </c>
      <c r="AL84" s="185">
        <v>-1.0325612912322264E-2</v>
      </c>
      <c r="AM84" s="185">
        <v>1.332344286837836E-2</v>
      </c>
      <c r="AN84" s="185">
        <v>2.2210849545492083E-2</v>
      </c>
      <c r="AO84" s="185">
        <v>1.7400041659417477E-2</v>
      </c>
      <c r="AP84" s="185">
        <v>1.2714989086443845E-2</v>
      </c>
      <c r="AQ84" s="185">
        <v>2.1556266099483582E-2</v>
      </c>
      <c r="AR84" s="185">
        <v>2.2133856462916154E-2</v>
      </c>
      <c r="AS84" s="185">
        <v>0</v>
      </c>
      <c r="AT84" s="185">
        <v>0</v>
      </c>
      <c r="AU84" s="185">
        <v>0</v>
      </c>
      <c r="AV84" s="185">
        <v>4.9196073187385368E-4</v>
      </c>
      <c r="AW84" s="185">
        <v>0</v>
      </c>
      <c r="AX84" s="185">
        <v>7.6176169462082981E-3</v>
      </c>
      <c r="AY84" s="185">
        <v>5.3712045350852292E-2</v>
      </c>
      <c r="AZ84" s="185">
        <v>-4.0006913630598936E-3</v>
      </c>
      <c r="BA84" s="185">
        <v>-999999999</v>
      </c>
      <c r="BB84" s="185">
        <v>1.910208868734784E-3</v>
      </c>
      <c r="BC84" s="185">
        <v>8.8911319293907189E-3</v>
      </c>
      <c r="BD84" s="185">
        <v>-2.4037172709265582E-3</v>
      </c>
      <c r="BE84" s="185">
        <v>8.43771992905697E-3</v>
      </c>
      <c r="BF84" s="185">
        <v>1.54693422116811E-2</v>
      </c>
      <c r="BG84" s="185">
        <v>2.6817021031950716E-2</v>
      </c>
      <c r="BH84" s="185">
        <v>2.6061698137003361E-2</v>
      </c>
      <c r="BI84" s="185">
        <v>2.6252542067028258E-2</v>
      </c>
      <c r="BJ84" s="185">
        <v>1.6799558015659827E-2</v>
      </c>
      <c r="BK84" s="185">
        <v>1.8589901753430903E-2</v>
      </c>
      <c r="BL84" s="185">
        <v>-2.396700641220793E-2</v>
      </c>
      <c r="BM84" s="185">
        <v>1.0080912042772509E-2</v>
      </c>
      <c r="BN84" s="185">
        <v>1.873281181470959E-2</v>
      </c>
      <c r="BO84" s="185">
        <v>1.335355892446167E-2</v>
      </c>
      <c r="BP84" s="185">
        <v>3.6872450172812836E-3</v>
      </c>
      <c r="BQ84" s="185">
        <v>1.2294318412819085E-2</v>
      </c>
      <c r="BR84" s="185">
        <v>1.8176248613409059E-2</v>
      </c>
      <c r="BS84" s="185">
        <v>9.1715953420731192E-4</v>
      </c>
      <c r="BT84" s="185">
        <v>-5.445991056055581E-3</v>
      </c>
      <c r="BU84" s="185">
        <v>1.9279098749413939E-3</v>
      </c>
      <c r="BV84" s="185">
        <v>2.4921212417039269E-2</v>
      </c>
      <c r="BW84" s="185">
        <v>2.9946809443984718E-2</v>
      </c>
      <c r="BX84" s="185">
        <v>1.7777632862730427E-2</v>
      </c>
      <c r="BY84" s="185">
        <v>2.6136994956368346E-2</v>
      </c>
      <c r="BZ84" s="185">
        <v>-3.4680969821078607E-2</v>
      </c>
      <c r="CA84" s="185">
        <v>-2.6122725566568709E-3</v>
      </c>
      <c r="CB84" s="185">
        <v>-7.5323139947571782E-3</v>
      </c>
      <c r="CC84" s="185">
        <v>-3.393743368592779E-3</v>
      </c>
      <c r="CD84" s="185">
        <v>4.8843741646265666E-4</v>
      </c>
      <c r="CE84" s="185">
        <v>1.0661445178672577E-2</v>
      </c>
      <c r="CF84" s="185">
        <v>-1.330082759959633E-2</v>
      </c>
      <c r="CG84" s="185">
        <v>-1.8390981844235194E-3</v>
      </c>
      <c r="CH84" s="185">
        <v>-8.3320974493256985E-4</v>
      </c>
      <c r="CI84" s="185">
        <v>-2.2850975453744753E-2</v>
      </c>
      <c r="CJ84" s="185">
        <v>-3.6769119618933213E-2</v>
      </c>
      <c r="CK84" s="185">
        <v>-9.6603002805831732E-3</v>
      </c>
      <c r="CL84" s="185">
        <v>-1.8989153893402819E-2</v>
      </c>
      <c r="CM84" s="185">
        <v>6.0603395813625827E-3</v>
      </c>
      <c r="CN84" s="185">
        <v>-999999999</v>
      </c>
      <c r="CO84" s="185">
        <v>4.5319393501926956E-3</v>
      </c>
      <c r="CP84" s="185">
        <v>1.6492124947636345E-2</v>
      </c>
      <c r="CQ84" s="185">
        <v>1.5400399664987354E-2</v>
      </c>
      <c r="CR84" s="185">
        <v>3.4313284888740046E-3</v>
      </c>
      <c r="CS84" s="185">
        <v>1.7090635804744063E-2</v>
      </c>
      <c r="CT84" s="185">
        <v>-6.8927476820761086E-3</v>
      </c>
      <c r="CU84" s="185">
        <v>1.4629514496132768E-2</v>
      </c>
      <c r="CV84" s="185">
        <v>-1.2612209706674295E-2</v>
      </c>
      <c r="CW84" s="185">
        <v>-6.7899614452000502E-3</v>
      </c>
      <c r="CX84" s="185">
        <v>6.6439452809833001E-3</v>
      </c>
      <c r="CY84" s="185">
        <v>-4.2127717418355684E-3</v>
      </c>
      <c r="CZ84" s="185">
        <v>8.3323955757607926E-3</v>
      </c>
      <c r="DA84" s="185">
        <v>2.1195795688932306E-3</v>
      </c>
      <c r="DB84" s="185">
        <v>1.1707096271428449E-2</v>
      </c>
      <c r="DC84" s="185">
        <v>4.5131024907851692E-3</v>
      </c>
      <c r="DD84" s="185">
        <v>4.8559892999938212E-3</v>
      </c>
      <c r="DE84" s="185">
        <v>2.840649567828331E-3</v>
      </c>
      <c r="DF84" s="185">
        <v>-6.5606586086000632E-3</v>
      </c>
      <c r="DG84" s="185">
        <v>8.7480070969555533E-3</v>
      </c>
      <c r="DH84" s="185">
        <v>-1.3975711616235416E-3</v>
      </c>
      <c r="DI84" s="185">
        <v>3.8726601935451434E-4</v>
      </c>
      <c r="DJ84" s="185">
        <v>-7.1946956080107347E-3</v>
      </c>
      <c r="DK84" s="185">
        <v>-1.0195418459666384E-2</v>
      </c>
      <c r="DL84" s="185">
        <v>1.965908640075874E-3</v>
      </c>
      <c r="DM84" s="185">
        <v>7.1492762863246302E-3</v>
      </c>
      <c r="DN84" s="185">
        <v>-999999999</v>
      </c>
      <c r="DO84" s="185">
        <v>2.7854604164923415E-4</v>
      </c>
      <c r="DP84" s="185">
        <v>1.9857497217033331E-3</v>
      </c>
      <c r="DQ84" s="185">
        <v>-5.7006746903571935E-3</v>
      </c>
      <c r="DR84" s="185">
        <v>2.6395629621255186E-2</v>
      </c>
      <c r="DS84" s="185">
        <v>-5.8820936329007454E-3</v>
      </c>
      <c r="DT84" s="185">
        <v>-4.4703271174802569E-3</v>
      </c>
      <c r="DU84" s="185">
        <v>1.235882003446335E-3</v>
      </c>
      <c r="DV84" s="185">
        <v>1.5054145270787762E-2</v>
      </c>
      <c r="DW84" s="185">
        <v>1.4518450672480346E-2</v>
      </c>
      <c r="DX84" s="185">
        <v>1.5014242726351946E-2</v>
      </c>
      <c r="DY84" s="185">
        <v>1.1073857613879343E-2</v>
      </c>
      <c r="DZ84" s="185">
        <v>2.4254392807047401E-2</v>
      </c>
      <c r="EA84" s="185">
        <v>-5.1121364158173657E-2</v>
      </c>
      <c r="EB84" s="185">
        <v>2.8548955338036038E-2</v>
      </c>
      <c r="EC84" s="185">
        <v>-1.690466953499602E-3</v>
      </c>
      <c r="ED84" s="185">
        <v>-3.7621098883813889E-3</v>
      </c>
      <c r="EE84" s="185">
        <v>-4.1760138789878387E-2</v>
      </c>
      <c r="EF84" s="185">
        <v>1.3185857175420607E-2</v>
      </c>
      <c r="EG84" s="185">
        <v>1.3401826896741988E-2</v>
      </c>
      <c r="EH84" s="185">
        <v>1.2793867201638841E-2</v>
      </c>
      <c r="EI84" s="185">
        <v>-2.3087169446268228E-2</v>
      </c>
      <c r="EJ84" s="185">
        <v>2.5204806204146602E-2</v>
      </c>
      <c r="EK84" s="185">
        <v>-1.5177627471777133E-3</v>
      </c>
      <c r="EL84" s="185">
        <v>2.3297531032494871E-2</v>
      </c>
      <c r="EM84" s="185">
        <v>1.1025373147475721E-2</v>
      </c>
      <c r="EN84" s="185">
        <v>-2.0926844739166638E-3</v>
      </c>
      <c r="EO84" s="185">
        <v>8.2027144730434064E-3</v>
      </c>
      <c r="EP84" s="185">
        <v>1.6761758805494062E-2</v>
      </c>
      <c r="EQ84" s="185">
        <v>9.3831507899814117E-3</v>
      </c>
      <c r="ER84" s="185">
        <v>-3.5820956250915817E-2</v>
      </c>
      <c r="ES84" s="185">
        <v>8.16357017613417E-3</v>
      </c>
      <c r="ET84" s="185">
        <v>-1.6572879824235218E-3</v>
      </c>
      <c r="EU84" s="185">
        <v>-2.3903449299009626E-2</v>
      </c>
      <c r="EV84" s="185">
        <v>-3.351351502073217E-4</v>
      </c>
      <c r="EW84" s="185">
        <v>2.7020920514126471E-2</v>
      </c>
      <c r="EX84" s="185">
        <v>1.3918040561393131E-2</v>
      </c>
      <c r="EY84" s="185">
        <v>6.1017215672696974E-3</v>
      </c>
      <c r="EZ84" s="185">
        <v>-8.9970436999453063E-3</v>
      </c>
      <c r="FA84" s="185">
        <v>1.6541399973423812E-3</v>
      </c>
      <c r="FB84" s="185">
        <v>-999999999</v>
      </c>
      <c r="FC84" s="185">
        <v>0</v>
      </c>
      <c r="FD84" s="185">
        <v>-7.1347312870651686E-4</v>
      </c>
      <c r="FE84" s="185">
        <v>4.5517692368977772E-3</v>
      </c>
      <c r="FF84" s="185">
        <v>-7.1347334733602025E-4</v>
      </c>
      <c r="FG84" s="185">
        <v>-9.0780753179233124E-3</v>
      </c>
      <c r="FH84" s="185">
        <v>1.5597209739183748E-2</v>
      </c>
      <c r="FI84" s="185">
        <v>1.7146550695182845E-2</v>
      </c>
      <c r="FJ84" s="185">
        <v>1.1989244608146685E-2</v>
      </c>
      <c r="FK84" s="185">
        <v>1.5104807152752375E-2</v>
      </c>
      <c r="FL84" s="185">
        <v>-2.6267349307582625E-2</v>
      </c>
      <c r="FM84" s="185">
        <v>1.3278019011890938E-2</v>
      </c>
      <c r="FN84" s="185">
        <v>-6.0806131720065586E-3</v>
      </c>
      <c r="FO84" s="185">
        <v>-2.73699126613332E-2</v>
      </c>
      <c r="FP84" s="185">
        <v>1.1874563745987349E-2</v>
      </c>
      <c r="FQ84" s="185">
        <v>-3.2723827022881971E-2</v>
      </c>
      <c r="FR84" s="185">
        <v>-1.2536172276279246E-2</v>
      </c>
      <c r="FS84" s="185">
        <v>3.9648901530505605E-2</v>
      </c>
      <c r="FT84" s="185">
        <v>-1.7714201811261359E-2</v>
      </c>
      <c r="FU84" s="185">
        <v>-1.6969730143341286E-4</v>
      </c>
      <c r="FV84" s="185">
        <v>1.0257013515921898E-2</v>
      </c>
      <c r="FW84" s="185">
        <v>4.326781085252706E-3</v>
      </c>
      <c r="FX84" s="185">
        <v>7.1520723595603925E-3</v>
      </c>
      <c r="FY84" s="185">
        <v>8.0556079758878074E-3</v>
      </c>
      <c r="FZ84" s="185">
        <v>1.5313960268854121E-2</v>
      </c>
      <c r="GA84" s="185">
        <v>-8.3990780040645308E-3</v>
      </c>
      <c r="GB84" s="185">
        <v>-8.447899593015595E-3</v>
      </c>
      <c r="GC84" s="185">
        <v>2.0900169621642768E-2</v>
      </c>
      <c r="GD84" s="185">
        <v>4.8531296708483503E-3</v>
      </c>
      <c r="GE84" s="185">
        <v>3.9840881142904849E-2</v>
      </c>
      <c r="GF84" s="185">
        <v>-999999999</v>
      </c>
      <c r="GG84" s="185">
        <v>8.5366554209409515E-2</v>
      </c>
      <c r="GH84" s="185">
        <v>1.9125387134489656E-2</v>
      </c>
      <c r="GI84" s="185">
        <v>9.5970633967299712E-3</v>
      </c>
      <c r="GJ84" s="185">
        <v>-3.4848501433321598E-5</v>
      </c>
      <c r="GK84" s="185">
        <v>2.1617612651777772E-3</v>
      </c>
      <c r="GL84" s="185">
        <v>1.3832413601323999E-3</v>
      </c>
      <c r="GM84" s="185">
        <v>2.198753716233192E-3</v>
      </c>
      <c r="GN84" s="185">
        <v>5.5390226322127832E-4</v>
      </c>
      <c r="GO84" s="185">
        <v>-6.34834814504843E-3</v>
      </c>
    </row>
    <row r="85" spans="1:197" x14ac:dyDescent="0.25">
      <c r="A85" s="183">
        <v>43555</v>
      </c>
      <c r="B85" s="185">
        <v>2.1793242061971394E-2</v>
      </c>
      <c r="C85" s="185">
        <v>-2.1546958345228694E-2</v>
      </c>
      <c r="D85" s="185">
        <v>2.1022611860100841E-2</v>
      </c>
      <c r="E85" s="185">
        <v>1.9076247783093959E-2</v>
      </c>
      <c r="F85" s="185">
        <v>-7.1178450032257194E-3</v>
      </c>
      <c r="G85" s="185">
        <v>-7.0115373277061434E-3</v>
      </c>
      <c r="H85" s="185">
        <v>5.0652981171153133E-3</v>
      </c>
      <c r="I85" s="185">
        <v>3.5744339828693253E-2</v>
      </c>
      <c r="J85" s="185">
        <v>-8.4893260712161061E-3</v>
      </c>
      <c r="K85" s="185">
        <v>2.209485065713223E-2</v>
      </c>
      <c r="L85" s="185">
        <v>2.1763099950745025E-2</v>
      </c>
      <c r="M85" s="185">
        <v>2.2447273422820754E-2</v>
      </c>
      <c r="N85" s="185">
        <v>2.2201690521453078E-2</v>
      </c>
      <c r="O85" s="185">
        <v>2.2459052855012832E-2</v>
      </c>
      <c r="P85" s="185">
        <v>-1.6728928168594323E-2</v>
      </c>
      <c r="Q85" s="185">
        <v>3.1942699607609218E-3</v>
      </c>
      <c r="R85" s="185">
        <v>4.1427972158200469E-3</v>
      </c>
      <c r="S85" s="185">
        <v>-1.3972711668920244E-2</v>
      </c>
      <c r="T85" s="185">
        <v>2.3059992706949781E-3</v>
      </c>
      <c r="U85" s="185">
        <v>-3.122813561529824E-2</v>
      </c>
      <c r="V85" s="185">
        <v>-999999999</v>
      </c>
      <c r="W85" s="185">
        <v>-4.0099527781539551E-2</v>
      </c>
      <c r="X85" s="185">
        <v>-2.6336896073871331E-2</v>
      </c>
      <c r="Y85" s="185">
        <v>1.5169175666427951E-2</v>
      </c>
      <c r="Z85" s="185">
        <v>-2.1649151479217515E-2</v>
      </c>
      <c r="AA85" s="185">
        <v>6.716183422391016E-3</v>
      </c>
      <c r="AB85" s="185">
        <v>-9.3302164296547377E-3</v>
      </c>
      <c r="AC85" s="185">
        <v>-1.4218341296097073E-2</v>
      </c>
      <c r="AD85" s="185">
        <v>-3.0256279636049419E-3</v>
      </c>
      <c r="AE85" s="185">
        <v>8.6295739447677204E-3</v>
      </c>
      <c r="AF85" s="185">
        <v>-1.2792563510960697E-2</v>
      </c>
      <c r="AG85" s="185">
        <v>1.33055651320388E-2</v>
      </c>
      <c r="AH85" s="185">
        <v>7.0973322404101046E-3</v>
      </c>
      <c r="AI85" s="185">
        <v>2.7469183863641235E-3</v>
      </c>
      <c r="AJ85" s="185">
        <v>1.4450889903113913E-2</v>
      </c>
      <c r="AK85" s="185">
        <v>1.3296339663770017E-2</v>
      </c>
      <c r="AL85" s="185">
        <v>4.1239025138443425E-3</v>
      </c>
      <c r="AM85" s="185">
        <v>-4.1012662632755291E-3</v>
      </c>
      <c r="AN85" s="185">
        <v>6.0488856553334051E-3</v>
      </c>
      <c r="AO85" s="185">
        <v>1.1871747069084504E-2</v>
      </c>
      <c r="AP85" s="185">
        <v>-4.7226765298722176E-3</v>
      </c>
      <c r="AQ85" s="185">
        <v>5.2011499674306811E-3</v>
      </c>
      <c r="AR85" s="185">
        <v>6.0442908931237251E-3</v>
      </c>
      <c r="AS85" s="185">
        <v>0</v>
      </c>
      <c r="AT85" s="185">
        <v>0</v>
      </c>
      <c r="AU85" s="185">
        <v>0</v>
      </c>
      <c r="AV85" s="185">
        <v>-4.3568998018919938E-3</v>
      </c>
      <c r="AW85" s="185">
        <v>0</v>
      </c>
      <c r="AX85" s="185">
        <v>2.6476448680430621E-2</v>
      </c>
      <c r="AY85" s="185">
        <v>-1.5445337153990149E-2</v>
      </c>
      <c r="AZ85" s="185">
        <v>-5.0941768134220786E-3</v>
      </c>
      <c r="BA85" s="185">
        <v>-999999999</v>
      </c>
      <c r="BB85" s="185">
        <v>2.4994667749100004E-3</v>
      </c>
      <c r="BC85" s="185">
        <v>-1.8078234514217325E-3</v>
      </c>
      <c r="BD85" s="185">
        <v>0</v>
      </c>
      <c r="BE85" s="185">
        <v>1.6627871380617124E-2</v>
      </c>
      <c r="BF85" s="185">
        <v>8.4671507259068603E-3</v>
      </c>
      <c r="BG85" s="185">
        <v>1.9113841707464892E-2</v>
      </c>
      <c r="BH85" s="185">
        <v>3.88842461342341E-2</v>
      </c>
      <c r="BI85" s="185">
        <v>3.8956143405381248E-2</v>
      </c>
      <c r="BJ85" s="185">
        <v>2.3115394014457714E-2</v>
      </c>
      <c r="BK85" s="185">
        <v>2.9157497882682593E-3</v>
      </c>
      <c r="BL85" s="185">
        <v>-3.7446300015044789E-3</v>
      </c>
      <c r="BM85" s="185">
        <v>1.0229297909389356E-2</v>
      </c>
      <c r="BN85" s="185">
        <v>2.6984467347655156E-2</v>
      </c>
      <c r="BO85" s="185">
        <v>-4.0876554023693938E-2</v>
      </c>
      <c r="BP85" s="185">
        <v>-3.8117534349520806E-3</v>
      </c>
      <c r="BQ85" s="185">
        <v>1.5958802333614082E-2</v>
      </c>
      <c r="BR85" s="185">
        <v>2.4610301645742606E-2</v>
      </c>
      <c r="BS85" s="185">
        <v>3.3194956717294659E-2</v>
      </c>
      <c r="BT85" s="185">
        <v>4.701870676631216E-2</v>
      </c>
      <c r="BU85" s="185">
        <v>3.0184449011579377E-3</v>
      </c>
      <c r="BV85" s="185">
        <v>1.4239434777151064E-2</v>
      </c>
      <c r="BW85" s="185">
        <v>-3.4366557677411452E-2</v>
      </c>
      <c r="BX85" s="185">
        <v>2.9119501480866138E-2</v>
      </c>
      <c r="BY85" s="185">
        <v>-4.2976872292533552E-2</v>
      </c>
      <c r="BZ85" s="185">
        <v>-6.9489970632567004E-3</v>
      </c>
      <c r="CA85" s="185">
        <v>-6.4994064841925759E-3</v>
      </c>
      <c r="CB85" s="185">
        <v>-9.0158762918022273E-3</v>
      </c>
      <c r="CC85" s="185">
        <v>-1.3305960762436302E-2</v>
      </c>
      <c r="CD85" s="185">
        <v>-3.7800367317372121E-3</v>
      </c>
      <c r="CE85" s="185">
        <v>-5.2472238080537616E-3</v>
      </c>
      <c r="CF85" s="185">
        <v>6.4255628242318591E-3</v>
      </c>
      <c r="CG85" s="185">
        <v>4.68660012606467E-3</v>
      </c>
      <c r="CH85" s="185">
        <v>-9.3281147020865228E-3</v>
      </c>
      <c r="CI85" s="185">
        <v>3.0289898915075879E-2</v>
      </c>
      <c r="CJ85" s="185">
        <v>3.2546963685441112E-2</v>
      </c>
      <c r="CK85" s="185">
        <v>2.7447557888780789E-2</v>
      </c>
      <c r="CL85" s="185">
        <v>2.848774702049299E-2</v>
      </c>
      <c r="CM85" s="185">
        <v>2.9276879374791173E-3</v>
      </c>
      <c r="CN85" s="185">
        <v>-999999999</v>
      </c>
      <c r="CO85" s="185">
        <v>-4.7016850522873131E-3</v>
      </c>
      <c r="CP85" s="185">
        <v>5.5966494425430495E-3</v>
      </c>
      <c r="CQ85" s="185">
        <v>1.5739109960605652E-2</v>
      </c>
      <c r="CR85" s="185">
        <v>2.5326237950235801E-2</v>
      </c>
      <c r="CS85" s="185">
        <v>-2.1263651647111512E-2</v>
      </c>
      <c r="CT85" s="185">
        <v>-8.7008597795832539E-3</v>
      </c>
      <c r="CU85" s="185">
        <v>-3.7431309125695242E-3</v>
      </c>
      <c r="CV85" s="185">
        <v>7.6032465567924548E-2</v>
      </c>
      <c r="CW85" s="185">
        <v>2.1993281568197538E-2</v>
      </c>
      <c r="CX85" s="185">
        <v>4.9678425271205478E-3</v>
      </c>
      <c r="CY85" s="185">
        <v>7.5402497879568471E-3</v>
      </c>
      <c r="CZ85" s="185">
        <v>-6.7182794236933562E-3</v>
      </c>
      <c r="DA85" s="185">
        <v>-4.7248233253178382E-3</v>
      </c>
      <c r="DB85" s="185">
        <v>7.7970239768632111E-4</v>
      </c>
      <c r="DC85" s="185">
        <v>1.1751613383342201E-2</v>
      </c>
      <c r="DD85" s="185">
        <v>4.7252656348174184E-3</v>
      </c>
      <c r="DE85" s="185">
        <v>-1.3002123919637766E-2</v>
      </c>
      <c r="DF85" s="185">
        <v>2.6481951023390681E-3</v>
      </c>
      <c r="DG85" s="185">
        <v>5.7655382946872119E-3</v>
      </c>
      <c r="DH85" s="185">
        <v>-4.9031679553306097E-3</v>
      </c>
      <c r="DI85" s="185">
        <v>0</v>
      </c>
      <c r="DJ85" s="185">
        <v>1.358727216859805E-4</v>
      </c>
      <c r="DK85" s="185">
        <v>2.7999588299958019E-2</v>
      </c>
      <c r="DL85" s="185">
        <v>-9.5339450053843824E-3</v>
      </c>
      <c r="DM85" s="185">
        <v>-8.2225563946933776E-3</v>
      </c>
      <c r="DN85" s="185">
        <v>-999999999</v>
      </c>
      <c r="DO85" s="185">
        <v>-2.8513120667032479E-3</v>
      </c>
      <c r="DP85" s="185">
        <v>-3.6898171291533033E-3</v>
      </c>
      <c r="DQ85" s="185">
        <v>5.6027639495425533E-3</v>
      </c>
      <c r="DR85" s="185">
        <v>1.8185076468272197E-2</v>
      </c>
      <c r="DS85" s="185">
        <v>-9.5464684098373314E-3</v>
      </c>
      <c r="DT85" s="185">
        <v>-1.5252996534546098E-2</v>
      </c>
      <c r="DU85" s="185">
        <v>5.3523394268713284E-3</v>
      </c>
      <c r="DV85" s="185">
        <v>-1.0427589336561426E-2</v>
      </c>
      <c r="DW85" s="185">
        <v>8.4297901170861406E-3</v>
      </c>
      <c r="DX85" s="185">
        <v>8.9332802875869075E-3</v>
      </c>
      <c r="DY85" s="185">
        <v>3.3560158174271966E-3</v>
      </c>
      <c r="DZ85" s="185">
        <v>3.2677682834684925E-2</v>
      </c>
      <c r="EA85" s="185">
        <v>0.15359651516818124</v>
      </c>
      <c r="EB85" s="185">
        <v>-7.3393611716503415E-3</v>
      </c>
      <c r="EC85" s="185">
        <v>1.3835297600572805E-2</v>
      </c>
      <c r="ED85" s="185">
        <v>1.3843000097667146E-2</v>
      </c>
      <c r="EE85" s="185">
        <v>-2.4209673241390613E-2</v>
      </c>
      <c r="EF85" s="185">
        <v>1.2645943655656365E-3</v>
      </c>
      <c r="EG85" s="185">
        <v>1.3791550353090818E-3</v>
      </c>
      <c r="EH85" s="185">
        <v>8.744731624363432E-4</v>
      </c>
      <c r="EI85" s="185">
        <v>-6.4478902880124572E-3</v>
      </c>
      <c r="EJ85" s="185">
        <v>2.6579287314322877E-2</v>
      </c>
      <c r="EK85" s="185">
        <v>6.2311574664453738E-3</v>
      </c>
      <c r="EL85" s="185">
        <v>6.7658318614252574E-3</v>
      </c>
      <c r="EM85" s="185">
        <v>3.6400309371837899E-2</v>
      </c>
      <c r="EN85" s="185">
        <v>-9.9061041162879625E-3</v>
      </c>
      <c r="EO85" s="185">
        <v>-1.5435060446246769E-2</v>
      </c>
      <c r="EP85" s="185">
        <v>-5.3931864799736402E-3</v>
      </c>
      <c r="EQ85" s="185">
        <v>4.3482672596815049E-3</v>
      </c>
      <c r="ER85" s="185">
        <v>-7.1646557825218189E-3</v>
      </c>
      <c r="ES85" s="185">
        <v>6.1263026954721828E-2</v>
      </c>
      <c r="ET85" s="185">
        <v>9.0192608550942448E-3</v>
      </c>
      <c r="EU85" s="185">
        <v>-1.3419286571444563E-2</v>
      </c>
      <c r="EV85" s="185">
        <v>7.1326932991031614E-3</v>
      </c>
      <c r="EW85" s="185">
        <v>-1.9878878882444842E-2</v>
      </c>
      <c r="EX85" s="185">
        <v>-1.0954444246885917E-2</v>
      </c>
      <c r="EY85" s="185">
        <v>1.4586734926069727E-3</v>
      </c>
      <c r="EZ85" s="185">
        <v>-1.8041064394245361E-2</v>
      </c>
      <c r="FA85" s="185">
        <v>7.6456568120400435E-3</v>
      </c>
      <c r="FB85" s="185">
        <v>-999999999</v>
      </c>
      <c r="FC85" s="185">
        <v>0</v>
      </c>
      <c r="FD85" s="185">
        <v>-1.8676958569604385E-2</v>
      </c>
      <c r="FE85" s="185">
        <v>3.718702626698852E-2</v>
      </c>
      <c r="FF85" s="185">
        <v>-1.8676958206321061E-2</v>
      </c>
      <c r="FG85" s="185">
        <v>-1.1959738796447775E-2</v>
      </c>
      <c r="FH85" s="185">
        <v>3.1259760706749011E-2</v>
      </c>
      <c r="FI85" s="185">
        <v>6.9083966832743813E-3</v>
      </c>
      <c r="FJ85" s="185">
        <v>0</v>
      </c>
      <c r="FK85" s="185">
        <v>3.6007415026003361E-3</v>
      </c>
      <c r="FL85" s="185">
        <v>-2.3932273340993446E-2</v>
      </c>
      <c r="FM85" s="185">
        <v>1.6850140907412686E-2</v>
      </c>
      <c r="FN85" s="185">
        <v>1.0630236593964625E-2</v>
      </c>
      <c r="FO85" s="185">
        <v>8.1183562670255303E-3</v>
      </c>
      <c r="FP85" s="185">
        <v>3.8369093372150026E-2</v>
      </c>
      <c r="FQ85" s="185">
        <v>6.2983181473036276E-2</v>
      </c>
      <c r="FR85" s="185">
        <v>-8.5137704206497671E-3</v>
      </c>
      <c r="FS85" s="185">
        <v>-2.5680469696809172E-3</v>
      </c>
      <c r="FT85" s="185">
        <v>4.423363743774545E-3</v>
      </c>
      <c r="FU85" s="185">
        <v>5.0242480934767778E-3</v>
      </c>
      <c r="FV85" s="185">
        <v>-4.7350860017904544E-3</v>
      </c>
      <c r="FW85" s="185">
        <v>5.5381383933939326E-3</v>
      </c>
      <c r="FX85" s="185">
        <v>1.0249383587164576E-2</v>
      </c>
      <c r="FY85" s="185">
        <v>1.2018896402094517E-3</v>
      </c>
      <c r="FZ85" s="185">
        <v>-6.9726937255594566E-3</v>
      </c>
      <c r="GA85" s="185">
        <v>-1.5182200561563443E-2</v>
      </c>
      <c r="GB85" s="185">
        <v>-1.835287705709163E-2</v>
      </c>
      <c r="GC85" s="185">
        <v>-1.851308941732099E-2</v>
      </c>
      <c r="GD85" s="185">
        <v>6.5586159294424417E-3</v>
      </c>
      <c r="GE85" s="185">
        <v>2.778305470304181E-3</v>
      </c>
      <c r="GF85" s="185">
        <v>-999999999</v>
      </c>
      <c r="GG85" s="185">
        <v>1.4594902495463982E-2</v>
      </c>
      <c r="GH85" s="185">
        <v>-1.0861086675113551E-2</v>
      </c>
      <c r="GI85" s="185">
        <v>-5.1991862378686863E-3</v>
      </c>
      <c r="GJ85" s="185">
        <v>6.191744784821691E-3</v>
      </c>
      <c r="GK85" s="185">
        <v>9.0256989241151199E-3</v>
      </c>
      <c r="GL85" s="185">
        <v>8.1880663309900053E-3</v>
      </c>
      <c r="GM85" s="185">
        <v>-1.376294148194796E-3</v>
      </c>
      <c r="GN85" s="185">
        <v>7.6201374383868415E-3</v>
      </c>
      <c r="GO85" s="185">
        <v>2.6358776258153575E-2</v>
      </c>
    </row>
    <row r="86" spans="1:197" x14ac:dyDescent="0.25">
      <c r="A86" s="183">
        <v>43585</v>
      </c>
      <c r="B86" s="185">
        <v>-1.5235221559541324E-3</v>
      </c>
      <c r="C86" s="185">
        <v>0</v>
      </c>
      <c r="D86" s="185">
        <v>0</v>
      </c>
      <c r="E86" s="185">
        <v>0</v>
      </c>
      <c r="F86" s="185">
        <v>0</v>
      </c>
      <c r="G86" s="185">
        <v>0</v>
      </c>
      <c r="H86" s="185">
        <v>0</v>
      </c>
      <c r="I86" s="185">
        <v>0</v>
      </c>
      <c r="J86" s="185">
        <v>-5.261948426615805E-4</v>
      </c>
      <c r="K86" s="185">
        <v>0</v>
      </c>
      <c r="L86" s="185">
        <v>0</v>
      </c>
      <c r="M86" s="185">
        <v>0</v>
      </c>
      <c r="N86" s="185">
        <v>0</v>
      </c>
      <c r="O86" s="185">
        <v>0</v>
      </c>
      <c r="P86" s="185">
        <v>0</v>
      </c>
      <c r="Q86" s="185">
        <v>0</v>
      </c>
      <c r="R86" s="185">
        <v>7.6001767332963578E-3</v>
      </c>
      <c r="S86" s="185">
        <v>3.8982912042198142E-2</v>
      </c>
      <c r="T86" s="185">
        <v>0</v>
      </c>
      <c r="U86" s="185">
        <v>-7.8219044964590534E-2</v>
      </c>
      <c r="V86" s="185">
        <v>-999999999</v>
      </c>
      <c r="W86" s="185">
        <v>-3.6725585586586458E-2</v>
      </c>
      <c r="X86" s="185">
        <v>-3.6118378718750861E-3</v>
      </c>
      <c r="Y86" s="185">
        <v>4.8981212215996855E-2</v>
      </c>
      <c r="Z86" s="185">
        <v>5.2799684083238135E-4</v>
      </c>
      <c r="AA86" s="185">
        <v>-3.4044093294499714E-3</v>
      </c>
      <c r="AB86" s="185">
        <v>0</v>
      </c>
      <c r="AC86" s="185">
        <v>0</v>
      </c>
      <c r="AD86" s="185">
        <v>1.2951425043490878E-2</v>
      </c>
      <c r="AE86" s="185">
        <v>0</v>
      </c>
      <c r="AF86" s="185">
        <v>0</v>
      </c>
      <c r="AG86" s="185">
        <v>0</v>
      </c>
      <c r="AH86" s="185">
        <v>-1.3930937325938825E-3</v>
      </c>
      <c r="AI86" s="185">
        <v>0</v>
      </c>
      <c r="AJ86" s="185">
        <v>0</v>
      </c>
      <c r="AK86" s="185">
        <v>1.8017226157795305E-2</v>
      </c>
      <c r="AL86" s="185">
        <v>0</v>
      </c>
      <c r="AM86" s="185">
        <v>0</v>
      </c>
      <c r="AN86" s="185">
        <v>0</v>
      </c>
      <c r="AO86" s="185">
        <v>0</v>
      </c>
      <c r="AP86" s="185">
        <v>0</v>
      </c>
      <c r="AQ86" s="185">
        <v>0</v>
      </c>
      <c r="AR86" s="185">
        <v>0</v>
      </c>
      <c r="AS86" s="185">
        <v>2.7164408986696583E-3</v>
      </c>
      <c r="AT86" s="185">
        <v>-3.5777393010837611E-3</v>
      </c>
      <c r="AU86" s="185">
        <v>2.7053156075020939E-2</v>
      </c>
      <c r="AV86" s="185">
        <v>-5.6137478888656691E-3</v>
      </c>
      <c r="AW86" s="185">
        <v>-1.6512101475864266E-2</v>
      </c>
      <c r="AX86" s="185">
        <v>3.9918170533024662E-2</v>
      </c>
      <c r="AY86" s="185">
        <v>9.0383760648503567E-3</v>
      </c>
      <c r="AZ86" s="185">
        <v>0</v>
      </c>
      <c r="BA86" s="185">
        <v>-999999999</v>
      </c>
      <c r="BB86" s="185">
        <v>-1.2296586990265109E-2</v>
      </c>
      <c r="BC86" s="185">
        <v>0</v>
      </c>
      <c r="BD86" s="185">
        <v>5.4492601680230287E-3</v>
      </c>
      <c r="BE86" s="185">
        <v>1.2806954867179711E-3</v>
      </c>
      <c r="BF86" s="185">
        <v>9.0999566654722461E-3</v>
      </c>
      <c r="BG86" s="185">
        <v>7.430687233053482E-3</v>
      </c>
      <c r="BH86" s="185">
        <v>1.2513206590209887E-2</v>
      </c>
      <c r="BI86" s="185">
        <v>0</v>
      </c>
      <c r="BJ86" s="185">
        <v>6.8507553970345737E-3</v>
      </c>
      <c r="BK86" s="185">
        <v>0</v>
      </c>
      <c r="BL86" s="185">
        <v>3.5297561837053944E-3</v>
      </c>
      <c r="BM86" s="185">
        <v>1.8277758997919352E-3</v>
      </c>
      <c r="BN86" s="185">
        <v>0</v>
      </c>
      <c r="BO86" s="185">
        <v>0</v>
      </c>
      <c r="BP86" s="185">
        <v>6.0101926739270011E-3</v>
      </c>
      <c r="BQ86" s="185">
        <v>0</v>
      </c>
      <c r="BR86" s="185">
        <v>0</v>
      </c>
      <c r="BS86" s="185">
        <v>0</v>
      </c>
      <c r="BT86" s="185">
        <v>0</v>
      </c>
      <c r="BU86" s="185">
        <v>-9.9677714432866316E-3</v>
      </c>
      <c r="BV86" s="185">
        <v>0</v>
      </c>
      <c r="BW86" s="185">
        <v>2.2422989411025645E-2</v>
      </c>
      <c r="BX86" s="185">
        <v>-6.7341504965783318E-3</v>
      </c>
      <c r="BY86" s="185">
        <v>3.4814415202107901E-2</v>
      </c>
      <c r="BZ86" s="185">
        <v>0</v>
      </c>
      <c r="CA86" s="185">
        <v>8.1684639809621803E-3</v>
      </c>
      <c r="CB86" s="185">
        <v>4.5858103438951997E-2</v>
      </c>
      <c r="CC86" s="185">
        <v>3.0752849234007028E-2</v>
      </c>
      <c r="CD86" s="185">
        <v>-6.4404112581198788E-3</v>
      </c>
      <c r="CE86" s="185">
        <v>1.3641743115677408E-2</v>
      </c>
      <c r="CF86" s="185">
        <v>-6.4033221176911298E-3</v>
      </c>
      <c r="CG86" s="185">
        <v>-1.1914929533258591E-2</v>
      </c>
      <c r="CH86" s="185">
        <v>-1.3904248934139178E-2</v>
      </c>
      <c r="CI86" s="185">
        <v>5.2216358083180661E-2</v>
      </c>
      <c r="CJ86" s="185">
        <v>-1.3731850886044552E-3</v>
      </c>
      <c r="CK86" s="185">
        <v>-2.2230390530438689E-2</v>
      </c>
      <c r="CL86" s="185">
        <v>9.5290132544506474E-3</v>
      </c>
      <c r="CM86" s="185">
        <v>2.3308903031542339E-3</v>
      </c>
      <c r="CN86" s="185">
        <v>-999999999</v>
      </c>
      <c r="CO86" s="185">
        <v>-1.3337827682062479E-2</v>
      </c>
      <c r="CP86" s="185">
        <v>-4.3890411406726833E-3</v>
      </c>
      <c r="CQ86" s="185">
        <v>4.1428878672988027E-3</v>
      </c>
      <c r="CR86" s="185">
        <v>2.1746128162521274E-2</v>
      </c>
      <c r="CS86" s="185">
        <v>-4.2605702900088763E-2</v>
      </c>
      <c r="CT86" s="185">
        <v>0</v>
      </c>
      <c r="CU86" s="185">
        <v>2.4990381037047305E-2</v>
      </c>
      <c r="CV86" s="185">
        <v>1.2252199018275298E-3</v>
      </c>
      <c r="CW86" s="185">
        <v>-5.3152566557718002E-2</v>
      </c>
      <c r="CX86" s="185">
        <v>-5.9653571321491702E-3</v>
      </c>
      <c r="CY86" s="185">
        <v>8.2002132955778118E-3</v>
      </c>
      <c r="CZ86" s="185">
        <v>-9.510908097244631E-3</v>
      </c>
      <c r="DA86" s="185">
        <v>-3.6705808175183229E-2</v>
      </c>
      <c r="DB86" s="185">
        <v>2.150307413760132E-2</v>
      </c>
      <c r="DC86" s="185">
        <v>1.114688732183261E-2</v>
      </c>
      <c r="DD86" s="185">
        <v>-7.1969248205948338E-3</v>
      </c>
      <c r="DE86" s="185">
        <v>-4.4358791349841222E-3</v>
      </c>
      <c r="DF86" s="185">
        <v>0</v>
      </c>
      <c r="DG86" s="185">
        <v>-1.144402612129128E-2</v>
      </c>
      <c r="DH86" s="185">
        <v>0</v>
      </c>
      <c r="DI86" s="185">
        <v>-3.8705293860715525E-4</v>
      </c>
      <c r="DJ86" s="185">
        <v>9.829572949131905E-3</v>
      </c>
      <c r="DK86" s="185">
        <v>-1.2250427655987644E-2</v>
      </c>
      <c r="DL86" s="185">
        <v>0</v>
      </c>
      <c r="DM86" s="185">
        <v>0</v>
      </c>
      <c r="DN86" s="185">
        <v>0</v>
      </c>
      <c r="DO86" s="185">
        <v>0</v>
      </c>
      <c r="DP86" s="185">
        <v>0</v>
      </c>
      <c r="DQ86" s="185">
        <v>-1.2717502994315387E-2</v>
      </c>
      <c r="DR86" s="185">
        <v>5.5951450827694382E-3</v>
      </c>
      <c r="DS86" s="185">
        <v>0</v>
      </c>
      <c r="DT86" s="185">
        <v>0</v>
      </c>
      <c r="DU86" s="185">
        <v>0</v>
      </c>
      <c r="DV86" s="185">
        <v>-3.9670120692596456E-2</v>
      </c>
      <c r="DW86" s="185">
        <v>0</v>
      </c>
      <c r="DX86" s="185">
        <v>0</v>
      </c>
      <c r="DY86" s="185">
        <v>0</v>
      </c>
      <c r="DZ86" s="185">
        <v>0</v>
      </c>
      <c r="EA86" s="185">
        <v>0.18044917357117321</v>
      </c>
      <c r="EB86" s="185">
        <v>1.5428554893249142E-2</v>
      </c>
      <c r="EC86" s="185">
        <v>-4.474580687147952E-3</v>
      </c>
      <c r="ED86" s="185">
        <v>8.7480400753574775E-3</v>
      </c>
      <c r="EE86" s="185">
        <v>-1.3042487713930739E-2</v>
      </c>
      <c r="EF86" s="185">
        <v>0</v>
      </c>
      <c r="EG86" s="185">
        <v>0</v>
      </c>
      <c r="EH86" s="185">
        <v>0</v>
      </c>
      <c r="EI86" s="185">
        <v>0</v>
      </c>
      <c r="EJ86" s="185">
        <v>-1.9516061767637427E-2</v>
      </c>
      <c r="EK86" s="185">
        <v>-1.7098139212594607E-2</v>
      </c>
      <c r="EL86" s="185">
        <v>0</v>
      </c>
      <c r="EM86" s="185">
        <v>1.7597159019661072E-2</v>
      </c>
      <c r="EN86" s="185">
        <v>3.4449417612295048E-3</v>
      </c>
      <c r="EO86" s="185">
        <v>9.9971787508907131E-4</v>
      </c>
      <c r="EP86" s="185">
        <v>3.1394262598790072E-2</v>
      </c>
      <c r="EQ86" s="185">
        <v>1.6659901103632784E-2</v>
      </c>
      <c r="ER86" s="185">
        <v>0</v>
      </c>
      <c r="ES86" s="185">
        <v>1.6790272847338517E-2</v>
      </c>
      <c r="ET86" s="185">
        <v>-1.9833357577097307E-2</v>
      </c>
      <c r="EU86" s="185">
        <v>0</v>
      </c>
      <c r="EV86" s="185">
        <v>0</v>
      </c>
      <c r="EW86" s="185">
        <v>2.6836841004731698E-2</v>
      </c>
      <c r="EX86" s="185">
        <v>-9.0928987358094709E-3</v>
      </c>
      <c r="EY86" s="185">
        <v>4.9377682537088364E-3</v>
      </c>
      <c r="EZ86" s="185">
        <v>-2.0353440358892357E-2</v>
      </c>
      <c r="FA86" s="185">
        <v>1.4360224067610158E-2</v>
      </c>
      <c r="FB86" s="185">
        <v>-999999999</v>
      </c>
      <c r="FC86" s="185">
        <v>0</v>
      </c>
      <c r="FD86" s="185">
        <v>0</v>
      </c>
      <c r="FE86" s="185">
        <v>-1.0443916842291156E-3</v>
      </c>
      <c r="FF86" s="185">
        <v>0</v>
      </c>
      <c r="FG86" s="185">
        <v>-4.2292831401949449E-2</v>
      </c>
      <c r="FH86" s="185">
        <v>5.3966255472493299E-2</v>
      </c>
      <c r="FI86" s="185">
        <v>7.7882071397748567E-3</v>
      </c>
      <c r="FJ86" s="185">
        <v>0</v>
      </c>
      <c r="FK86" s="185">
        <v>-2.5074306327917749E-3</v>
      </c>
      <c r="FL86" s="185">
        <v>0</v>
      </c>
      <c r="FM86" s="185">
        <v>8.8899973554911228E-3</v>
      </c>
      <c r="FN86" s="185">
        <v>-1.6793373452796679E-2</v>
      </c>
      <c r="FO86" s="185">
        <v>-3.4343767444038019E-3</v>
      </c>
      <c r="FP86" s="185">
        <v>1.63086652719278E-2</v>
      </c>
      <c r="FQ86" s="185">
        <v>1.796719969346787E-2</v>
      </c>
      <c r="FR86" s="185">
        <v>3.4283447355124667E-2</v>
      </c>
      <c r="FS86" s="185">
        <v>-6.5931660818469399E-3</v>
      </c>
      <c r="FT86" s="185">
        <v>3.3731821680584965E-2</v>
      </c>
      <c r="FU86" s="185">
        <v>1.2827398926908434E-2</v>
      </c>
      <c r="FV86" s="185">
        <v>8.3137023878839499E-3</v>
      </c>
      <c r="FW86" s="185">
        <v>-2.2365090235064149E-2</v>
      </c>
      <c r="FX86" s="185">
        <v>-3.1654328817936186E-2</v>
      </c>
      <c r="FY86" s="185">
        <v>5.4040345655470617E-3</v>
      </c>
      <c r="FZ86" s="185">
        <v>1.2854148892122341E-2</v>
      </c>
      <c r="GA86" s="185">
        <v>6.5366461913723981E-3</v>
      </c>
      <c r="GB86" s="185">
        <v>-4.6288999542557618E-3</v>
      </c>
      <c r="GC86" s="185">
        <v>-5.6115569353642047E-3</v>
      </c>
      <c r="GD86" s="185">
        <v>1.9669554905279933E-2</v>
      </c>
      <c r="GE86" s="185">
        <v>2.5005680062368793E-2</v>
      </c>
      <c r="GF86" s="185">
        <v>-999999999</v>
      </c>
      <c r="GG86" s="185">
        <v>2.1600676530520332E-2</v>
      </c>
      <c r="GH86" s="185">
        <v>1.0904080155255742E-2</v>
      </c>
      <c r="GI86" s="185">
        <v>2.89830578186244E-2</v>
      </c>
      <c r="GJ86" s="185">
        <v>1.0111242544437493E-2</v>
      </c>
      <c r="GK86" s="185">
        <v>1.0141175520355556E-2</v>
      </c>
      <c r="GL86" s="185">
        <v>3.8210661522819875E-3</v>
      </c>
      <c r="GM86" s="185">
        <v>3.1492178420012527E-3</v>
      </c>
      <c r="GN86" s="185">
        <v>1.4096642817841615E-2</v>
      </c>
      <c r="GO86" s="185">
        <v>3.4168270025933131E-2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"/>
    </sheetView>
  </sheetViews>
  <sheetFormatPr defaultRowHeight="15" x14ac:dyDescent="0.25"/>
  <cols>
    <col min="1" max="1" width="10" customWidth="1"/>
    <col min="2" max="2" width="17.85546875" customWidth="1"/>
    <col min="3" max="3" width="14.85546875" customWidth="1"/>
    <col min="4" max="4" width="17.5703125" customWidth="1"/>
    <col min="5" max="5" width="17.7109375" customWidth="1"/>
    <col min="6" max="6" width="8.85546875" customWidth="1"/>
    <col min="7" max="7" width="17.85546875" bestFit="1" customWidth="1"/>
    <col min="8" max="8" width="14.85546875" bestFit="1" customWidth="1"/>
    <col min="9" max="9" width="17.5703125" bestFit="1" customWidth="1"/>
    <col min="10" max="10" width="17.7109375" bestFit="1" customWidth="1"/>
    <col min="11" max="11" width="5.7109375" customWidth="1"/>
  </cols>
  <sheetData>
    <row r="1" spans="1:5" x14ac:dyDescent="0.25">
      <c r="A1" t="s">
        <v>515</v>
      </c>
      <c r="B1">
        <v>31</v>
      </c>
    </row>
    <row r="2" spans="1:5" x14ac:dyDescent="0.25">
      <c r="A2" t="s">
        <v>517</v>
      </c>
      <c r="B2">
        <v>10</v>
      </c>
      <c r="C2" t="s">
        <v>518</v>
      </c>
    </row>
    <row r="4" spans="1:5" x14ac:dyDescent="0.25">
      <c r="A4" s="185" t="s">
        <v>516</v>
      </c>
      <c r="B4" s="183" t="s">
        <v>519</v>
      </c>
      <c r="C4" s="186" t="s">
        <v>520</v>
      </c>
      <c r="D4" s="185" t="s">
        <v>521</v>
      </c>
      <c r="E4" s="185" t="s">
        <v>522</v>
      </c>
    </row>
    <row r="5" spans="1:5" x14ac:dyDescent="0.25">
      <c r="A5" s="185">
        <v>32</v>
      </c>
      <c r="B5" s="183">
        <v>43496</v>
      </c>
      <c r="C5" s="186">
        <v>43661.493483796294</v>
      </c>
      <c r="D5" s="185" t="s">
        <v>523</v>
      </c>
      <c r="E5" s="185"/>
    </row>
    <row r="6" spans="1:5" x14ac:dyDescent="0.25">
      <c r="A6" s="185">
        <v>31</v>
      </c>
      <c r="B6" s="183">
        <v>43585</v>
      </c>
      <c r="C6" s="186">
        <v>43661.480358796296</v>
      </c>
      <c r="D6" s="185" t="s">
        <v>523</v>
      </c>
      <c r="E6" s="185"/>
    </row>
    <row r="7" spans="1:5" x14ac:dyDescent="0.25">
      <c r="A7" s="185">
        <v>30</v>
      </c>
      <c r="B7" s="183">
        <v>43585</v>
      </c>
      <c r="C7" s="186">
        <v>43661.47078703704</v>
      </c>
      <c r="D7" s="185" t="s">
        <v>523</v>
      </c>
      <c r="E7" s="185"/>
    </row>
    <row r="8" spans="1:5" x14ac:dyDescent="0.25">
      <c r="A8" s="185">
        <v>29</v>
      </c>
      <c r="B8" s="183">
        <v>43585</v>
      </c>
      <c r="C8" s="186">
        <v>43661.465543981481</v>
      </c>
      <c r="D8" s="185" t="s">
        <v>523</v>
      </c>
      <c r="E8" s="185"/>
    </row>
    <row r="9" spans="1:5" x14ac:dyDescent="0.25">
      <c r="A9" s="185">
        <v>28</v>
      </c>
      <c r="B9" s="183">
        <v>43585</v>
      </c>
      <c r="C9" s="186">
        <v>43658.772129629629</v>
      </c>
      <c r="D9" s="185" t="s">
        <v>523</v>
      </c>
      <c r="E9" s="185"/>
    </row>
    <row r="10" spans="1:5" x14ac:dyDescent="0.25">
      <c r="A10" s="185">
        <v>27</v>
      </c>
      <c r="B10" s="183">
        <v>43585</v>
      </c>
      <c r="C10" s="186">
        <v>43658.749930555554</v>
      </c>
      <c r="D10" s="185" t="s">
        <v>523</v>
      </c>
      <c r="E10" s="185"/>
    </row>
    <row r="11" spans="1:5" x14ac:dyDescent="0.25">
      <c r="A11" s="185">
        <v>26</v>
      </c>
      <c r="B11" s="183">
        <v>43585</v>
      </c>
      <c r="C11" s="186">
        <v>43658.748888888891</v>
      </c>
      <c r="D11" s="185" t="s">
        <v>523</v>
      </c>
      <c r="E11" s="185"/>
    </row>
    <row r="12" spans="1:5" x14ac:dyDescent="0.25">
      <c r="A12" s="185">
        <v>25</v>
      </c>
      <c r="B12" s="183">
        <v>43585</v>
      </c>
      <c r="C12" s="186">
        <v>43658.737615740742</v>
      </c>
      <c r="D12" s="185" t="s">
        <v>523</v>
      </c>
      <c r="E12" s="185"/>
    </row>
    <row r="13" spans="1:5" x14ac:dyDescent="0.25">
      <c r="A13" s="185">
        <v>24</v>
      </c>
      <c r="B13" s="183">
        <v>43585</v>
      </c>
      <c r="C13" s="186">
        <v>43658.733263888891</v>
      </c>
      <c r="D13" s="185" t="s">
        <v>523</v>
      </c>
      <c r="E13" s="185"/>
    </row>
    <row r="14" spans="1:5" x14ac:dyDescent="0.25">
      <c r="A14" s="185">
        <v>23</v>
      </c>
      <c r="B14" s="183">
        <v>43585</v>
      </c>
      <c r="C14" s="186">
        <v>43658.73238425926</v>
      </c>
      <c r="D14" s="185" t="s">
        <v>523</v>
      </c>
      <c r="E14" s="18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5.5703125" bestFit="1" customWidth="1"/>
  </cols>
  <sheetData>
    <row r="1" spans="1:7" x14ac:dyDescent="0.25">
      <c r="A1" s="37" t="s">
        <v>533</v>
      </c>
      <c r="B1">
        <v>0.75</v>
      </c>
      <c r="D1" s="37"/>
      <c r="E1" s="37" t="s">
        <v>537</v>
      </c>
      <c r="F1" s="37"/>
      <c r="G1" s="37"/>
    </row>
    <row r="2" spans="1:7" x14ac:dyDescent="0.25">
      <c r="D2" s="37" t="s">
        <v>16</v>
      </c>
      <c r="E2" s="37" t="s">
        <v>66</v>
      </c>
      <c r="F2" s="37" t="s">
        <v>23</v>
      </c>
      <c r="G2" s="37" t="s">
        <v>17</v>
      </c>
    </row>
    <row r="3" spans="1:7" x14ac:dyDescent="0.25">
      <c r="A3" s="37" t="s">
        <v>544</v>
      </c>
      <c r="D3">
        <v>0.6</v>
      </c>
      <c r="E3">
        <v>0.1</v>
      </c>
      <c r="F3">
        <v>0.1</v>
      </c>
      <c r="G3">
        <v>0.2</v>
      </c>
    </row>
    <row r="4" spans="1:7" s="206" customFormat="1" x14ac:dyDescent="0.25">
      <c r="A4" s="206" t="s">
        <v>548</v>
      </c>
      <c r="B4" s="206">
        <v>-2E-3</v>
      </c>
    </row>
    <row r="5" spans="1:7" x14ac:dyDescent="0.25">
      <c r="A5" t="s">
        <v>545</v>
      </c>
      <c r="B5">
        <v>1</v>
      </c>
    </row>
    <row r="6" spans="1:7" x14ac:dyDescent="0.25">
      <c r="A6" t="s">
        <v>546</v>
      </c>
      <c r="B6">
        <v>0.1</v>
      </c>
    </row>
    <row r="7" spans="1:7" x14ac:dyDescent="0.25">
      <c r="A7" t="s">
        <v>547</v>
      </c>
      <c r="B7">
        <v>0.2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03"/>
  <sheetViews>
    <sheetView zoomScale="115" zoomScaleNormal="115" workbookViewId="0">
      <pane xSplit="5" ySplit="4" topLeftCell="F5" activePane="bottomRight" state="frozenSplit"/>
      <selection pane="topRight" activeCell="M1" sqref="M1"/>
      <selection pane="bottomLeft" activeCell="A17" sqref="A17"/>
      <selection pane="bottomRight" activeCell="C16" sqref="C16"/>
    </sheetView>
  </sheetViews>
  <sheetFormatPr defaultRowHeight="15" x14ac:dyDescent="0.25"/>
  <cols>
    <col min="1" max="1" width="3" customWidth="1"/>
    <col min="2" max="2" width="27.42578125" customWidth="1"/>
    <col min="3" max="3" width="12.85546875" customWidth="1"/>
    <col min="4" max="4" width="7.7109375" customWidth="1"/>
    <col min="5" max="5" width="15" style="107" customWidth="1"/>
    <col min="9" max="9" width="9.5703125" customWidth="1"/>
    <col min="14" max="14" width="16.28515625" customWidth="1"/>
    <col min="16" max="17" width="10.28515625" customWidth="1"/>
    <col min="26" max="26" width="7.42578125" customWidth="1"/>
    <col min="27" max="27" width="10.140625" customWidth="1"/>
    <col min="28" max="28" width="3.28515625" customWidth="1"/>
    <col min="29" max="29" width="12.5703125" customWidth="1"/>
    <col min="30" max="30" width="11" customWidth="1"/>
    <col min="31" max="31" width="8.7109375" style="36" customWidth="1"/>
    <col min="32" max="32" width="9.140625" style="2"/>
    <col min="33" max="33" width="3.28515625" style="2" customWidth="1"/>
    <col min="34" max="34" width="35.7109375" customWidth="1"/>
  </cols>
  <sheetData>
    <row r="1" spans="1:34" ht="15.75" thickBot="1" x14ac:dyDescent="0.3">
      <c r="A1" s="2"/>
      <c r="B1" s="2"/>
      <c r="C1" s="2"/>
      <c r="D1" s="2"/>
      <c r="E1" s="127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333</v>
      </c>
      <c r="Q1" s="2" t="s">
        <v>334</v>
      </c>
      <c r="R1" s="2"/>
      <c r="S1" s="2"/>
      <c r="T1" s="2"/>
      <c r="U1" s="2"/>
      <c r="V1" s="2" t="s">
        <v>375</v>
      </c>
      <c r="W1">
        <v>-2E-3</v>
      </c>
      <c r="X1" s="2">
        <v>1</v>
      </c>
      <c r="Y1" s="2">
        <v>0.1</v>
      </c>
      <c r="Z1" s="2">
        <v>0.2</v>
      </c>
      <c r="AA1" s="2"/>
      <c r="AB1" s="2"/>
      <c r="AC1" s="10" t="s">
        <v>329</v>
      </c>
      <c r="AD1" s="10"/>
      <c r="AE1" s="147">
        <v>0.75</v>
      </c>
    </row>
    <row r="2" spans="1:34" x14ac:dyDescent="0.25">
      <c r="A2" s="2"/>
      <c r="B2" s="2"/>
      <c r="C2" s="2"/>
      <c r="D2" s="2"/>
      <c r="E2" s="1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88">
        <v>0.78480329652601155</v>
      </c>
      <c r="S2" s="188">
        <v>-0.11325733927443958</v>
      </c>
      <c r="T2" s="188">
        <v>0.43518192917051696</v>
      </c>
      <c r="U2" s="188">
        <v>-0.37533008558359338</v>
      </c>
      <c r="V2" s="2"/>
      <c r="W2" s="2"/>
      <c r="X2" s="2"/>
      <c r="Y2" s="2"/>
      <c r="Z2" s="149" t="s">
        <v>337</v>
      </c>
      <c r="AA2" s="148" t="e">
        <f>AVERAGE(AA$5:AA$73)</f>
        <v>#NAME?</v>
      </c>
      <c r="AB2" s="2"/>
      <c r="AC2" s="75" t="e">
        <f>AVERAGE(AC$5:AC$73)</f>
        <v>#NAME?</v>
      </c>
      <c r="AD2" s="75">
        <f>AVERAGE(AD$5:AD$73)</f>
        <v>-35744.868792977431</v>
      </c>
      <c r="AE2" s="75">
        <f>AVERAGE(AE$5:AE$73)</f>
        <v>-0.20511863576087705</v>
      </c>
    </row>
    <row r="3" spans="1:34" x14ac:dyDescent="0.25">
      <c r="A3" s="2"/>
      <c r="B3" s="10"/>
      <c r="C3" s="10"/>
      <c r="D3" s="11"/>
      <c r="E3" s="128" t="s">
        <v>26</v>
      </c>
      <c r="F3" s="13" t="s">
        <v>297</v>
      </c>
      <c r="G3" s="21"/>
      <c r="H3" s="21"/>
      <c r="I3" s="21"/>
      <c r="J3" s="21"/>
      <c r="K3" s="21"/>
      <c r="L3" s="21"/>
      <c r="M3" s="142"/>
      <c r="N3" s="10"/>
      <c r="O3" s="10"/>
      <c r="P3" s="10"/>
      <c r="Q3" s="142"/>
      <c r="R3" s="13" t="s">
        <v>154</v>
      </c>
      <c r="S3" s="10"/>
      <c r="T3" s="10"/>
      <c r="U3" s="10"/>
      <c r="V3" s="13"/>
      <c r="W3" s="10"/>
      <c r="X3" s="10"/>
      <c r="Y3" s="10"/>
      <c r="Z3" s="149" t="s">
        <v>338</v>
      </c>
      <c r="AA3" s="148" t="e">
        <f>STDEV(AA$5:AA$73)</f>
        <v>#NAME?</v>
      </c>
      <c r="AB3" s="2"/>
      <c r="AC3" s="75" t="e">
        <f>STDEV(AC$5:AC$73)</f>
        <v>#NAME?</v>
      </c>
      <c r="AD3" s="75">
        <f>STDEV(AD$5:AD$73)</f>
        <v>168886.62223784995</v>
      </c>
      <c r="AE3" s="75">
        <f>STDEV(AE$5:AE$73)</f>
        <v>0.31983254826083163</v>
      </c>
      <c r="AF3" s="141"/>
    </row>
    <row r="4" spans="1:34" ht="33" customHeight="1" thickBot="1" x14ac:dyDescent="0.3">
      <c r="A4" s="2"/>
      <c r="B4" s="14" t="s">
        <v>91</v>
      </c>
      <c r="C4" s="14" t="s">
        <v>330</v>
      </c>
      <c r="D4" s="15" t="s">
        <v>11</v>
      </c>
      <c r="E4" s="129" t="s">
        <v>274</v>
      </c>
      <c r="F4" s="17" t="s">
        <v>14</v>
      </c>
      <c r="G4" s="15" t="s">
        <v>350</v>
      </c>
      <c r="H4" s="15" t="s">
        <v>349</v>
      </c>
      <c r="I4" s="15" t="s">
        <v>84</v>
      </c>
      <c r="J4" s="15" t="s">
        <v>96</v>
      </c>
      <c r="K4" s="15" t="s">
        <v>68</v>
      </c>
      <c r="L4" s="15" t="s">
        <v>335</v>
      </c>
      <c r="M4" s="143" t="s">
        <v>336</v>
      </c>
      <c r="N4" s="15" t="s">
        <v>15</v>
      </c>
      <c r="O4" s="15" t="s">
        <v>20</v>
      </c>
      <c r="P4" s="15" t="s">
        <v>72</v>
      </c>
      <c r="Q4" s="143" t="s">
        <v>19</v>
      </c>
      <c r="R4" s="18" t="s">
        <v>16</v>
      </c>
      <c r="S4" s="14" t="s">
        <v>66</v>
      </c>
      <c r="T4" s="14" t="s">
        <v>23</v>
      </c>
      <c r="U4" s="14" t="s">
        <v>17</v>
      </c>
      <c r="V4" s="18" t="s">
        <v>92</v>
      </c>
      <c r="W4" s="14" t="s">
        <v>93</v>
      </c>
      <c r="X4" s="14" t="s">
        <v>94</v>
      </c>
      <c r="Y4" s="14" t="s">
        <v>95</v>
      </c>
      <c r="Z4" s="2"/>
      <c r="AA4" s="136" t="s">
        <v>294</v>
      </c>
      <c r="AC4" s="136" t="s">
        <v>295</v>
      </c>
      <c r="AD4" s="136" t="s">
        <v>298</v>
      </c>
      <c r="AE4" s="136" t="s">
        <v>296</v>
      </c>
      <c r="AG4"/>
    </row>
    <row r="5" spans="1:34" x14ac:dyDescent="0.25">
      <c r="A5" s="2"/>
      <c r="B5" s="5" t="str">
        <f>MLdata!Q5</f>
        <v>HFRX</v>
      </c>
      <c r="C5" s="5" t="str">
        <f>MLdata!R5</f>
        <v>-x-</v>
      </c>
      <c r="D5" s="130">
        <f>MLdata!S5</f>
        <v>0</v>
      </c>
      <c r="E5" s="131">
        <f>MLdata!T5</f>
        <v>0</v>
      </c>
      <c r="F5" s="99">
        <f>MLdata!U5</f>
        <v>9.3109480110019793E-2</v>
      </c>
      <c r="G5" s="100">
        <f>MLdata!V5</f>
        <v>0.12494037530094899</v>
      </c>
      <c r="H5" s="100">
        <f>MLdata!W5</f>
        <v>-0.45681546719281602</v>
      </c>
      <c r="I5" s="100">
        <f>MLdata!X5</f>
        <v>0.32265532878549502</v>
      </c>
      <c r="J5" s="100">
        <f>MLdata!Y5</f>
        <v>1.9392313302286E-2</v>
      </c>
      <c r="K5" s="100">
        <f>MLdata!AB5</f>
        <v>-1.5781203628730101</v>
      </c>
      <c r="L5" s="100">
        <f>MLdata!Z5</f>
        <v>-1.0627398397165699</v>
      </c>
      <c r="M5" s="144">
        <f>MLdata!AA5</f>
        <v>-1.16682568585938</v>
      </c>
      <c r="N5" s="130">
        <f>MLdata!AC5</f>
        <v>5.0034244654888697E-2</v>
      </c>
      <c r="O5" s="135">
        <f>MLdata!AD5</f>
        <v>4.7469081264017603E-2</v>
      </c>
      <c r="P5" s="135">
        <f>MLdata!AE5</f>
        <v>6.2697337519553699E-3</v>
      </c>
      <c r="Q5" s="145">
        <f>MLdata!AF5</f>
        <v>1.11310521182604E-2</v>
      </c>
      <c r="R5" s="132">
        <f>MLdata!AG5</f>
        <v>0.31768225336490702</v>
      </c>
      <c r="S5" s="133">
        <f>MLdata!AH5</f>
        <v>-0.23673295031097399</v>
      </c>
      <c r="T5" s="133">
        <f>MLdata!AI5</f>
        <v>-3.2075775255472103E-2</v>
      </c>
      <c r="U5" s="100">
        <f>MLdata!AJ5</f>
        <v>6.0638268023991901E-2</v>
      </c>
      <c r="V5" s="132">
        <f>MLdata!AK5</f>
        <v>-0.10415157366588999</v>
      </c>
      <c r="W5" s="133">
        <f>MLdata!AL5</f>
        <v>5.9242628428975E-2</v>
      </c>
      <c r="X5" s="133">
        <f>MLdata!AM5</f>
        <v>6.4158506108861202E-2</v>
      </c>
      <c r="Y5" s="133">
        <f>MLdata!AN5</f>
        <v>-5.8328788713516801E-2</v>
      </c>
      <c r="Z5" s="2"/>
      <c r="AA5" s="108">
        <f>$W$1+$X$1*AC5+$Y$1*AD5+$Z$1*AE5</f>
        <v>-7.4856207851126608E-2</v>
      </c>
      <c r="AB5" s="36"/>
      <c r="AC5" s="36">
        <f>SIGN(K5)*(ABS(K5)^(2-$AE$1))*(Q5^$AE$1)</f>
        <v>-6.0614610216097958E-2</v>
      </c>
      <c r="AD5" s="36">
        <f>SIGN(J5)*(ABS(J5)^(2-$AE$1))*(P5^$AE$1)</f>
        <v>1.6124039289925054E-4</v>
      </c>
      <c r="AE5" s="36">
        <f>-1*(0.6*MAX(R5,0)^2+0.1*MAX(S5,0)^2+0.1*MAX(T5,0)^2+0.2*MAX(U5,0)^2)</f>
        <v>-6.1288608371592883E-2</v>
      </c>
      <c r="AG5" s="2" t="s">
        <v>325</v>
      </c>
    </row>
    <row r="6" spans="1:34" x14ac:dyDescent="0.25">
      <c r="A6" s="2"/>
      <c r="B6" s="5" t="str">
        <f>MLdata!Q6</f>
        <v>HFRX CTA Macro</v>
      </c>
      <c r="C6" s="5" t="str">
        <f>MLdata!R6</f>
        <v>-x-</v>
      </c>
      <c r="D6" s="130">
        <f>MLdata!S6</f>
        <v>0</v>
      </c>
      <c r="E6" s="131">
        <f>MLdata!T6</f>
        <v>0</v>
      </c>
      <c r="F6" s="99">
        <f>MLdata!U6</f>
        <v>0.22861537076688301</v>
      </c>
      <c r="G6" s="100">
        <f>MLdata!V6</f>
        <v>-0.23069204999585299</v>
      </c>
      <c r="H6" s="100">
        <f>MLdata!W6</f>
        <v>-0.29768046257519898</v>
      </c>
      <c r="I6" s="100">
        <f>MLdata!X6</f>
        <v>0.28339392730392599</v>
      </c>
      <c r="J6" s="100">
        <f>MLdata!Y6</f>
        <v>0.64644703638666501</v>
      </c>
      <c r="K6" s="100">
        <f>MLdata!AB6</f>
        <v>-0.158373302837791</v>
      </c>
      <c r="L6" s="100">
        <f>MLdata!Z6</f>
        <v>-0.19802379115143701</v>
      </c>
      <c r="M6" s="144">
        <f>MLdata!AA6</f>
        <v>0.26625837928795498</v>
      </c>
      <c r="N6" s="130">
        <f>MLdata!AC6</f>
        <v>4.7024253445469698E-2</v>
      </c>
      <c r="O6" s="135">
        <f>MLdata!AD6</f>
        <v>2.37353012338525E-2</v>
      </c>
      <c r="P6" s="135">
        <f>MLdata!AE6</f>
        <v>1.38467292509022E-2</v>
      </c>
      <c r="Q6" s="145">
        <f>MLdata!AF6</f>
        <v>3.11109896399142E-2</v>
      </c>
      <c r="R6" s="132">
        <f>MLdata!AG6</f>
        <v>0.100623971223405</v>
      </c>
      <c r="S6" s="133">
        <f>MLdata!AH6</f>
        <v>-0.589631430645566</v>
      </c>
      <c r="T6" s="133">
        <f>MLdata!AI6</f>
        <v>4.5957296853062803E-2</v>
      </c>
      <c r="U6" s="100">
        <f>MLdata!AJ6</f>
        <v>0.72350357736275495</v>
      </c>
      <c r="V6" s="132">
        <f>MLdata!AK6</f>
        <v>6.8547896687623303E-3</v>
      </c>
      <c r="W6" s="133">
        <f>MLdata!AL6</f>
        <v>7.7435125415708406E-2</v>
      </c>
      <c r="X6" s="133">
        <f>MLdata!AM6</f>
        <v>0.157718781027049</v>
      </c>
      <c r="Y6" s="133">
        <f>MLdata!AN6</f>
        <v>7.1038003459042806E-2</v>
      </c>
      <c r="Z6" s="2"/>
      <c r="AA6" s="108">
        <f t="shared" ref="AA6:AA69" si="0">$W$1+$X$1*AC6+$Y$1*AD6+$Z$1*AE6</f>
        <v>-2.9256728388780785E-2</v>
      </c>
      <c r="AC6" s="36">
        <f>SIGN(K6)*(ABS(K6)^(2-$AE$1))*(Q6^$AE$1)</f>
        <v>-7.400956252477579E-3</v>
      </c>
      <c r="AD6" s="36">
        <f t="shared" ref="AD6:AD69" si="1">SIGN(J6)*(ABS(J6)^(2-$AE$1))*(P6^$AE$1)</f>
        <v>2.3397884148180021E-2</v>
      </c>
      <c r="AE6" s="36">
        <f t="shared" ref="AE6:AE38" si="2">-1*(0.6*MAX(R6,0)^2+0.1*MAX(S6,0)^2+0.1*MAX(T6,0)^2+0.2*MAX(U6,0)^2)</f>
        <v>-0.11097780275560602</v>
      </c>
      <c r="AF6" s="2">
        <v>1</v>
      </c>
      <c r="AH6" t="s">
        <v>305</v>
      </c>
    </row>
    <row r="7" spans="1:34" x14ac:dyDescent="0.25">
      <c r="A7" s="2"/>
      <c r="B7" s="5" t="str">
        <f>MLdata!Q7</f>
        <v>HFRX EMN</v>
      </c>
      <c r="C7" s="5" t="str">
        <f>MLdata!R7</f>
        <v>-x-</v>
      </c>
      <c r="D7" s="130">
        <f>MLdata!S7</f>
        <v>0</v>
      </c>
      <c r="E7" s="131">
        <f>MLdata!T7</f>
        <v>0</v>
      </c>
      <c r="F7" s="99">
        <f>MLdata!U7</f>
        <v>0.142083847043037</v>
      </c>
      <c r="G7" s="100">
        <f>MLdata!V7</f>
        <v>-0.15002441435379399</v>
      </c>
      <c r="H7" s="100">
        <f>MLdata!W7</f>
        <v>-1.5695535780401899</v>
      </c>
      <c r="I7" s="100">
        <f>MLdata!X7</f>
        <v>0.29912218538202201</v>
      </c>
      <c r="J7" s="100">
        <f>MLdata!Y7</f>
        <v>0.509302768630289</v>
      </c>
      <c r="K7" s="100">
        <f>MLdata!AB7</f>
        <v>-1.1403144607567499</v>
      </c>
      <c r="L7" s="100">
        <f>MLdata!Z7</f>
        <v>-0.27076920751998301</v>
      </c>
      <c r="M7" s="144">
        <f>MLdata!AA7</f>
        <v>-1.35683456189878</v>
      </c>
      <c r="N7" s="130">
        <f>MLdata!AC7</f>
        <v>2.80052545992391E-2</v>
      </c>
      <c r="O7" s="135">
        <f>MLdata!AD7</f>
        <v>5.4384524286720101E-3</v>
      </c>
      <c r="P7" s="135">
        <f>MLdata!AE7</f>
        <v>1.3188212039636899E-2</v>
      </c>
      <c r="Q7" s="145">
        <f>MLdata!AF7</f>
        <v>1.6859717287252E-2</v>
      </c>
      <c r="R7" s="132">
        <f>MLdata!AG7</f>
        <v>3.5073841324302801E-2</v>
      </c>
      <c r="S7" s="133">
        <f>MLdata!AH7</f>
        <v>-6.0864041711144901E-2</v>
      </c>
      <c r="T7" s="133">
        <f>MLdata!AI7</f>
        <v>-3.0799739251289399E-2</v>
      </c>
      <c r="U7" s="100">
        <f>MLdata!AJ7</f>
        <v>7.3370679810304595E-2</v>
      </c>
      <c r="V7" s="132">
        <f>MLdata!AK7</f>
        <v>7.2171642008242803E-2</v>
      </c>
      <c r="W7" s="133">
        <f>MLdata!AL7</f>
        <v>0.13337283562729699</v>
      </c>
      <c r="X7" s="133">
        <f>MLdata!AM7</f>
        <v>0.165204904648693</v>
      </c>
      <c r="Y7" s="133">
        <f>MLdata!AN7</f>
        <v>-6.5727514385395494E-2</v>
      </c>
      <c r="Z7" s="2"/>
      <c r="AA7" s="108">
        <f t="shared" si="0"/>
        <v>-5.5822423665521426E-2</v>
      </c>
      <c r="AC7" s="36">
        <f>SIGN(K7)*(ABS(K7)^(2-$AE$1))*(Q7^$AE$1)</f>
        <v>-5.5133873525838803E-2</v>
      </c>
      <c r="AD7" s="36">
        <f t="shared" si="1"/>
        <v>1.6744010479795127E-2</v>
      </c>
      <c r="AE7" s="36">
        <f t="shared" si="2"/>
        <v>-1.81475593831067E-3</v>
      </c>
      <c r="AF7" s="2">
        <v>2</v>
      </c>
      <c r="AH7" t="s">
        <v>306</v>
      </c>
    </row>
    <row r="8" spans="1:34" x14ac:dyDescent="0.25">
      <c r="A8" s="2"/>
      <c r="B8" s="5" t="str">
        <f>MLdata!Q8</f>
        <v>HFRX Equity</v>
      </c>
      <c r="C8" s="5" t="str">
        <f>MLdata!R8</f>
        <v>-x-</v>
      </c>
      <c r="D8" s="130">
        <f>MLdata!S8</f>
        <v>0</v>
      </c>
      <c r="E8" s="131">
        <f>MLdata!T8</f>
        <v>0</v>
      </c>
      <c r="F8" s="99">
        <f>MLdata!U8</f>
        <v>0.14016106831501099</v>
      </c>
      <c r="G8" s="100">
        <f>MLdata!V8</f>
        <v>0.37742489387688499</v>
      </c>
      <c r="H8" s="100">
        <f>MLdata!W8</f>
        <v>-8.2939908199040902E-2</v>
      </c>
      <c r="I8" s="100">
        <f>MLdata!X8</f>
        <v>0.31596363776359898</v>
      </c>
      <c r="J8" s="100">
        <f>MLdata!Y8</f>
        <v>1.4968944949625E-2</v>
      </c>
      <c r="K8" s="100">
        <f>MLdata!AB8</f>
        <v>-1.2418233050819201</v>
      </c>
      <c r="L8" s="100">
        <f>MLdata!Z8</f>
        <v>-0.76387950134107696</v>
      </c>
      <c r="M8" s="144">
        <f>MLdata!AA8</f>
        <v>-0.98169541398442595</v>
      </c>
      <c r="N8" s="130">
        <f>MLdata!AC8</f>
        <v>7.2954426590231006E-2</v>
      </c>
      <c r="O8" s="135">
        <f>MLdata!AD8</f>
        <v>6.91968281593415E-2</v>
      </c>
      <c r="P8" s="135">
        <f>MLdata!AE8</f>
        <v>8.2291149710694792E-3</v>
      </c>
      <c r="Q8" s="145">
        <f>MLdata!AF8</f>
        <v>1.7528751486651901E-2</v>
      </c>
      <c r="R8" s="132">
        <f>MLdata!AG8</f>
        <v>0.461216059132804</v>
      </c>
      <c r="S8" s="133">
        <f>MLdata!AH8</f>
        <v>-0.108713678657607</v>
      </c>
      <c r="T8" s="133">
        <f>MLdata!AI8</f>
        <v>-0.10840936872944899</v>
      </c>
      <c r="U8" s="100">
        <f>MLdata!AJ8</f>
        <v>-9.8205727728623501E-2</v>
      </c>
      <c r="V8" s="132">
        <f>MLdata!AK8</f>
        <v>-4.5591153888449802E-2</v>
      </c>
      <c r="W8" s="133">
        <f>MLdata!AL8</f>
        <v>2.94362134752774E-2</v>
      </c>
      <c r="X8" s="133">
        <f>MLdata!AM8</f>
        <v>8.56053897072835E-2</v>
      </c>
      <c r="Y8" s="133">
        <f>MLdata!AN8</f>
        <v>-8.3056928890348394E-2</v>
      </c>
      <c r="Z8" s="2"/>
      <c r="AA8" s="108">
        <f t="shared" si="0"/>
        <v>-9.0664253730373429E-2</v>
      </c>
      <c r="AC8" s="36">
        <f t="shared" ref="AC8:AC69" si="3">SIGN(K8)*(ABS(K8)^(2-$AE$1))*(Q8^$AE$1)</f>
        <v>-6.3152128872315499E-2</v>
      </c>
      <c r="AD8" s="36">
        <f t="shared" si="1"/>
        <v>1.4305526181375151E-4</v>
      </c>
      <c r="AE8" s="36">
        <f t="shared" si="2"/>
        <v>-0.12763215192119651</v>
      </c>
      <c r="AF8" s="2">
        <v>3</v>
      </c>
      <c r="AH8" t="s">
        <v>307</v>
      </c>
    </row>
    <row r="9" spans="1:34" x14ac:dyDescent="0.25">
      <c r="A9" s="2"/>
      <c r="B9" s="5" t="str">
        <f>MLdata!Q9</f>
        <v>HFRX Event</v>
      </c>
      <c r="C9" s="5" t="str">
        <f>MLdata!R9</f>
        <v>-x-</v>
      </c>
      <c r="D9" s="130">
        <f>MLdata!S9</f>
        <v>0</v>
      </c>
      <c r="E9" s="131">
        <f>MLdata!T9</f>
        <v>0</v>
      </c>
      <c r="F9" s="99">
        <f>MLdata!U9</f>
        <v>0.14101607095316701</v>
      </c>
      <c r="G9" s="100">
        <f>MLdata!V9</f>
        <v>0.123658941319293</v>
      </c>
      <c r="H9" s="100">
        <f>MLdata!W9</f>
        <v>-1.0919846632716801</v>
      </c>
      <c r="I9" s="100">
        <f>MLdata!X9</f>
        <v>0.29816723290939801</v>
      </c>
      <c r="J9" s="100">
        <f>MLdata!Y9</f>
        <v>-7.1641585035776598E-2</v>
      </c>
      <c r="K9" s="100">
        <f>MLdata!AB9</f>
        <v>-0.96205865788557998</v>
      </c>
      <c r="L9" s="100">
        <f>MLdata!Z9</f>
        <v>-0.31206839319543</v>
      </c>
      <c r="M9" s="144">
        <f>MLdata!AA9</f>
        <v>-1.03962266443162</v>
      </c>
      <c r="N9" s="130">
        <f>MLdata!AC9</f>
        <v>7.5634011908340903E-2</v>
      </c>
      <c r="O9" s="135">
        <f>MLdata!AD9</f>
        <v>6.3844288409835998E-2</v>
      </c>
      <c r="P9" s="135">
        <f>MLdata!AE9</f>
        <v>1.5741913701001801E-2</v>
      </c>
      <c r="Q9" s="145">
        <f>MLdata!AF9</f>
        <v>2.4913862199211299E-2</v>
      </c>
      <c r="R9" s="132">
        <f>MLdata!AG9</f>
        <v>0.41984925673191997</v>
      </c>
      <c r="S9" s="133">
        <f>MLdata!AH9</f>
        <v>-0.39375906432970997</v>
      </c>
      <c r="T9" s="133">
        <f>MLdata!AI9</f>
        <v>4.6904689650926297E-3</v>
      </c>
      <c r="U9" s="100">
        <f>MLdata!AJ9</f>
        <v>-0.110425835178903</v>
      </c>
      <c r="V9" s="132">
        <f>MLdata!AK9</f>
        <v>-0.27694988198398202</v>
      </c>
      <c r="W9" s="133">
        <f>MLdata!AL9</f>
        <v>0.210845873625011</v>
      </c>
      <c r="X9" s="133">
        <f>MLdata!AM9</f>
        <v>6.5058630026304007E-2</v>
      </c>
      <c r="Y9" s="133">
        <f>MLdata!AN9</f>
        <v>-0.12822408433032301</v>
      </c>
      <c r="Z9" s="2"/>
      <c r="AA9" s="108">
        <f t="shared" si="0"/>
        <v>-8.3067256993841154E-2</v>
      </c>
      <c r="AC9" s="36">
        <f>SIGN(K9)*(ABS(K9)^(2-$AE$1))*(Q9^$AE$1)</f>
        <v>-5.9749287929059876E-2</v>
      </c>
      <c r="AD9" s="36">
        <f t="shared" si="1"/>
        <v>-1.6472124939754932E-3</v>
      </c>
      <c r="AE9" s="36">
        <f t="shared" si="2"/>
        <v>-0.10576623907691864</v>
      </c>
      <c r="AF9" s="2">
        <v>4</v>
      </c>
      <c r="AH9" t="s">
        <v>308</v>
      </c>
    </row>
    <row r="10" spans="1:34" x14ac:dyDescent="0.25">
      <c r="A10" s="2"/>
      <c r="B10" s="5" t="str">
        <f>MLdata!Q10</f>
        <v>Blue Habour</v>
      </c>
      <c r="C10" s="5" t="str">
        <f>MLdata!R10</f>
        <v>EventDriven</v>
      </c>
      <c r="D10" s="130">
        <f>MLdata!S10</f>
        <v>3.0721789594107701E-3</v>
      </c>
      <c r="E10" s="131">
        <f>MLdata!T10</f>
        <v>11184764.35</v>
      </c>
      <c r="F10" s="99">
        <f>MLdata!U10</f>
        <v>0.14235235557200601</v>
      </c>
      <c r="G10" s="100">
        <f>MLdata!V10</f>
        <v>0.32697085978886697</v>
      </c>
      <c r="H10" s="100">
        <f>MLdata!W10</f>
        <v>-0.16383903659579199</v>
      </c>
      <c r="I10" s="100">
        <f>MLdata!X10</f>
        <v>0.34043480162094403</v>
      </c>
      <c r="J10" s="100">
        <f>MLdata!Y10</f>
        <v>0.192446874054614</v>
      </c>
      <c r="K10" s="100">
        <f>MLdata!AB10</f>
        <v>-0.95175670236424004</v>
      </c>
      <c r="L10" s="100">
        <f>MLdata!Z10</f>
        <v>-0.52898110326334202</v>
      </c>
      <c r="M10" s="144">
        <f>MLdata!AA10</f>
        <v>-0.79723456432866802</v>
      </c>
      <c r="N10" s="130">
        <f>MLdata!AC10</f>
        <v>0.13919391436745501</v>
      </c>
      <c r="O10" s="135">
        <f>MLdata!AD10</f>
        <v>0.115996411193642</v>
      </c>
      <c r="P10" s="135">
        <f>MLdata!AE10</f>
        <v>2.3564709975336901E-2</v>
      </c>
      <c r="Q10" s="145">
        <f>MLdata!AF10</f>
        <v>5.4014618799559398E-2</v>
      </c>
      <c r="R10" s="191">
        <f>MLdata!AG10</f>
        <v>0.784803296526012</v>
      </c>
      <c r="S10" s="192">
        <f>MLdata!AH10</f>
        <v>-0.11325733927444</v>
      </c>
      <c r="T10" s="192">
        <f>MLdata!AI10</f>
        <v>-0.37533008558359299</v>
      </c>
      <c r="U10" s="193">
        <f>MLdata!AJ10</f>
        <v>0.43518192917051701</v>
      </c>
      <c r="V10" s="132">
        <f>MLdata!AK10</f>
        <v>-3.6696758320186401E-2</v>
      </c>
      <c r="W10" s="133">
        <f>MLdata!AL10</f>
        <v>0.39326333313964201</v>
      </c>
      <c r="X10" s="133">
        <f>MLdata!AM10</f>
        <v>-8.68254145846592E-2</v>
      </c>
      <c r="Y10" s="133">
        <f>MLdata!AN10</f>
        <v>-3.4855476088859398E-3</v>
      </c>
      <c r="Z10" s="2"/>
      <c r="AA10" s="108">
        <f t="shared" si="0"/>
        <v>-0.18804594082977261</v>
      </c>
      <c r="AC10" s="190">
        <f t="shared" si="3"/>
        <v>-0.1053272914980226</v>
      </c>
      <c r="AD10" s="190">
        <f t="shared" si="1"/>
        <v>7.6662883588436538E-3</v>
      </c>
      <c r="AE10" s="190">
        <f t="shared" si="2"/>
        <v>-0.40742639083817189</v>
      </c>
      <c r="AF10" s="2">
        <v>5</v>
      </c>
      <c r="AH10" t="s">
        <v>309</v>
      </c>
    </row>
    <row r="11" spans="1:34" x14ac:dyDescent="0.25">
      <c r="A11" s="2"/>
      <c r="B11" s="5" t="str">
        <f>MLdata!Q11</f>
        <v>Governors Lane</v>
      </c>
      <c r="C11" s="5" t="str">
        <f>MLdata!R11</f>
        <v>EventDriven</v>
      </c>
      <c r="D11" s="130">
        <f>MLdata!S11</f>
        <v>6.0686448861867999E-3</v>
      </c>
      <c r="E11" s="131">
        <f>MLdata!T11</f>
        <v>22093883.16</v>
      </c>
      <c r="F11" s="99">
        <f>MLdata!U11</f>
        <v>-3.3881009902686499E-2</v>
      </c>
      <c r="G11" s="100">
        <f>MLdata!V11</f>
        <v>0.30819393815121898</v>
      </c>
      <c r="H11" s="100">
        <f>MLdata!W11</f>
        <v>-0.29409386770087398</v>
      </c>
      <c r="I11" s="100">
        <f>MLdata!X11</f>
        <v>0.3805237899783</v>
      </c>
      <c r="J11" s="100">
        <f>MLdata!Y11</f>
        <v>-1.8343223281435801E-2</v>
      </c>
      <c r="K11" s="100">
        <f>MLdata!AB11</f>
        <v>-1.7990573321513199</v>
      </c>
      <c r="L11" s="100">
        <f>MLdata!Z11</f>
        <v>-0.70975944835535998</v>
      </c>
      <c r="M11" s="144">
        <f>MLdata!AA11</f>
        <v>-1.92922762371037</v>
      </c>
      <c r="N11" s="130">
        <f>MLdata!AC11</f>
        <v>5.9436500095280002E-2</v>
      </c>
      <c r="O11" s="135">
        <f>MLdata!AD11</f>
        <v>4.4323047246146802E-2</v>
      </c>
      <c r="P11" s="135">
        <f>MLdata!AE11</f>
        <v>7.0397171173594598E-3</v>
      </c>
      <c r="Q11" s="145">
        <f>MLdata!AF11</f>
        <v>2.6187778729108501E-2</v>
      </c>
      <c r="R11" s="132">
        <f>MLdata!AG11</f>
        <v>0.290999902235962</v>
      </c>
      <c r="S11" s="133">
        <f>MLdata!AH11</f>
        <v>0.403713117352207</v>
      </c>
      <c r="T11" s="133">
        <f>MLdata!AI11</f>
        <v>-6.1889540249524297E-2</v>
      </c>
      <c r="U11" s="100">
        <f>MLdata!AJ11</f>
        <v>-3.4384679602395302E-2</v>
      </c>
      <c r="V11" s="132">
        <f>MLdata!AK11</f>
        <v>-0.14857709820821199</v>
      </c>
      <c r="W11" s="133">
        <f>MLdata!AL11</f>
        <v>6.2389219390374902E-2</v>
      </c>
      <c r="X11" s="133">
        <f>MLdata!AM11</f>
        <v>7.2146203639099502E-2</v>
      </c>
      <c r="Y11" s="133">
        <f>MLdata!AN11</f>
        <v>-5.9458400896312803E-2</v>
      </c>
      <c r="Z11" s="2"/>
      <c r="AA11" s="108">
        <f t="shared" si="0"/>
        <v>-0.15107545348272911</v>
      </c>
      <c r="AC11" s="36">
        <f t="shared" si="3"/>
        <v>-0.13563764837592537</v>
      </c>
      <c r="AD11" s="36">
        <f t="shared" si="1"/>
        <v>-1.640631219826527E-4</v>
      </c>
      <c r="AE11" s="36">
        <f t="shared" si="2"/>
        <v>-6.7106993973027357E-2</v>
      </c>
      <c r="AF11" s="2">
        <v>6</v>
      </c>
      <c r="AH11" t="s">
        <v>310</v>
      </c>
    </row>
    <row r="12" spans="1:34" x14ac:dyDescent="0.25">
      <c r="A12" s="2"/>
      <c r="B12" s="5" t="str">
        <f>MLdata!Q12</f>
        <v>H Partners</v>
      </c>
      <c r="C12" s="5" t="str">
        <f>MLdata!R12</f>
        <v>EventDriven</v>
      </c>
      <c r="D12" s="130">
        <f>MLdata!S12</f>
        <v>0</v>
      </c>
      <c r="E12" s="131">
        <f>MLdata!T12</f>
        <v>0</v>
      </c>
      <c r="F12" s="99">
        <f>MLdata!U12</f>
        <v>0.30991794966079</v>
      </c>
      <c r="G12" s="100">
        <f>MLdata!V12</f>
        <v>0.401944723716115</v>
      </c>
      <c r="H12" s="100">
        <f>MLdata!W12</f>
        <v>-9.3636190278258105E-2</v>
      </c>
      <c r="I12" s="100">
        <f>MLdata!X12</f>
        <v>0.32470358324948001</v>
      </c>
      <c r="J12" s="100">
        <f>MLdata!Y12</f>
        <v>0.43516141703003902</v>
      </c>
      <c r="K12" s="100">
        <f>MLdata!AB12</f>
        <v>-1.4655997793556801E-2</v>
      </c>
      <c r="L12" s="100">
        <f>MLdata!Z12</f>
        <v>3.2212990489723502E-2</v>
      </c>
      <c r="M12" s="144">
        <f>MLdata!AA12</f>
        <v>-4.88877921978614E-2</v>
      </c>
      <c r="N12" s="130">
        <f>MLdata!AC12</f>
        <v>0.25730093072921001</v>
      </c>
      <c r="O12" s="135">
        <f>MLdata!AD12</f>
        <v>0.201360893988762</v>
      </c>
      <c r="P12" s="135">
        <f>MLdata!AE12</f>
        <v>2.5317893407656802E-2</v>
      </c>
      <c r="Q12" s="145">
        <f>MLdata!AF12</f>
        <v>0.11596199097858</v>
      </c>
      <c r="R12" s="132">
        <f>MLdata!AG12</f>
        <v>1.3352938073704099</v>
      </c>
      <c r="S12" s="133">
        <f>MLdata!AH12</f>
        <v>-2.0013660136057201</v>
      </c>
      <c r="T12" s="133">
        <f>MLdata!AI12</f>
        <v>-0.677566776947367</v>
      </c>
      <c r="U12" s="100">
        <f>MLdata!AJ12</f>
        <v>2.2501668429809198</v>
      </c>
      <c r="V12" s="132">
        <f>MLdata!AK12</f>
        <v>0.738138123565523</v>
      </c>
      <c r="W12" s="133">
        <f>MLdata!AL12</f>
        <v>0.222777853663434</v>
      </c>
      <c r="X12" s="133">
        <f>MLdata!AM12</f>
        <v>-7.2459924481517099E-2</v>
      </c>
      <c r="Y12" s="133">
        <f>MLdata!AN12</f>
        <v>7.1479371390586696E-4</v>
      </c>
      <c r="Z12" s="2"/>
      <c r="AA12" s="108">
        <f t="shared" si="0"/>
        <v>-0.41726124008516891</v>
      </c>
      <c r="AC12" s="36">
        <f t="shared" si="3"/>
        <v>-1.0133418667230582E-3</v>
      </c>
      <c r="AD12" s="36">
        <f t="shared" si="1"/>
        <v>2.2432808717948581E-2</v>
      </c>
      <c r="AE12" s="36">
        <f t="shared" si="2"/>
        <v>-2.0824558954512034</v>
      </c>
      <c r="AF12" s="2">
        <v>7</v>
      </c>
      <c r="AH12" t="s">
        <v>311</v>
      </c>
    </row>
    <row r="13" spans="1:34" x14ac:dyDescent="0.25">
      <c r="A13" s="2"/>
      <c r="B13" s="5" t="str">
        <f>MLdata!Q13</f>
        <v>JHL</v>
      </c>
      <c r="C13" s="5" t="str">
        <f>MLdata!R13</f>
        <v>EventDriven</v>
      </c>
      <c r="D13" s="130">
        <f>MLdata!S13</f>
        <v>2.2678111078582301E-2</v>
      </c>
      <c r="E13" s="131">
        <f>MLdata!T13</f>
        <v>82563331</v>
      </c>
      <c r="F13" s="99">
        <f>MLdata!U13</f>
        <v>0.27671711182013398</v>
      </c>
      <c r="G13" s="100">
        <f>MLdata!V13</f>
        <v>1.8098976222460698E-2</v>
      </c>
      <c r="H13" s="100">
        <f>MLdata!W13</f>
        <v>-1.0277450571520601</v>
      </c>
      <c r="I13" s="100">
        <f>MLdata!X13</f>
        <v>5.1499624898279202E-2</v>
      </c>
      <c r="J13" s="100">
        <f>MLdata!Y13</f>
        <v>0.62746781404364604</v>
      </c>
      <c r="K13" s="100">
        <f>MLdata!AB13</f>
        <v>-8.6528570677422506E-2</v>
      </c>
      <c r="L13" s="100">
        <f>MLdata!Z13</f>
        <v>0.17069815468206201</v>
      </c>
      <c r="M13" s="144">
        <f>MLdata!AA13</f>
        <v>-0.28155148791009799</v>
      </c>
      <c r="N13" s="130">
        <f>MLdata!AC13</f>
        <v>8.3704286320801805E-2</v>
      </c>
      <c r="O13" s="135">
        <f>MLdata!AD13</f>
        <v>2.9718446808215501E-2</v>
      </c>
      <c r="P13" s="135">
        <f>MLdata!AE13</f>
        <v>2.0686406438493399E-2</v>
      </c>
      <c r="Q13" s="145">
        <f>MLdata!AF13</f>
        <v>5.5159937452412398E-2</v>
      </c>
      <c r="R13" s="132">
        <f>MLdata!AG13</f>
        <v>0.15928144574161701</v>
      </c>
      <c r="S13" s="133">
        <f>MLdata!AH13</f>
        <v>-0.45275601237292601</v>
      </c>
      <c r="T13" s="133">
        <f>MLdata!AI13</f>
        <v>-0.28865813866057399</v>
      </c>
      <c r="U13" s="100">
        <f>MLdata!AJ13</f>
        <v>-0.196587132385448</v>
      </c>
      <c r="V13" s="132">
        <f>MLdata!AK13</f>
        <v>-0.13361313145374801</v>
      </c>
      <c r="W13" s="133">
        <f>MLdata!AL13</f>
        <v>0.29589641583502302</v>
      </c>
      <c r="X13" s="133">
        <f>MLdata!AM13</f>
        <v>0.302016535839849</v>
      </c>
      <c r="Y13" s="133">
        <f>MLdata!AN13</f>
        <v>-3.12201768047131E-2</v>
      </c>
      <c r="Z13" s="2"/>
      <c r="AA13" s="108">
        <f t="shared" si="0"/>
        <v>-7.3398559366419794E-3</v>
      </c>
      <c r="AC13" s="36">
        <f t="shared" si="3"/>
        <v>-5.3415492390985501E-3</v>
      </c>
      <c r="AD13" s="36">
        <f t="shared" si="1"/>
        <v>3.0461627773613328E-2</v>
      </c>
      <c r="AE13" s="36">
        <f t="shared" si="2"/>
        <v>-1.522234737452381E-2</v>
      </c>
      <c r="AG13" t="s">
        <v>327</v>
      </c>
    </row>
    <row r="14" spans="1:34" x14ac:dyDescent="0.25">
      <c r="A14" s="2"/>
      <c r="B14" s="5" t="str">
        <f>MLdata!Q14</f>
        <v>King Street</v>
      </c>
      <c r="C14" s="5" t="str">
        <f>MLdata!R14</f>
        <v>EventDriven</v>
      </c>
      <c r="D14" s="130">
        <f>MLdata!S14</f>
        <v>2.6597280196070999E-3</v>
      </c>
      <c r="E14" s="131">
        <f>MLdata!T14</f>
        <v>9683170</v>
      </c>
      <c r="F14" s="99">
        <f>MLdata!U14</f>
        <v>1.14305357423009</v>
      </c>
      <c r="G14" s="100">
        <f>MLdata!V14</f>
        <v>1.94588335846876</v>
      </c>
      <c r="H14" s="100">
        <f>MLdata!W14</f>
        <v>1.88776186890332</v>
      </c>
      <c r="I14" s="100">
        <f>MLdata!X14</f>
        <v>0.27834299706137</v>
      </c>
      <c r="J14" s="100">
        <f>MLdata!Y14</f>
        <v>0.50958996117588895</v>
      </c>
      <c r="K14" s="100">
        <f>MLdata!AB14</f>
        <v>1.1966462526308299</v>
      </c>
      <c r="L14" s="100">
        <f>MLdata!Z14</f>
        <v>1.5046737630645699</v>
      </c>
      <c r="M14" s="144">
        <f>MLdata!AA14</f>
        <v>1.2835732416102601</v>
      </c>
      <c r="N14" s="130">
        <f>MLdata!AC14</f>
        <v>2.8151328044137801E-2</v>
      </c>
      <c r="O14" s="135">
        <f>MLdata!AD14</f>
        <v>1.0174566103565199E-2</v>
      </c>
      <c r="P14" s="135">
        <f>MLdata!AE14</f>
        <v>8.9772558304174709E-3</v>
      </c>
      <c r="Q14" s="145">
        <f>MLdata!AF14</f>
        <v>2.0700969407258699E-2</v>
      </c>
      <c r="R14" s="132">
        <f>MLdata!AG14</f>
        <v>6.6720608255910599E-2</v>
      </c>
      <c r="S14" s="133">
        <f>MLdata!AH14</f>
        <v>-3.3742614719777398E-3</v>
      </c>
      <c r="T14" s="133">
        <f>MLdata!AI14</f>
        <v>-4.12298432147424E-2</v>
      </c>
      <c r="U14" s="100">
        <f>MLdata!AJ14</f>
        <v>-3.81229935025032E-2</v>
      </c>
      <c r="V14" s="132">
        <f>MLdata!AK14</f>
        <v>-0.10563783211880499</v>
      </c>
      <c r="W14" s="133">
        <f>MLdata!AL14</f>
        <v>0.20343948297638501</v>
      </c>
      <c r="X14" s="133">
        <f>MLdata!AM14</f>
        <v>5.1570892964656299E-2</v>
      </c>
      <c r="Y14" s="133">
        <f>MLdata!AN14</f>
        <v>3.85360003491933E-3</v>
      </c>
      <c r="Z14" s="2"/>
      <c r="AA14" s="108">
        <f t="shared" si="0"/>
        <v>6.7026143015557316E-2</v>
      </c>
      <c r="AC14" s="36">
        <f>SIGN(K14)*(ABS(K14)^(2-$AE$1))*(Q14^$AE$1)</f>
        <v>6.8304645873180261E-2</v>
      </c>
      <c r="AD14" s="36">
        <f t="shared" si="1"/>
        <v>1.2556938903016986E-2</v>
      </c>
      <c r="AE14" s="36">
        <f t="shared" si="2"/>
        <v>-2.6709837396232112E-3</v>
      </c>
      <c r="AF14" s="2">
        <v>8</v>
      </c>
      <c r="AH14" t="s">
        <v>312</v>
      </c>
    </row>
    <row r="15" spans="1:34" x14ac:dyDescent="0.25">
      <c r="A15" s="2"/>
      <c r="B15" s="5" t="str">
        <f>MLdata!Q15</f>
        <v>Lion Point</v>
      </c>
      <c r="C15" s="5" t="str">
        <f>MLdata!R15</f>
        <v>EventDriven</v>
      </c>
      <c r="D15" s="130">
        <f>MLdata!S15</f>
        <v>4.9281289103570497E-3</v>
      </c>
      <c r="E15" s="131">
        <f>MLdata!T15</f>
        <v>17941650.300000001</v>
      </c>
      <c r="F15" s="99">
        <f>MLdata!U15</f>
        <v>-0.15271353745206601</v>
      </c>
      <c r="G15" s="100">
        <f>MLdata!V15</f>
        <v>8.80789966574725E-2</v>
      </c>
      <c r="H15" s="100">
        <f>MLdata!W15</f>
        <v>0.244589333163934</v>
      </c>
      <c r="I15" s="100">
        <f>MLdata!X15</f>
        <v>0.45004217873854102</v>
      </c>
      <c r="J15" s="100">
        <f>MLdata!Y15</f>
        <v>-2.13733649491217E-2</v>
      </c>
      <c r="K15" s="100">
        <f>MLdata!AB15</f>
        <v>-0.84804617383445902</v>
      </c>
      <c r="L15" s="100">
        <f>MLdata!Z15</f>
        <v>-0.872454208769882</v>
      </c>
      <c r="M15" s="144">
        <f>MLdata!AA15</f>
        <v>-0.77972917361689997</v>
      </c>
      <c r="N15" s="130">
        <f>MLdata!AC15</f>
        <v>9.4504965287079107E-2</v>
      </c>
      <c r="O15" s="135">
        <f>MLdata!AD15</f>
        <v>6.0766410382361198E-2</v>
      </c>
      <c r="P15" s="135">
        <f>MLdata!AE15</f>
        <v>1.53306594647997E-2</v>
      </c>
      <c r="Q15" s="145">
        <f>MLdata!AF15</f>
        <v>4.8879375649199398E-2</v>
      </c>
      <c r="R15" s="132">
        <f>MLdata!AG15</f>
        <v>0.38281206228697801</v>
      </c>
      <c r="S15" s="133">
        <f>MLdata!AH15</f>
        <v>0.64638543054571496</v>
      </c>
      <c r="T15" s="133">
        <f>MLdata!AI15</f>
        <v>0.18370799479302799</v>
      </c>
      <c r="U15" s="100">
        <f>MLdata!AJ15</f>
        <v>0.245507507412347</v>
      </c>
      <c r="V15" s="132">
        <f>MLdata!AK15</f>
        <v>-0.35648189700057697</v>
      </c>
      <c r="W15" s="133">
        <f>MLdata!AL15</f>
        <v>0.22664897490212199</v>
      </c>
      <c r="X15" s="133">
        <f>MLdata!AM15</f>
        <v>7.2586967009354394E-2</v>
      </c>
      <c r="Y15" s="133">
        <f>MLdata!AN15</f>
        <v>-9.0801483062084798E-2</v>
      </c>
      <c r="Z15" s="2"/>
      <c r="AA15" s="108">
        <f t="shared" si="0"/>
        <v>-0.11566288531375238</v>
      </c>
      <c r="AC15" s="36">
        <f>SIGN(K15)*(ABS(K15)^(2-$AE$1))*(Q15^$AE$1)</f>
        <v>-8.4599658755918072E-2</v>
      </c>
      <c r="AD15" s="36">
        <f t="shared" si="1"/>
        <v>-3.5605062659365143E-4</v>
      </c>
      <c r="AE15" s="36">
        <f t="shared" si="2"/>
        <v>-0.14513810747587466</v>
      </c>
      <c r="AF15" s="2">
        <v>9</v>
      </c>
      <c r="AH15" t="s">
        <v>313</v>
      </c>
    </row>
    <row r="16" spans="1:34" x14ac:dyDescent="0.25">
      <c r="A16" s="2"/>
      <c r="B16" s="5" t="str">
        <f>MLdata!Q16</f>
        <v>Luxor</v>
      </c>
      <c r="C16" s="5" t="str">
        <f>MLdata!R16</f>
        <v>EventDriven</v>
      </c>
      <c r="D16" s="130">
        <f>MLdata!S16</f>
        <v>7.6575350322320001E-3</v>
      </c>
      <c r="E16" s="131">
        <f>MLdata!T16</f>
        <v>27878494.699999999</v>
      </c>
      <c r="F16" s="99">
        <f>MLdata!U16</f>
        <v>0.196044008640296</v>
      </c>
      <c r="G16" s="100">
        <f>MLdata!V16</f>
        <v>0.48262472302336601</v>
      </c>
      <c r="H16" s="100">
        <f>MLdata!W16</f>
        <v>1.46564459213877</v>
      </c>
      <c r="I16" s="100">
        <f>MLdata!X16</f>
        <v>0.162190791110362</v>
      </c>
      <c r="J16" s="100">
        <f>MLdata!Y16</f>
        <v>-0.218158700014917</v>
      </c>
      <c r="K16" s="100">
        <f>MLdata!AB16</f>
        <v>0.30257849333535197</v>
      </c>
      <c r="L16" s="100">
        <f>MLdata!Z16</f>
        <v>0.30137269131668998</v>
      </c>
      <c r="M16" s="144">
        <f>MLdata!AA16</f>
        <v>1.55607950460499</v>
      </c>
      <c r="N16" s="130">
        <f>MLdata!AC16</f>
        <v>9.8492563500564304E-2</v>
      </c>
      <c r="O16" s="135">
        <f>MLdata!AD16</f>
        <v>4.6267358451364801E-2</v>
      </c>
      <c r="P16" s="135">
        <f>MLdata!AE16</f>
        <v>2.2839514941765501E-2</v>
      </c>
      <c r="Q16" s="145">
        <f>MLdata!AF16</f>
        <v>5.5481062793703302E-2</v>
      </c>
      <c r="R16" s="132">
        <f>MLdata!AG16</f>
        <v>0.27013880043829402</v>
      </c>
      <c r="S16" s="133">
        <f>MLdata!AH16</f>
        <v>-3.1800487219144698E-2</v>
      </c>
      <c r="T16" s="133">
        <f>MLdata!AI16</f>
        <v>-0.47568771666238202</v>
      </c>
      <c r="U16" s="100">
        <f>MLdata!AJ16</f>
        <v>-0.27687479412131299</v>
      </c>
      <c r="V16" s="132">
        <f>MLdata!AK16</f>
        <v>-0.35661866546460103</v>
      </c>
      <c r="W16" s="133">
        <f>MLdata!AL16</f>
        <v>-3.47802127848107E-2</v>
      </c>
      <c r="X16" s="133">
        <f>MLdata!AM16</f>
        <v>0.20349617921965099</v>
      </c>
      <c r="Y16" s="133">
        <f>MLdata!AN16</f>
        <v>-0.20373401195075699</v>
      </c>
      <c r="Z16" s="2"/>
      <c r="AA16" s="108">
        <f t="shared" si="0"/>
        <v>1.4021112895882478E-2</v>
      </c>
      <c r="AC16" s="36">
        <f>SIGN(K16)*(ABS(K16)^(2-$AE$1))*(Q16^$AE$1)</f>
        <v>2.5654062524813018E-2</v>
      </c>
      <c r="AD16" s="36">
        <f t="shared" si="1"/>
        <v>-8.7595304866168386E-3</v>
      </c>
      <c r="AE16" s="36">
        <f t="shared" si="2"/>
        <v>-4.3784982901344263E-2</v>
      </c>
      <c r="AF16" s="2">
        <v>10</v>
      </c>
      <c r="AH16" t="s">
        <v>314</v>
      </c>
    </row>
    <row r="17" spans="1:34" x14ac:dyDescent="0.25">
      <c r="A17" s="2"/>
      <c r="B17" s="5" t="str">
        <f>MLdata!Q17</f>
        <v>Manikay</v>
      </c>
      <c r="C17" s="5" t="str">
        <f>MLdata!R17</f>
        <v>EventDriven</v>
      </c>
      <c r="D17" s="130">
        <f>MLdata!S17</f>
        <v>5.0408441626908801E-2</v>
      </c>
      <c r="E17" s="131">
        <f>MLdata!T17</f>
        <v>183520084.05000001</v>
      </c>
      <c r="F17" s="99">
        <f>MLdata!U17</f>
        <v>0.363252571583836</v>
      </c>
      <c r="G17" s="100">
        <f>MLdata!V17</f>
        <v>1.1859108531961799</v>
      </c>
      <c r="H17" s="100">
        <f>MLdata!W17</f>
        <v>0.888063100689789</v>
      </c>
      <c r="I17" s="100">
        <f>MLdata!X17</f>
        <v>0.32113585457507798</v>
      </c>
      <c r="J17" s="100">
        <f>MLdata!Y17</f>
        <v>-0.39555482679138498</v>
      </c>
      <c r="K17" s="100">
        <f>MLdata!AB17</f>
        <v>0.36136606231783103</v>
      </c>
      <c r="L17" s="100">
        <f>MLdata!Z17</f>
        <v>0.418878546310329</v>
      </c>
      <c r="M17" s="144">
        <f>MLdata!AA17</f>
        <v>0.463411736951792</v>
      </c>
      <c r="N17" s="130">
        <f>MLdata!AC17</f>
        <v>8.3826450461655197E-2</v>
      </c>
      <c r="O17" s="135">
        <f>MLdata!AD17</f>
        <v>7.0799140007047803E-2</v>
      </c>
      <c r="P17" s="135">
        <f>MLdata!AE17</f>
        <v>1.0479000103648E-2</v>
      </c>
      <c r="Q17" s="145">
        <f>MLdata!AF17</f>
        <v>3.2817277755630703E-2</v>
      </c>
      <c r="R17" s="132">
        <f>MLdata!AG17</f>
        <v>0.46865581477180202</v>
      </c>
      <c r="S17" s="133">
        <f>MLdata!AH17</f>
        <v>0.30060929049228402</v>
      </c>
      <c r="T17" s="133">
        <f>MLdata!AI17</f>
        <v>-0.32258394743949098</v>
      </c>
      <c r="U17" s="100">
        <f>MLdata!AJ17</f>
        <v>-7.1376674357524594E-2</v>
      </c>
      <c r="V17" s="132">
        <f>MLdata!AK17</f>
        <v>-0.196623053560186</v>
      </c>
      <c r="W17" s="133">
        <f>MLdata!AL17</f>
        <v>-1.8216391972756599E-3</v>
      </c>
      <c r="X17" s="133">
        <f>MLdata!AM17</f>
        <v>4.7927273406448201E-2</v>
      </c>
      <c r="Y17" s="133">
        <f>MLdata!AN17</f>
        <v>-0.102586949790125</v>
      </c>
      <c r="Z17" s="2"/>
      <c r="AA17" s="108">
        <f t="shared" si="0"/>
        <v>-9.5884787588291776E-3</v>
      </c>
      <c r="AC17" s="36">
        <f t="shared" si="3"/>
        <v>2.1602853418523707E-2</v>
      </c>
      <c r="AD17" s="36">
        <f t="shared" si="1"/>
        <v>-1.0274205404168032E-2</v>
      </c>
      <c r="AE17" s="36">
        <f t="shared" si="2"/>
        <v>-0.14081955818468039</v>
      </c>
      <c r="AF17" s="2">
        <v>11</v>
      </c>
      <c r="AH17" t="s">
        <v>315</v>
      </c>
    </row>
    <row r="18" spans="1:34" x14ac:dyDescent="0.25">
      <c r="A18" s="2"/>
      <c r="B18" s="5" t="str">
        <f>MLdata!Q18</f>
        <v>Manikay Merger</v>
      </c>
      <c r="C18" s="5" t="str">
        <f>MLdata!R18</f>
        <v>EventDriven</v>
      </c>
      <c r="D18" s="130">
        <f>MLdata!S18</f>
        <v>0</v>
      </c>
      <c r="E18" s="131">
        <f>MLdata!T18</f>
        <v>0</v>
      </c>
      <c r="F18" s="99">
        <f>MLdata!U18</f>
        <v>0.96660637591388598</v>
      </c>
      <c r="G18" s="100">
        <f>MLdata!V18</f>
        <v>1.1683963406767801</v>
      </c>
      <c r="H18" s="100">
        <f>MLdata!W18</f>
        <v>0.86626733722778904</v>
      </c>
      <c r="I18" s="100">
        <f>MLdata!X18</f>
        <v>0.27053511625090698</v>
      </c>
      <c r="J18" s="100">
        <f>MLdata!Y18</f>
        <v>0.79711583453702195</v>
      </c>
      <c r="K18" s="100">
        <f>MLdata!AB18</f>
        <v>0.979372093476925</v>
      </c>
      <c r="L18" s="100">
        <f>MLdata!Z18</f>
        <v>1.1652306743252701</v>
      </c>
      <c r="M18" s="144">
        <f>MLdata!AA18</f>
        <v>0.90860145557884398</v>
      </c>
      <c r="N18" s="130">
        <f>MLdata!AC18</f>
        <v>4.7889499615924397E-2</v>
      </c>
      <c r="O18" s="135">
        <f>MLdata!AD18</f>
        <v>1.0989976772763799E-2</v>
      </c>
      <c r="P18" s="135">
        <f>MLdata!AE18</f>
        <v>9.8166608349644705E-3</v>
      </c>
      <c r="Q18" s="145">
        <f>MLdata!AF18</f>
        <v>3.1942181194371699E-2</v>
      </c>
      <c r="R18" s="132">
        <f>MLdata!AG18</f>
        <v>5.7330004638160903E-2</v>
      </c>
      <c r="S18" s="133">
        <f>MLdata!AH18</f>
        <v>-0.116104980156128</v>
      </c>
      <c r="T18" s="133">
        <f>MLdata!AI18</f>
        <v>-0.106512772041068</v>
      </c>
      <c r="U18" s="100">
        <f>MLdata!AJ18</f>
        <v>0.27601712026534803</v>
      </c>
      <c r="V18" s="132">
        <f>MLdata!AK18</f>
        <v>1.4103730993943399E-3</v>
      </c>
      <c r="W18" s="133">
        <f>MLdata!AL18</f>
        <v>0.15417546663970599</v>
      </c>
      <c r="X18" s="133">
        <f>MLdata!AM18</f>
        <v>0.108822690505957</v>
      </c>
      <c r="Y18" s="133">
        <f>MLdata!AN18</f>
        <v>3.8820496489128803E-2</v>
      </c>
      <c r="Z18" s="2"/>
      <c r="AA18" s="108">
        <f t="shared" si="0"/>
        <v>7.0520733493668705E-2</v>
      </c>
      <c r="AC18" s="36">
        <f t="shared" si="3"/>
        <v>7.3613604385824788E-2</v>
      </c>
      <c r="AD18" s="36">
        <f t="shared" si="1"/>
        <v>2.3489546668443356E-2</v>
      </c>
      <c r="AE18" s="36">
        <f t="shared" si="2"/>
        <v>-1.7209127795002048E-2</v>
      </c>
      <c r="AF18" s="2">
        <v>12</v>
      </c>
      <c r="AH18" t="s">
        <v>316</v>
      </c>
    </row>
    <row r="19" spans="1:34" x14ac:dyDescent="0.25">
      <c r="A19" s="2"/>
      <c r="B19" s="5" t="str">
        <f>MLdata!Q19</f>
        <v>Moab</v>
      </c>
      <c r="C19" s="5" t="str">
        <f>MLdata!R19</f>
        <v>EventDriven</v>
      </c>
      <c r="D19" s="130">
        <f>MLdata!S19</f>
        <v>3.3316008921061603E-2</v>
      </c>
      <c r="E19" s="131">
        <f>MLdata!T19</f>
        <v>121292318.51000001</v>
      </c>
      <c r="F19" s="99">
        <f>MLdata!U19</f>
        <v>0.68195796642294304</v>
      </c>
      <c r="G19" s="100">
        <f>MLdata!V19</f>
        <v>1.0267665653686899</v>
      </c>
      <c r="H19" s="100">
        <f>MLdata!W19</f>
        <v>-0.24701723403418999</v>
      </c>
      <c r="I19" s="100">
        <f>MLdata!X19</f>
        <v>0.34581067249240099</v>
      </c>
      <c r="J19" s="100">
        <f>MLdata!Y19</f>
        <v>0.28463833719195503</v>
      </c>
      <c r="K19" s="100">
        <f>MLdata!AB19</f>
        <v>0.42293229788265901</v>
      </c>
      <c r="L19" s="100">
        <f>MLdata!Z19</f>
        <v>0.824037253779487</v>
      </c>
      <c r="M19" s="144">
        <f>MLdata!AA19</f>
        <v>8.8662850419132494E-2</v>
      </c>
      <c r="N19" s="130">
        <f>MLdata!AC19</f>
        <v>6.6391168629602995E-2</v>
      </c>
      <c r="O19" s="135">
        <f>MLdata!AD19</f>
        <v>4.50663570421828E-2</v>
      </c>
      <c r="P19" s="135">
        <f>MLdata!AE19</f>
        <v>1.1839961252816699E-2</v>
      </c>
      <c r="Q19" s="145">
        <f>MLdata!AF19</f>
        <v>3.4612673799890699E-2</v>
      </c>
      <c r="R19" s="132">
        <f>MLdata!AG19</f>
        <v>0.30146443372463899</v>
      </c>
      <c r="S19" s="133">
        <f>MLdata!AH19</f>
        <v>-0.38478945388561703</v>
      </c>
      <c r="T19" s="133">
        <f>MLdata!AI19</f>
        <v>-5.4232512017271202E-2</v>
      </c>
      <c r="U19" s="100">
        <f>MLdata!AJ19</f>
        <v>0.41737700935724298</v>
      </c>
      <c r="V19" s="132">
        <f>MLdata!AK19</f>
        <v>-0.19617806110510499</v>
      </c>
      <c r="W19" s="133">
        <f>MLdata!AL19</f>
        <v>0.219818566784061</v>
      </c>
      <c r="X19" s="133">
        <f>MLdata!AM19</f>
        <v>0.114887193168642</v>
      </c>
      <c r="Y19" s="133">
        <f>MLdata!AN19</f>
        <v>-7.3391184387424493E-2</v>
      </c>
      <c r="Z19" s="2"/>
      <c r="AA19" s="108">
        <f t="shared" si="0"/>
        <v>8.2417802638369841E-3</v>
      </c>
      <c r="AC19" s="36">
        <f>SIGN(K19)*(ABS(K19)^(2-$AE$1))*(Q19^$AE$1)</f>
        <v>2.7369377962068293E-2</v>
      </c>
      <c r="AD19" s="36">
        <f t="shared" si="1"/>
        <v>7.4624159547860766E-3</v>
      </c>
      <c r="AE19" s="36">
        <f t="shared" si="2"/>
        <v>-8.9369196468549572E-2</v>
      </c>
      <c r="AF19" s="2">
        <v>13</v>
      </c>
      <c r="AH19" t="s">
        <v>317</v>
      </c>
    </row>
    <row r="20" spans="1:34" x14ac:dyDescent="0.25">
      <c r="A20" s="2"/>
      <c r="B20" s="5" t="str">
        <f>MLdata!Q20</f>
        <v>Omni</v>
      </c>
      <c r="C20" s="5" t="str">
        <f>MLdata!R20</f>
        <v>EventDriven</v>
      </c>
      <c r="D20" s="130">
        <f>MLdata!S20</f>
        <v>0</v>
      </c>
      <c r="E20" s="131">
        <f>MLdata!T20</f>
        <v>0</v>
      </c>
      <c r="F20" s="99">
        <f>MLdata!U20</f>
        <v>1.3083365270576901</v>
      </c>
      <c r="G20" s="100">
        <f>MLdata!V20</f>
        <v>1.33488559040566</v>
      </c>
      <c r="H20" s="100">
        <f>MLdata!W20</f>
        <v>1.1814222676869599</v>
      </c>
      <c r="I20" s="100">
        <f>MLdata!X20</f>
        <v>-0.37785979319519403</v>
      </c>
      <c r="J20" s="100">
        <f>MLdata!Y20</f>
        <v>-0.33318596848568899</v>
      </c>
      <c r="K20" s="100">
        <f>MLdata!AB20</f>
        <v>2.3678256968773899</v>
      </c>
      <c r="L20" s="100">
        <f>MLdata!Z20</f>
        <v>2.5373636543711799</v>
      </c>
      <c r="M20" s="144">
        <f>MLdata!AA20</f>
        <v>2.9535969503024799</v>
      </c>
      <c r="N20" s="130">
        <f>MLdata!AC20</f>
        <v>6.5767958440173302E-2</v>
      </c>
      <c r="O20" s="135">
        <f>MLdata!AD20</f>
        <v>2.3194658704717399E-2</v>
      </c>
      <c r="P20" s="135">
        <f>MLdata!AE20</f>
        <v>1.4380118949407E-2</v>
      </c>
      <c r="Q20" s="145">
        <f>MLdata!AF20</f>
        <v>4.2064838332119603E-2</v>
      </c>
      <c r="R20" s="132">
        <f>MLdata!AG20</f>
        <v>-5.1854426069995402E-3</v>
      </c>
      <c r="S20" s="133">
        <f>MLdata!AH20</f>
        <v>-1.03202640645882</v>
      </c>
      <c r="T20" s="133">
        <f>MLdata!AI20</f>
        <v>-0.106517686760838</v>
      </c>
      <c r="U20" s="100">
        <f>MLdata!AJ20</f>
        <v>-0.19756126370701499</v>
      </c>
      <c r="V20" s="132">
        <f>MLdata!AK20</f>
        <v>-0.32168484649256501</v>
      </c>
      <c r="W20" s="133">
        <f>MLdata!AL20</f>
        <v>-1.58007565450115E-2</v>
      </c>
      <c r="X20" s="133">
        <f>MLdata!AM20</f>
        <v>9.9018317508160397E-2</v>
      </c>
      <c r="Y20" s="133">
        <f>MLdata!AN20</f>
        <v>-0.118237710329616</v>
      </c>
      <c r="Z20" s="2"/>
      <c r="AA20" s="108">
        <f t="shared" si="0"/>
        <v>0.26976904814370994</v>
      </c>
      <c r="AC20" s="36">
        <f t="shared" si="3"/>
        <v>0.27282023576578812</v>
      </c>
      <c r="AD20" s="36">
        <f t="shared" si="1"/>
        <v>-1.0511876220781669E-2</v>
      </c>
      <c r="AE20" s="36">
        <f t="shared" si="2"/>
        <v>0</v>
      </c>
      <c r="AF20" s="2">
        <v>14</v>
      </c>
      <c r="AH20" t="s">
        <v>318</v>
      </c>
    </row>
    <row r="21" spans="1:34" x14ac:dyDescent="0.25">
      <c r="A21" s="2"/>
      <c r="B21" s="5" t="str">
        <f>MLdata!Q21</f>
        <v>Pentwater</v>
      </c>
      <c r="C21" s="5" t="str">
        <f>MLdata!R21</f>
        <v>EventDriven</v>
      </c>
      <c r="D21" s="130">
        <f>MLdata!S21</f>
        <v>2.9359221776866801E-2</v>
      </c>
      <c r="E21" s="131">
        <f>MLdata!T21</f>
        <v>106886995</v>
      </c>
      <c r="F21" s="99">
        <f>MLdata!U21</f>
        <v>0.48082826398779399</v>
      </c>
      <c r="G21" s="100">
        <f>MLdata!V21</f>
        <v>0.960805504366533</v>
      </c>
      <c r="H21" s="100">
        <f>MLdata!W21</f>
        <v>1.1800997695667601</v>
      </c>
      <c r="I21" s="100">
        <f>MLdata!X21</f>
        <v>0.25995395295387003</v>
      </c>
      <c r="J21" s="100">
        <f>MLdata!Y21</f>
        <v>-0.44674804663049</v>
      </c>
      <c r="K21" s="100">
        <f>MLdata!AB21</f>
        <v>0.86895663899595998</v>
      </c>
      <c r="L21" s="100">
        <f>MLdata!Z21</f>
        <v>0.93613664536878205</v>
      </c>
      <c r="M21" s="144">
        <f>MLdata!AA21</f>
        <v>1.8445499562121701</v>
      </c>
      <c r="N21" s="130">
        <f>MLdata!AC21</f>
        <v>0.123754270306675</v>
      </c>
      <c r="O21" s="135">
        <f>MLdata!AD21</f>
        <v>8.3398910990407901E-2</v>
      </c>
      <c r="P21" s="135">
        <f>MLdata!AE21</f>
        <v>2.8689784631282699E-2</v>
      </c>
      <c r="Q21" s="145">
        <f>MLdata!AF21</f>
        <v>5.8278833877625197E-2</v>
      </c>
      <c r="R21" s="132">
        <f>MLdata!AG21</f>
        <v>0.55013175148242</v>
      </c>
      <c r="S21" s="133">
        <f>MLdata!AH21</f>
        <v>-0.65386456069337595</v>
      </c>
      <c r="T21" s="133">
        <f>MLdata!AI21</f>
        <v>-0.40987212402532802</v>
      </c>
      <c r="U21" s="100">
        <f>MLdata!AJ21</f>
        <v>0.131178917694557</v>
      </c>
      <c r="V21" s="132">
        <f>MLdata!AK21</f>
        <v>-0.369226700606685</v>
      </c>
      <c r="W21" s="133">
        <f>MLdata!AL21</f>
        <v>8.2039820545587297E-2</v>
      </c>
      <c r="X21" s="133">
        <f>MLdata!AM21</f>
        <v>-2.7009917697719099E-2</v>
      </c>
      <c r="Y21" s="133">
        <f>MLdata!AN21</f>
        <v>-0.28633949623686</v>
      </c>
      <c r="Z21" s="2"/>
      <c r="AA21" s="108">
        <f t="shared" si="0"/>
        <v>5.7961418492969242E-2</v>
      </c>
      <c r="AC21" s="36">
        <f t="shared" si="3"/>
        <v>9.9513218360081632E-2</v>
      </c>
      <c r="AD21" s="36">
        <f t="shared" si="1"/>
        <v>-2.5460902505179524E-2</v>
      </c>
      <c r="AE21" s="36">
        <f t="shared" si="2"/>
        <v>-0.18502854808297214</v>
      </c>
      <c r="AG21" t="s">
        <v>328</v>
      </c>
    </row>
    <row r="22" spans="1:34" x14ac:dyDescent="0.25">
      <c r="A22" s="2"/>
      <c r="B22" s="5" t="str">
        <f>MLdata!Q22</f>
        <v>Pentwater Merger</v>
      </c>
      <c r="C22" s="5" t="str">
        <f>MLdata!R22</f>
        <v>EventDriven</v>
      </c>
      <c r="D22" s="130">
        <f>MLdata!S22</f>
        <v>0</v>
      </c>
      <c r="E22" s="131">
        <f>MLdata!T22</f>
        <v>0</v>
      </c>
      <c r="F22" s="99">
        <f>MLdata!U22</f>
        <v>0.71359224254860798</v>
      </c>
      <c r="G22" s="100">
        <f>MLdata!V22</f>
        <v>1.06899528532135</v>
      </c>
      <c r="H22" s="100">
        <f>MLdata!W22</f>
        <v>0.91232826664589495</v>
      </c>
      <c r="I22" s="100">
        <f>MLdata!X22</f>
        <v>0.24760014284309501</v>
      </c>
      <c r="J22" s="100">
        <f>MLdata!Y22</f>
        <v>-0.13281742671340399</v>
      </c>
      <c r="K22" s="100">
        <f>MLdata!AB22</f>
        <v>1.0336031835812201</v>
      </c>
      <c r="L22" s="100">
        <f>MLdata!Z22</f>
        <v>1.10845999127045</v>
      </c>
      <c r="M22" s="144">
        <f>MLdata!AA22</f>
        <v>1.6580875794451599</v>
      </c>
      <c r="N22" s="130">
        <f>MLdata!AC22</f>
        <v>0.112696598292349</v>
      </c>
      <c r="O22" s="135">
        <f>MLdata!AD22</f>
        <v>6.8293566603451206E-2</v>
      </c>
      <c r="P22" s="135">
        <f>MLdata!AE22</f>
        <v>1.15941207971037E-2</v>
      </c>
      <c r="Q22" s="145">
        <f>MLdata!AF22</f>
        <v>6.2935006179692096E-2</v>
      </c>
      <c r="R22" s="132">
        <f>MLdata!AG22</f>
        <v>0.43644360718531</v>
      </c>
      <c r="S22" s="133">
        <f>MLdata!AH22</f>
        <v>-0.93997623373466599</v>
      </c>
      <c r="T22" s="133">
        <f>MLdata!AI22</f>
        <v>-0.431853940695127</v>
      </c>
      <c r="U22" s="100">
        <f>MLdata!AJ22</f>
        <v>0.63273668454550502</v>
      </c>
      <c r="V22" s="132">
        <f>MLdata!AK22</f>
        <v>-0.223417795358753</v>
      </c>
      <c r="W22" s="133">
        <f>MLdata!AL22</f>
        <v>0.145730622490678</v>
      </c>
      <c r="X22" s="133">
        <f>MLdata!AM22</f>
        <v>2.9546412544814101E-2</v>
      </c>
      <c r="Y22" s="133">
        <f>MLdata!AN22</f>
        <v>-8.4968293631820596E-2</v>
      </c>
      <c r="Z22" s="2"/>
      <c r="AA22" s="108">
        <f t="shared" si="0"/>
        <v>8.979631896268217E-2</v>
      </c>
      <c r="AC22" s="36">
        <f>SIGN(K22)*(ABS(K22)^(2-$AE$1))*(Q22^$AE$1)</f>
        <v>0.13095181051513113</v>
      </c>
      <c r="AD22" s="36">
        <f t="shared" si="1"/>
        <v>-2.8330040331241741E-3</v>
      </c>
      <c r="AE22" s="36">
        <f t="shared" si="2"/>
        <v>-0.19436095574568268</v>
      </c>
      <c r="AF22" s="2">
        <v>15</v>
      </c>
      <c r="AH22" t="s">
        <v>319</v>
      </c>
    </row>
    <row r="23" spans="1:34" x14ac:dyDescent="0.25">
      <c r="A23" s="2"/>
      <c r="B23" s="5" t="str">
        <f>MLdata!Q23</f>
        <v>Pershing</v>
      </c>
      <c r="C23" s="5" t="str">
        <f>MLdata!R23</f>
        <v>EventDriven</v>
      </c>
      <c r="D23" s="130">
        <f>MLdata!S23</f>
        <v>3.17034673136878E-4</v>
      </c>
      <c r="E23" s="131">
        <f>MLdata!T23</f>
        <v>1154216</v>
      </c>
      <c r="F23" s="99">
        <f>MLdata!U23</f>
        <v>-6.9409244699328895E-2</v>
      </c>
      <c r="G23" s="100">
        <f>MLdata!V23</f>
        <v>0.36514757929221198</v>
      </c>
      <c r="H23" s="100">
        <f>MLdata!W23</f>
        <v>4.8289419595326302E-2</v>
      </c>
      <c r="I23" s="100">
        <f>MLdata!X23</f>
        <v>0.31074692632673401</v>
      </c>
      <c r="J23" s="100">
        <f>MLdata!Y23</f>
        <v>-0.736383417620734</v>
      </c>
      <c r="K23" s="100">
        <f>MLdata!AB23</f>
        <v>-0.55590175433645606</v>
      </c>
      <c r="L23" s="100">
        <f>MLdata!Z23</f>
        <v>-0.118494583567886</v>
      </c>
      <c r="M23" s="144">
        <f>MLdata!AA23</f>
        <v>-0.73520776973882596</v>
      </c>
      <c r="N23" s="130">
        <f>MLdata!AC23</f>
        <v>0.147182202397726</v>
      </c>
      <c r="O23" s="135">
        <f>MLdata!AD23</f>
        <v>8.08078042419514E-2</v>
      </c>
      <c r="P23" s="135">
        <f>MLdata!AE23</f>
        <v>3.5438236229679003E-2</v>
      </c>
      <c r="Q23" s="145">
        <f>MLdata!AF23</f>
        <v>7.5278506401017894E-2</v>
      </c>
      <c r="R23" s="132">
        <f>MLdata!AG23</f>
        <v>0.51916926862371204</v>
      </c>
      <c r="S23" s="133">
        <f>MLdata!AH23</f>
        <v>-0.44441743793784499</v>
      </c>
      <c r="T23" s="133">
        <f>MLdata!AI23</f>
        <v>-0.60941331316559999</v>
      </c>
      <c r="U23" s="100">
        <f>MLdata!AJ23</f>
        <v>1.0584044716699299</v>
      </c>
      <c r="V23" s="132">
        <f>MLdata!AK23</f>
        <v>-0.27177350666546701</v>
      </c>
      <c r="W23" s="133">
        <f>MLdata!AL23</f>
        <v>-0.63818113432665502</v>
      </c>
      <c r="X23" s="133">
        <f>MLdata!AM23</f>
        <v>-0.15158578940557099</v>
      </c>
      <c r="Y23" s="133">
        <f>MLdata!AN23</f>
        <v>-0.16313998380515499</v>
      </c>
      <c r="Z23" s="2"/>
      <c r="AA23" s="108">
        <f t="shared" si="0"/>
        <v>-0.15370924739214459</v>
      </c>
      <c r="AC23" s="36">
        <f t="shared" si="3"/>
        <v>-6.8984385655865677E-2</v>
      </c>
      <c r="AD23" s="36">
        <f t="shared" si="1"/>
        <v>-5.5716531722491552E-2</v>
      </c>
      <c r="AE23" s="36">
        <f t="shared" si="2"/>
        <v>-0.3857660428201487</v>
      </c>
      <c r="AF23" s="2">
        <v>16</v>
      </c>
      <c r="AH23" t="s">
        <v>320</v>
      </c>
    </row>
    <row r="24" spans="1:34" x14ac:dyDescent="0.25">
      <c r="A24" s="2"/>
      <c r="B24" s="5" t="str">
        <f>MLdata!Q24</f>
        <v>Senator</v>
      </c>
      <c r="C24" s="5" t="str">
        <f>MLdata!R24</f>
        <v>EventDriven</v>
      </c>
      <c r="D24" s="130">
        <f>MLdata!S24</f>
        <v>1.5426183271499301E-4</v>
      </c>
      <c r="E24" s="131">
        <f>MLdata!T24</f>
        <v>561615.15</v>
      </c>
      <c r="F24" s="99">
        <f>MLdata!U24</f>
        <v>0.563032772810931</v>
      </c>
      <c r="G24" s="100">
        <f>MLdata!V24</f>
        <v>1.04950935286018</v>
      </c>
      <c r="H24" s="100">
        <f>MLdata!W24</f>
        <v>0.23123879048440299</v>
      </c>
      <c r="I24" s="100">
        <f>MLdata!X24</f>
        <v>0.33050333403813997</v>
      </c>
      <c r="J24" s="100">
        <f>MLdata!Y24</f>
        <v>0.238936675050713</v>
      </c>
      <c r="K24" s="100">
        <f>MLdata!AB24</f>
        <v>0.43981873979999803</v>
      </c>
      <c r="L24" s="100">
        <f>MLdata!Z24</f>
        <v>0.81582556386483296</v>
      </c>
      <c r="M24" s="144">
        <f>MLdata!AA24</f>
        <v>0.105058554194757</v>
      </c>
      <c r="N24" s="130">
        <f>MLdata!AC24</f>
        <v>8.6746759990056904E-2</v>
      </c>
      <c r="O24" s="135">
        <f>MLdata!AD24</f>
        <v>7.9991245120844101E-2</v>
      </c>
      <c r="P24" s="135">
        <f>MLdata!AE24</f>
        <v>9.0208885655774108E-3</v>
      </c>
      <c r="Q24" s="145">
        <f>MLdata!AF24</f>
        <v>2.5886808413308201E-2</v>
      </c>
      <c r="R24" s="132">
        <f>MLdata!AG24</f>
        <v>0.54002888120856696</v>
      </c>
      <c r="S24" s="133">
        <f>MLdata!AH24</f>
        <v>-0.33925764138745002</v>
      </c>
      <c r="T24" s="133">
        <f>MLdata!AI24</f>
        <v>-0.15379903235692</v>
      </c>
      <c r="U24" s="100">
        <f>MLdata!AJ24</f>
        <v>0.26550289835923302</v>
      </c>
      <c r="V24" s="132">
        <f>MLdata!AK24</f>
        <v>-0.212526279776871</v>
      </c>
      <c r="W24" s="133">
        <f>MLdata!AL24</f>
        <v>5.88652557772942E-3</v>
      </c>
      <c r="X24" s="133">
        <f>MLdata!AM24</f>
        <v>0.109808202159708</v>
      </c>
      <c r="Y24" s="133">
        <f>MLdata!AN24</f>
        <v>3.3566984266227597E-2</v>
      </c>
      <c r="Z24" s="2"/>
      <c r="AA24" s="108">
        <f t="shared" si="0"/>
        <v>-1.6211054948251445E-2</v>
      </c>
      <c r="AC24" s="36">
        <f t="shared" si="3"/>
        <v>2.3115380379733427E-2</v>
      </c>
      <c r="AD24" s="36">
        <f t="shared" si="1"/>
        <v>4.8897933822644101E-3</v>
      </c>
      <c r="AE24" s="36">
        <f t="shared" si="2"/>
        <v>-0.18907707333105656</v>
      </c>
      <c r="AF24" s="2">
        <v>17</v>
      </c>
      <c r="AH24" t="s">
        <v>321</v>
      </c>
    </row>
    <row r="25" spans="1:34" x14ac:dyDescent="0.25">
      <c r="A25" s="2"/>
      <c r="B25" s="5" t="str">
        <f>MLdata!Q25</f>
        <v>Starboard</v>
      </c>
      <c r="C25" s="5" t="str">
        <f>MLdata!R25</f>
        <v>EventDriven</v>
      </c>
      <c r="D25" s="130">
        <f>MLdata!S25</f>
        <v>4.1778237443449596E-3</v>
      </c>
      <c r="E25" s="131">
        <f>MLdata!T25</f>
        <v>15210043</v>
      </c>
      <c r="F25" s="99">
        <f>MLdata!U25</f>
        <v>0.24286308850666</v>
      </c>
      <c r="G25" s="100">
        <f>MLdata!V25</f>
        <v>0.40409735962535598</v>
      </c>
      <c r="H25" s="100">
        <f>MLdata!W25</f>
        <v>0.84722120458726602</v>
      </c>
      <c r="I25" s="100">
        <f>MLdata!X25</f>
        <v>0.31745674044739303</v>
      </c>
      <c r="J25" s="100">
        <f>MLdata!Y25</f>
        <v>7.6114300716240396E-2</v>
      </c>
      <c r="K25" s="100">
        <f>MLdata!AB25</f>
        <v>3.2384144335463001E-2</v>
      </c>
      <c r="L25" s="100">
        <f>MLdata!Z25</f>
        <v>3.1515441787728402E-2</v>
      </c>
      <c r="M25" s="144">
        <f>MLdata!AA25</f>
        <v>0.33243245895472301</v>
      </c>
      <c r="N25" s="130">
        <f>MLdata!AC25</f>
        <v>0.151281315859979</v>
      </c>
      <c r="O25" s="135">
        <f>MLdata!AD25</f>
        <v>0.101770288892527</v>
      </c>
      <c r="P25" s="135">
        <f>MLdata!AE25</f>
        <v>2.7815169441017699E-2</v>
      </c>
      <c r="Q25" s="145">
        <f>MLdata!AF25</f>
        <v>7.1511886236631503E-2</v>
      </c>
      <c r="R25" s="132">
        <f>MLdata!AG25</f>
        <v>0.67787170239872396</v>
      </c>
      <c r="S25" s="133">
        <f>MLdata!AH25</f>
        <v>0.17904587503089101</v>
      </c>
      <c r="T25" s="133">
        <f>MLdata!AI25</f>
        <v>-0.35815374862460803</v>
      </c>
      <c r="U25" s="100">
        <f>MLdata!AJ25</f>
        <v>-0.123734072585808</v>
      </c>
      <c r="V25" s="132">
        <f>MLdata!AK25</f>
        <v>0.632848831493806</v>
      </c>
      <c r="W25" s="133">
        <f>MLdata!AL25</f>
        <v>-0.35453020358438397</v>
      </c>
      <c r="X25" s="133">
        <f>MLdata!AM25</f>
        <v>-0.154928936171776</v>
      </c>
      <c r="Y25" s="133">
        <f>MLdata!AN25</f>
        <v>0.20535238195517699</v>
      </c>
      <c r="Z25" s="2"/>
      <c r="AA25" s="108">
        <f t="shared" si="0"/>
        <v>-5.5610294060173364E-2</v>
      </c>
      <c r="AC25" s="36">
        <f t="shared" si="3"/>
        <v>1.8997620510726875E-3</v>
      </c>
      <c r="AD25" s="36">
        <f t="shared" si="1"/>
        <v>2.722977856187921E-3</v>
      </c>
      <c r="AE25" s="36">
        <f t="shared" si="2"/>
        <v>-0.27891176948432422</v>
      </c>
      <c r="AF25" s="2">
        <v>18</v>
      </c>
      <c r="AH25" t="s">
        <v>322</v>
      </c>
    </row>
    <row r="26" spans="1:34" x14ac:dyDescent="0.25">
      <c r="A26" s="2"/>
      <c r="B26" s="5" t="str">
        <f>MLdata!Q26</f>
        <v>TBC</v>
      </c>
      <c r="C26" s="5" t="str">
        <f>MLdata!R26</f>
        <v>EventDriven</v>
      </c>
      <c r="D26" s="130">
        <f>MLdata!S26</f>
        <v>0</v>
      </c>
      <c r="E26" s="131">
        <f>MLdata!T26</f>
        <v>0</v>
      </c>
      <c r="F26" s="99">
        <f>MLdata!U26</f>
        <v>-8.4391177238539207E-3</v>
      </c>
      <c r="G26" s="100">
        <f>MLdata!V26</f>
        <v>0.423323382661493</v>
      </c>
      <c r="H26" s="100">
        <f>MLdata!W26</f>
        <v>0.84369036524036001</v>
      </c>
      <c r="I26" s="100">
        <f>MLdata!X26</f>
        <v>0.40602535118373001</v>
      </c>
      <c r="J26" s="100">
        <f>MLdata!Y26</f>
        <v>-0.32266354649444501</v>
      </c>
      <c r="K26" s="100">
        <f>MLdata!AB26</f>
        <v>-0.39377933331314302</v>
      </c>
      <c r="L26" s="100">
        <f>MLdata!Z26</f>
        <v>-0.441867944634253</v>
      </c>
      <c r="M26" s="144">
        <f>MLdata!AA26</f>
        <v>-0.35399651019197997</v>
      </c>
      <c r="N26" s="130">
        <f>MLdata!AC26</f>
        <v>0.11096462623188399</v>
      </c>
      <c r="O26" s="135">
        <f>MLdata!AD26</f>
        <v>6.4987880599808201E-2</v>
      </c>
      <c r="P26" s="135">
        <f>MLdata!AE26</f>
        <v>2.58866385074116E-3</v>
      </c>
      <c r="Q26" s="145">
        <f>MLdata!AF26</f>
        <v>6.7265853963320799E-2</v>
      </c>
      <c r="R26" s="132">
        <f>MLdata!AG26</f>
        <v>0.41058681101897598</v>
      </c>
      <c r="S26" s="133">
        <f>MLdata!AH26</f>
        <v>0.34213641520660198</v>
      </c>
      <c r="T26" s="133">
        <f>MLdata!AI26</f>
        <v>-0.404073557509249</v>
      </c>
      <c r="U26" s="100">
        <f>MLdata!AJ26</f>
        <v>1.09101384777282</v>
      </c>
      <c r="V26" s="132">
        <f>MLdata!AK26</f>
        <v>2.3232539619967199E-2</v>
      </c>
      <c r="W26" s="133">
        <f>MLdata!AL26</f>
        <v>-5.3533595903208102E-2</v>
      </c>
      <c r="X26" s="133">
        <f>MLdata!AM26</f>
        <v>-4.2515447120955703E-3</v>
      </c>
      <c r="Y26" s="133">
        <f>MLdata!AN26</f>
        <v>2.89573170779706E-3</v>
      </c>
      <c r="Z26" s="2"/>
      <c r="AA26" s="108">
        <f t="shared" si="0"/>
        <v>-0.11366388481471645</v>
      </c>
      <c r="AC26" s="36">
        <f t="shared" si="3"/>
        <v>-4.1201416213410988E-2</v>
      </c>
      <c r="AD26" s="36">
        <f t="shared" si="1"/>
        <v>-2.7908990188693773E-3</v>
      </c>
      <c r="AE26" s="36">
        <f t="shared" si="2"/>
        <v>-0.3509168934970926</v>
      </c>
      <c r="AG26" t="s">
        <v>323</v>
      </c>
    </row>
    <row r="27" spans="1:34" x14ac:dyDescent="0.25">
      <c r="A27" s="2"/>
      <c r="B27" s="5" t="str">
        <f>MLdata!Q27</f>
        <v>TCI</v>
      </c>
      <c r="C27" s="5" t="str">
        <f>MLdata!R27</f>
        <v>EventDriven</v>
      </c>
      <c r="D27" s="130">
        <f>MLdata!S27</f>
        <v>5.5539432919376297E-2</v>
      </c>
      <c r="E27" s="131">
        <f>MLdata!T27</f>
        <v>202200287.66</v>
      </c>
      <c r="F27" s="99">
        <f>MLdata!U27</f>
        <v>0.60849245004491903</v>
      </c>
      <c r="G27" s="100">
        <f>MLdata!V27</f>
        <v>1.4749560800471</v>
      </c>
      <c r="H27" s="100">
        <f>MLdata!W27</f>
        <v>1.31541100863458</v>
      </c>
      <c r="I27" s="100">
        <f>MLdata!X27</f>
        <v>0.34611175627774499</v>
      </c>
      <c r="J27" s="100">
        <f>MLdata!Y27</f>
        <v>-0.357386789805894</v>
      </c>
      <c r="K27" s="100">
        <f>MLdata!AB27</f>
        <v>1.0248790300423301</v>
      </c>
      <c r="L27" s="100">
        <f>MLdata!Z27</f>
        <v>1.16865016597711</v>
      </c>
      <c r="M27" s="144">
        <f>MLdata!AA27</f>
        <v>1.3428517811715399</v>
      </c>
      <c r="N27" s="130">
        <f>MLdata!AC27</f>
        <v>0.17609829618812101</v>
      </c>
      <c r="O27" s="135">
        <f>MLdata!AD27</f>
        <v>0.156605056858242</v>
      </c>
      <c r="P27" s="135">
        <f>MLdata!AE27</f>
        <v>1.5570579060295299E-2</v>
      </c>
      <c r="Q27" s="145">
        <f>MLdata!AF27</f>
        <v>5.70958620242474E-2</v>
      </c>
      <c r="R27" s="132">
        <f>MLdata!AG27</f>
        <v>1.0536776311848099</v>
      </c>
      <c r="S27" s="133">
        <f>MLdata!AH27</f>
        <v>-2.1943957836801E-2</v>
      </c>
      <c r="T27" s="133">
        <f>MLdata!AI27</f>
        <v>-0.21610764917226799</v>
      </c>
      <c r="U27" s="100">
        <f>MLdata!AJ27</f>
        <v>0.18840253963570799</v>
      </c>
      <c r="V27" s="132">
        <f>MLdata!AK27</f>
        <v>-6.3904651991387104E-2</v>
      </c>
      <c r="W27" s="133">
        <f>MLdata!AL27</f>
        <v>3.35058551595444E-2</v>
      </c>
      <c r="X27" s="133">
        <f>MLdata!AM27</f>
        <v>1.9628595079047899E-2</v>
      </c>
      <c r="Y27" s="133">
        <f>MLdata!AN27</f>
        <v>-0.19050298711254901</v>
      </c>
      <c r="Z27" s="2"/>
      <c r="AA27" s="108">
        <f t="shared" si="0"/>
        <v>-1.741970519301532E-2</v>
      </c>
      <c r="AC27" s="36">
        <f t="shared" si="3"/>
        <v>0.12044651389131993</v>
      </c>
      <c r="AD27" s="36">
        <f t="shared" si="1"/>
        <v>-1.2180123515799512E-2</v>
      </c>
      <c r="AE27" s="36">
        <f t="shared" si="2"/>
        <v>-0.67324103366377641</v>
      </c>
      <c r="AF27" s="2">
        <v>19</v>
      </c>
      <c r="AH27" t="s">
        <v>312</v>
      </c>
    </row>
    <row r="28" spans="1:34" x14ac:dyDescent="0.25">
      <c r="A28" s="2"/>
      <c r="B28" s="5" t="str">
        <f>MLdata!Q28</f>
        <v>Valueact</v>
      </c>
      <c r="C28" s="5" t="str">
        <f>MLdata!R28</f>
        <v>EventDriven</v>
      </c>
      <c r="D28" s="130">
        <f>MLdata!S28</f>
        <v>3.5617500002303903E-2</v>
      </c>
      <c r="E28" s="131">
        <f>MLdata!T28</f>
        <v>129671269</v>
      </c>
      <c r="F28" s="99">
        <f>MLdata!U28</f>
        <v>0.33771355229606698</v>
      </c>
      <c r="G28" s="100">
        <f>MLdata!V28</f>
        <v>0.84390036286526005</v>
      </c>
      <c r="H28" s="100">
        <f>MLdata!W28</f>
        <v>0.384807603761598</v>
      </c>
      <c r="I28" s="100">
        <f>MLdata!X28</f>
        <v>0.30466710508868</v>
      </c>
      <c r="J28" s="100">
        <f>MLdata!Y28</f>
        <v>-0.71236987169215404</v>
      </c>
      <c r="K28" s="100">
        <f>MLdata!AB28</f>
        <v>0.296888502662283</v>
      </c>
      <c r="L28" s="100">
        <f>MLdata!Z28</f>
        <v>0.43402262252364099</v>
      </c>
      <c r="M28" s="144">
        <f>MLdata!AA28</f>
        <v>0.23352919351795901</v>
      </c>
      <c r="N28" s="130">
        <f>MLdata!AC28</f>
        <v>0.163817201956584</v>
      </c>
      <c r="O28" s="135">
        <f>MLdata!AD28</f>
        <v>0.14283011628293399</v>
      </c>
      <c r="P28" s="135">
        <f>MLdata!AE28</f>
        <v>1.33152403841205E-2</v>
      </c>
      <c r="Q28" s="145">
        <f>MLdata!AF28</f>
        <v>6.2138784745680999E-2</v>
      </c>
      <c r="R28" s="132">
        <f>MLdata!AG28</f>
        <v>0.95927675874766005</v>
      </c>
      <c r="S28" s="133">
        <f>MLdata!AH28</f>
        <v>-0.57576101069948904</v>
      </c>
      <c r="T28" s="133">
        <f>MLdata!AI28</f>
        <v>-0.51263179739031095</v>
      </c>
      <c r="U28" s="100">
        <f>MLdata!AJ28</f>
        <v>0.27751876019981597</v>
      </c>
      <c r="V28" s="132">
        <f>MLdata!AK28</f>
        <v>-1.3391626535595299E-2</v>
      </c>
      <c r="W28" s="133">
        <f>MLdata!AL28</f>
        <v>-0.146426348514795</v>
      </c>
      <c r="X28" s="133">
        <f>MLdata!AM28</f>
        <v>-0.17158193569212499</v>
      </c>
      <c r="Y28" s="133">
        <f>MLdata!AN28</f>
        <v>-2.8297739159846201E-2</v>
      </c>
      <c r="Z28" s="2"/>
      <c r="AA28" s="108">
        <f t="shared" si="0"/>
        <v>-9.0796487941420437E-2</v>
      </c>
      <c r="AC28" s="36">
        <f t="shared" si="3"/>
        <v>2.7274939179552551E-2</v>
      </c>
      <c r="AD28" s="36">
        <f t="shared" si="1"/>
        <v>-2.5653326456492879E-2</v>
      </c>
      <c r="AE28" s="36">
        <f t="shared" si="2"/>
        <v>-0.56753047237661847</v>
      </c>
      <c r="AF28" s="2">
        <v>20</v>
      </c>
      <c r="AH28" t="s">
        <v>313</v>
      </c>
    </row>
    <row r="29" spans="1:34" x14ac:dyDescent="0.25">
      <c r="A29" s="2"/>
      <c r="B29" s="5" t="str">
        <f>MLdata!Q29</f>
        <v>ADG Systematic Macro Fund Ltd</v>
      </c>
      <c r="C29" s="5" t="str">
        <f>MLdata!R29</f>
        <v>GlobalMacro</v>
      </c>
      <c r="D29" s="130">
        <f>MLdata!S29</f>
        <v>0</v>
      </c>
      <c r="E29" s="131">
        <f>MLdata!T29</f>
        <v>0</v>
      </c>
      <c r="F29" s="99">
        <f>MLdata!U29</f>
        <v>0.67547012497921199</v>
      </c>
      <c r="G29" s="100">
        <f>MLdata!V29</f>
        <v>0.82233392847002695</v>
      </c>
      <c r="H29" s="100">
        <f>MLdata!W29</f>
        <v>-0.44219488837099302</v>
      </c>
      <c r="I29" s="100">
        <f>MLdata!X29</f>
        <v>0.10422390737135299</v>
      </c>
      <c r="J29" s="100">
        <f>MLdata!Y29</f>
        <v>0.63000317036481401</v>
      </c>
      <c r="K29" s="100">
        <f>MLdata!AB29</f>
        <v>0.41246888006555998</v>
      </c>
      <c r="L29" s="100">
        <f>MLdata!Z29</f>
        <v>0.81926179145012001</v>
      </c>
      <c r="M29" s="144">
        <f>MLdata!AA29</f>
        <v>0.1053595605024</v>
      </c>
      <c r="N29" s="130">
        <f>MLdata!AC29</f>
        <v>8.6415589914815794E-2</v>
      </c>
      <c r="O29" s="135">
        <f>MLdata!AD29</f>
        <v>3.8444134200308698E-2</v>
      </c>
      <c r="P29" s="135">
        <f>MLdata!AE29</f>
        <v>2.5569776994474502E-2</v>
      </c>
      <c r="Q29" s="145">
        <f>MLdata!AF29</f>
        <v>5.31989969036719E-2</v>
      </c>
      <c r="R29" s="132">
        <f>MLdata!AG29</f>
        <v>-6.2116276356402197E-2</v>
      </c>
      <c r="S29" s="133">
        <f>MLdata!AH29</f>
        <v>-0.54784782994388703</v>
      </c>
      <c r="T29" s="133">
        <f>MLdata!AI29</f>
        <v>0.18814265228542401</v>
      </c>
      <c r="U29" s="100">
        <f>MLdata!AJ29</f>
        <v>1.3877700555816099</v>
      </c>
      <c r="V29" s="132">
        <f>MLdata!AK29</f>
        <v>-0.15299950438282101</v>
      </c>
      <c r="W29" s="133">
        <f>MLdata!AL29</f>
        <v>0.29832167454629799</v>
      </c>
      <c r="X29" s="133">
        <f>MLdata!AM29</f>
        <v>9.6482422200160997E-2</v>
      </c>
      <c r="Y29" s="133">
        <f>MLdata!AN29</f>
        <v>0.277848863228218</v>
      </c>
      <c r="Z29" s="2"/>
      <c r="AA29" s="108">
        <f t="shared" si="0"/>
        <v>-3.9539546141153507E-2</v>
      </c>
      <c r="AC29" s="36">
        <f t="shared" si="3"/>
        <v>3.6615634728943094E-2</v>
      </c>
      <c r="AD29" s="36">
        <f t="shared" si="1"/>
        <v>3.5890013688426814E-2</v>
      </c>
      <c r="AE29" s="36">
        <f t="shared" si="2"/>
        <v>-0.38872091119469637</v>
      </c>
      <c r="AF29" s="2">
        <v>21</v>
      </c>
      <c r="AH29" t="s">
        <v>314</v>
      </c>
    </row>
    <row r="30" spans="1:34" x14ac:dyDescent="0.25">
      <c r="A30" s="2"/>
      <c r="B30" s="5" t="str">
        <f>MLdata!Q30</f>
        <v>Alphadyne</v>
      </c>
      <c r="C30" s="5" t="str">
        <f>MLdata!R30</f>
        <v>GlobalMacro</v>
      </c>
      <c r="D30" s="130">
        <f>MLdata!S30</f>
        <v>4.65455732496372E-2</v>
      </c>
      <c r="E30" s="131">
        <f>MLdata!T30</f>
        <v>169456687</v>
      </c>
      <c r="F30" s="99">
        <f>MLdata!U30</f>
        <v>0.50148717567559897</v>
      </c>
      <c r="G30" s="100">
        <f>MLdata!V30</f>
        <v>1.4851622938699101</v>
      </c>
      <c r="H30" s="100">
        <f>MLdata!W30</f>
        <v>2.3108133400830702</v>
      </c>
      <c r="I30" s="100">
        <f>MLdata!X30</f>
        <v>0.19081062983633401</v>
      </c>
      <c r="J30" s="100">
        <f>MLdata!Y30</f>
        <v>-0.27111710687735402</v>
      </c>
      <c r="K30" s="100">
        <f>MLdata!AB30</f>
        <v>0.70526163004687004</v>
      </c>
      <c r="L30" s="100">
        <f>MLdata!Z30</f>
        <v>0.77311977961340805</v>
      </c>
      <c r="M30" s="144">
        <f>MLdata!AA30</f>
        <v>0.94772336868537399</v>
      </c>
      <c r="N30" s="130">
        <f>MLdata!AC30</f>
        <v>4.3034597158155198E-2</v>
      </c>
      <c r="O30" s="135">
        <f>MLdata!AD30</f>
        <v>2.10498405769807E-2</v>
      </c>
      <c r="P30" s="135">
        <f>MLdata!AE30</f>
        <v>5.7684362377958803E-3</v>
      </c>
      <c r="Q30" s="145">
        <f>MLdata!AF30</f>
        <v>2.7122823893678601E-2</v>
      </c>
      <c r="R30" s="132">
        <f>MLdata!AG30</f>
        <v>8.67702807193238E-2</v>
      </c>
      <c r="S30" s="133">
        <f>MLdata!AH30</f>
        <v>0.43485287631782699</v>
      </c>
      <c r="T30" s="133">
        <f>MLdata!AI30</f>
        <v>-0.33176660972052602</v>
      </c>
      <c r="U30" s="100">
        <f>MLdata!AJ30</f>
        <v>2.7142790397105401E-2</v>
      </c>
      <c r="V30" s="132">
        <f>MLdata!AK30</f>
        <v>4.44575984092489E-2</v>
      </c>
      <c r="W30" s="133">
        <f>MLdata!AL30</f>
        <v>-9.4175356006732894E-2</v>
      </c>
      <c r="X30" s="133">
        <f>MLdata!AM30</f>
        <v>1.7984811543404599E-2</v>
      </c>
      <c r="Y30" s="133">
        <f>MLdata!AN30</f>
        <v>-2.4669367942593199E-2</v>
      </c>
      <c r="Z30" s="2"/>
      <c r="AA30" s="108">
        <f t="shared" si="0"/>
        <v>3.6071162925751646E-2</v>
      </c>
      <c r="AC30" s="36">
        <f>SIGN(K30)*(ABS(K30)^(2-$AE$1))*(Q30^$AE$1)</f>
        <v>4.3195549071285415E-2</v>
      </c>
      <c r="AD30" s="36">
        <f>SIGN(J30)*(ABS(J30)^(2-$AE$1))*(P30^$AE$1)</f>
        <v>-4.0948662794113846E-3</v>
      </c>
      <c r="AE30" s="36">
        <f t="shared" si="2"/>
        <v>-2.3574497587963129E-2</v>
      </c>
      <c r="AF30" s="2">
        <v>22</v>
      </c>
      <c r="AH30" t="s">
        <v>315</v>
      </c>
    </row>
    <row r="31" spans="1:34" x14ac:dyDescent="0.25">
      <c r="A31" s="2"/>
      <c r="B31" s="5" t="str">
        <f>MLdata!Q31</f>
        <v>Arena Special Opportunities Fund LP</v>
      </c>
      <c r="C31" s="5" t="str">
        <f>MLdata!R31</f>
        <v>GlobalMacro</v>
      </c>
      <c r="D31" s="130">
        <f>MLdata!S31</f>
        <v>0</v>
      </c>
      <c r="E31" s="131">
        <f>MLdata!T31</f>
        <v>0</v>
      </c>
      <c r="F31" s="99">
        <f>MLdata!U31</f>
        <v>1.58439758352136</v>
      </c>
      <c r="G31" s="100">
        <f>MLdata!V31</f>
        <v>2.3639555810467598</v>
      </c>
      <c r="H31" s="100">
        <f>MLdata!W31</f>
        <v>2.8063594184474598</v>
      </c>
      <c r="I31" s="100">
        <f>MLdata!X31</f>
        <v>0.345095566667385</v>
      </c>
      <c r="J31" s="100">
        <f>MLdata!Y31</f>
        <v>0.47727409114391001</v>
      </c>
      <c r="K31" s="100">
        <f>MLdata!AB31</f>
        <v>1.8211987856390099</v>
      </c>
      <c r="L31" s="100">
        <f>MLdata!Z31</f>
        <v>2.1566206957713598</v>
      </c>
      <c r="M31" s="144">
        <f>MLdata!AA31</f>
        <v>2.6388332947412998</v>
      </c>
      <c r="N31" s="130">
        <f>MLdata!AC31</f>
        <v>2.6395834469679198E-2</v>
      </c>
      <c r="O31" s="135">
        <f>MLdata!AD31</f>
        <v>5.6104630063228099E-3</v>
      </c>
      <c r="P31" s="135">
        <f>MLdata!AE31</f>
        <v>8.1118585159458897E-3</v>
      </c>
      <c r="Q31" s="145">
        <f>MLdata!AF31</f>
        <v>1.9774760900158402E-2</v>
      </c>
      <c r="R31" s="132">
        <f>MLdata!AG31</f>
        <v>3.4753578548664399E-2</v>
      </c>
      <c r="S31" s="133">
        <f>MLdata!AH31</f>
        <v>7.8616628612863199E-2</v>
      </c>
      <c r="T31" s="133">
        <f>MLdata!AI31</f>
        <v>-4.6616309435828097E-2</v>
      </c>
      <c r="U31" s="100">
        <f>MLdata!AJ31</f>
        <v>1.69674174895342E-2</v>
      </c>
      <c r="V31" s="132">
        <f>MLdata!AK31</f>
        <v>-3.4153496531093501E-2</v>
      </c>
      <c r="W31" s="133">
        <f>MLdata!AL31</f>
        <v>1.9008953814308002E-2</v>
      </c>
      <c r="X31" s="133">
        <f>MLdata!AM31</f>
        <v>0.106704229303657</v>
      </c>
      <c r="Y31" s="133">
        <f>MLdata!AN31</f>
        <v>1.52096076580003E-2</v>
      </c>
      <c r="Z31" s="2"/>
      <c r="AA31" s="108">
        <f t="shared" si="0"/>
        <v>0.11035774801624845</v>
      </c>
      <c r="AC31" s="36">
        <f t="shared" si="3"/>
        <v>0.11156555259294051</v>
      </c>
      <c r="AD31" s="36">
        <f t="shared" si="1"/>
        <v>1.0722599860801397E-2</v>
      </c>
      <c r="AE31" s="36">
        <f t="shared" si="2"/>
        <v>-1.4003228138610281E-3</v>
      </c>
      <c r="AF31" s="2">
        <v>23</v>
      </c>
      <c r="AH31" t="s">
        <v>316</v>
      </c>
    </row>
    <row r="32" spans="1:34" x14ac:dyDescent="0.25">
      <c r="A32" s="2"/>
      <c r="B32" s="5" t="str">
        <f>MLdata!Q32</f>
        <v>Athanor</v>
      </c>
      <c r="C32" s="5" t="str">
        <f>MLdata!R32</f>
        <v>GlobalMacro</v>
      </c>
      <c r="D32" s="130">
        <f>MLdata!S32</f>
        <v>0</v>
      </c>
      <c r="E32" s="131">
        <f>MLdata!T32</f>
        <v>0</v>
      </c>
      <c r="F32" s="99">
        <f>MLdata!U32</f>
        <v>-41.293982114086802</v>
      </c>
      <c r="G32" s="100">
        <f>MLdata!V32</f>
        <v>1.1673843811892799</v>
      </c>
      <c r="H32" s="100">
        <f>MLdata!W32</f>
        <v>1.1673843811892799</v>
      </c>
      <c r="I32" s="100">
        <f>MLdata!X32</f>
        <v>-0.45191706208955601</v>
      </c>
      <c r="J32" s="100">
        <f>MLdata!Y32</f>
        <v>-0.71858219830967596</v>
      </c>
      <c r="K32" s="100" t="e">
        <f>MLdata!AB32</f>
        <v>#NAME?</v>
      </c>
      <c r="L32" s="100" t="e">
        <f>MLdata!Z32</f>
        <v>#NAME?</v>
      </c>
      <c r="M32" s="144" t="e">
        <f>MLdata!AA32</f>
        <v>#NAME?</v>
      </c>
      <c r="N32" s="130">
        <f>MLdata!AC32</f>
        <v>197964680.88837001</v>
      </c>
      <c r="O32" s="135">
        <f>MLdata!AD32</f>
        <v>165406456.61755699</v>
      </c>
      <c r="P32" s="135">
        <f>MLdata!AE32</f>
        <v>133596407.105299</v>
      </c>
      <c r="Q32" s="145">
        <f>MLdata!AF32</f>
        <v>0</v>
      </c>
      <c r="R32" s="132">
        <f>MLdata!AG32</f>
        <v>-999999999</v>
      </c>
      <c r="S32" s="133">
        <f>MLdata!AH32</f>
        <v>-999999999</v>
      </c>
      <c r="T32" s="133">
        <f>MLdata!AI32</f>
        <v>-999999999</v>
      </c>
      <c r="U32" s="100">
        <f>MLdata!AJ32</f>
        <v>-999999999</v>
      </c>
      <c r="V32" s="132">
        <f>MLdata!AK32</f>
        <v>-999999999</v>
      </c>
      <c r="W32" s="133">
        <f>MLdata!AL32</f>
        <v>-999999999</v>
      </c>
      <c r="X32" s="133">
        <f>MLdata!AM32</f>
        <v>-999999999</v>
      </c>
      <c r="Y32" s="133">
        <f>MLdata!AN32</f>
        <v>-999999999</v>
      </c>
      <c r="Z32" s="2"/>
      <c r="AA32" s="108" t="e">
        <f t="shared" si="0"/>
        <v>#NAME?</v>
      </c>
      <c r="AC32" s="36" t="e">
        <f t="shared" si="3"/>
        <v>#NAME?</v>
      </c>
      <c r="AD32" s="36">
        <f t="shared" si="1"/>
        <v>-822132.18708606088</v>
      </c>
      <c r="AE32" s="36">
        <f t="shared" si="2"/>
        <v>0</v>
      </c>
      <c r="AF32" s="2">
        <v>24</v>
      </c>
      <c r="AH32" t="s">
        <v>317</v>
      </c>
    </row>
    <row r="33" spans="1:34" x14ac:dyDescent="0.25">
      <c r="A33" s="2"/>
      <c r="B33" s="5" t="str">
        <f>MLdata!Q33</f>
        <v>Autonomy</v>
      </c>
      <c r="C33" s="5" t="str">
        <f>MLdata!R33</f>
        <v>GlobalMacro</v>
      </c>
      <c r="D33" s="130">
        <f>MLdata!S33</f>
        <v>0</v>
      </c>
      <c r="E33" s="131">
        <f>MLdata!T33</f>
        <v>0</v>
      </c>
      <c r="F33" s="99">
        <f>MLdata!U33</f>
        <v>0.35257343932491803</v>
      </c>
      <c r="G33" s="100">
        <f>MLdata!V33</f>
        <v>1.00766053858629</v>
      </c>
      <c r="H33" s="100">
        <f>MLdata!W33</f>
        <v>0.44861772292993202</v>
      </c>
      <c r="I33" s="100">
        <f>MLdata!X33</f>
        <v>0.40889073763545702</v>
      </c>
      <c r="J33" s="100">
        <f>MLdata!Y33</f>
        <v>0.19355388441359</v>
      </c>
      <c r="K33" s="100">
        <f>MLdata!AB33</f>
        <v>-0.31154542387443102</v>
      </c>
      <c r="L33" s="100">
        <f>MLdata!Z33</f>
        <v>0.21153641319435501</v>
      </c>
      <c r="M33" s="144">
        <f>MLdata!AA33</f>
        <v>-0.62775726868766302</v>
      </c>
      <c r="N33" s="130">
        <f>MLdata!AC33</f>
        <v>9.1312577441126405E-2</v>
      </c>
      <c r="O33" s="135">
        <f>MLdata!AD33</f>
        <v>4.3653286031472199E-2</v>
      </c>
      <c r="P33" s="135">
        <f>MLdata!AE33</f>
        <v>1.8817692008829899E-2</v>
      </c>
      <c r="Q33" s="145">
        <f>MLdata!AF33</f>
        <v>5.5278008122964198E-2</v>
      </c>
      <c r="R33" s="132">
        <f>MLdata!AG33</f>
        <v>0.17603168994515001</v>
      </c>
      <c r="S33" s="133">
        <f>MLdata!AH33</f>
        <v>1.26933072393924</v>
      </c>
      <c r="T33" s="133">
        <f>MLdata!AI33</f>
        <v>0.34007504828861002</v>
      </c>
      <c r="U33" s="100">
        <f>MLdata!AJ33</f>
        <v>-0.38543587568346499</v>
      </c>
      <c r="V33" s="132">
        <f>MLdata!AK33</f>
        <v>-0.26540316198291802</v>
      </c>
      <c r="W33" s="133">
        <f>MLdata!AL33</f>
        <v>0.20657363851690999</v>
      </c>
      <c r="X33" s="133">
        <f>MLdata!AM33</f>
        <v>-7.2251784873432104E-2</v>
      </c>
      <c r="Y33" s="133">
        <f>MLdata!AN33</f>
        <v>0.15648936479419501</v>
      </c>
      <c r="Z33" s="2"/>
      <c r="AA33" s="108">
        <f t="shared" si="0"/>
        <v>-6.6138031292825125E-2</v>
      </c>
      <c r="AC33" s="36">
        <f t="shared" si="3"/>
        <v>-2.6534811675141365E-2</v>
      </c>
      <c r="AD33" s="36">
        <f t="shared" si="1"/>
        <v>6.5226959020200414E-3</v>
      </c>
      <c r="AE33" s="36">
        <f t="shared" si="2"/>
        <v>-0.19127744603942881</v>
      </c>
      <c r="AF33" s="2">
        <v>26</v>
      </c>
      <c r="AH33" t="s">
        <v>326</v>
      </c>
    </row>
    <row r="34" spans="1:34" x14ac:dyDescent="0.25">
      <c r="A34" s="2"/>
      <c r="B34" s="5" t="str">
        <f>MLdata!Q34</f>
        <v>BW Pure Alpha 21 Vol</v>
      </c>
      <c r="C34" s="5" t="str">
        <f>MLdata!R34</f>
        <v>GlobalMacro</v>
      </c>
      <c r="D34" s="130">
        <f>MLdata!S34</f>
        <v>4.15641325886539E-2</v>
      </c>
      <c r="E34" s="131">
        <f>MLdata!T34</f>
        <v>151320946.65000001</v>
      </c>
      <c r="F34" s="99">
        <f>MLdata!U34</f>
        <v>4.3102545354656699E-2</v>
      </c>
      <c r="G34" s="100">
        <f>MLdata!V34</f>
        <v>0.38642226897576398</v>
      </c>
      <c r="H34" s="100">
        <f>MLdata!W34</f>
        <v>-0.28614981139961498</v>
      </c>
      <c r="I34" s="100">
        <f>MLdata!X34</f>
        <v>0.21564078861458899</v>
      </c>
      <c r="J34" s="100">
        <f>MLdata!Y34</f>
        <v>0.393996885399579</v>
      </c>
      <c r="K34" s="100">
        <f>MLdata!AB34</f>
        <v>-0.50451450981145396</v>
      </c>
      <c r="L34" s="100">
        <f>MLdata!Z34</f>
        <v>-0.273097736971671</v>
      </c>
      <c r="M34" s="144">
        <f>MLdata!AA34</f>
        <v>-0.43420898123020102</v>
      </c>
      <c r="N34" s="130">
        <f>MLdata!AC34</f>
        <v>0.132158553787391</v>
      </c>
      <c r="O34" s="135">
        <f>MLdata!AD34</f>
        <v>6.8031064193349602E-2</v>
      </c>
      <c r="P34" s="135">
        <f>MLdata!AE34</f>
        <v>2.7933046584608299E-2</v>
      </c>
      <c r="Q34" s="145">
        <f>MLdata!AF34</f>
        <v>8.1060687547638302E-2</v>
      </c>
      <c r="R34" s="132">
        <f>MLdata!AG34</f>
        <v>0.21428845726130499</v>
      </c>
      <c r="S34" s="133">
        <f>MLdata!AH34</f>
        <v>6.9663868110095506E-2</v>
      </c>
      <c r="T34" s="133">
        <f>MLdata!AI34</f>
        <v>-0.94294215224226596</v>
      </c>
      <c r="U34" s="100">
        <f>MLdata!AJ34</f>
        <v>1.98905066247795</v>
      </c>
      <c r="V34" s="132">
        <f>MLdata!AK34</f>
        <v>-0.31756657747036898</v>
      </c>
      <c r="W34" s="133">
        <f>MLdata!AL34</f>
        <v>0.589613657892472</v>
      </c>
      <c r="X34" s="133">
        <f>MLdata!AM34</f>
        <v>0.22670548369662499</v>
      </c>
      <c r="Y34" s="133">
        <f>MLdata!AN34</f>
        <v>-0.13220363601374899</v>
      </c>
      <c r="Z34" s="2"/>
      <c r="AA34" s="108">
        <f t="shared" si="0"/>
        <v>-0.22832261703249199</v>
      </c>
      <c r="AC34" s="36">
        <f t="shared" si="3"/>
        <v>-6.4595131783196327E-2</v>
      </c>
      <c r="AD34" s="36">
        <f t="shared" si="1"/>
        <v>2.1328225071160358E-2</v>
      </c>
      <c r="AE34" s="36">
        <f t="shared" si="2"/>
        <v>-0.81930153878205847</v>
      </c>
      <c r="AG34" t="s">
        <v>324</v>
      </c>
    </row>
    <row r="35" spans="1:34" x14ac:dyDescent="0.25">
      <c r="A35" s="2"/>
      <c r="B35" s="5" t="str">
        <f>MLdata!Q35</f>
        <v>Bridgewater Pure Alpha 12% Volatility Strategy</v>
      </c>
      <c r="C35" s="5" t="str">
        <f>MLdata!R35</f>
        <v>GlobalMacro</v>
      </c>
      <c r="D35" s="130">
        <f>MLdata!S35</f>
        <v>0</v>
      </c>
      <c r="E35" s="131">
        <f>MLdata!T35</f>
        <v>0</v>
      </c>
      <c r="F35" s="99">
        <f>MLdata!U35</f>
        <v>0.15194362100329301</v>
      </c>
      <c r="G35" s="100">
        <f>MLdata!V35</f>
        <v>0.37415576260863498</v>
      </c>
      <c r="H35" s="100">
        <f>MLdata!W35</f>
        <v>0.226449111185585</v>
      </c>
      <c r="I35" s="100">
        <f>MLdata!X35</f>
        <v>0.239154255379325</v>
      </c>
      <c r="J35" s="100">
        <f>MLdata!Y35</f>
        <v>0.53202965867060703</v>
      </c>
      <c r="K35" s="100">
        <f>MLdata!AB35</f>
        <v>-2.5332335985648901E-3</v>
      </c>
      <c r="L35" s="100">
        <f>MLdata!Z35</f>
        <v>-2.9479571130078199E-3</v>
      </c>
      <c r="M35" s="144">
        <f>MLdata!AA35</f>
        <v>0.16873586664774501</v>
      </c>
      <c r="N35" s="130">
        <f>MLdata!AC35</f>
        <v>6.3964339336064394E-2</v>
      </c>
      <c r="O35" s="135">
        <f>MLdata!AD35</f>
        <v>1.8640961345090998E-2</v>
      </c>
      <c r="P35" s="135">
        <f>MLdata!AE35</f>
        <v>1.01117679939696E-2</v>
      </c>
      <c r="Q35" s="145">
        <f>MLdata!AF35</f>
        <v>4.6917256541334197E-2</v>
      </c>
      <c r="R35" s="132">
        <f>MLdata!AG35</f>
        <v>5.8400899707879997E-2</v>
      </c>
      <c r="S35" s="133">
        <f>MLdata!AH35</f>
        <v>6.2679251244130998E-2</v>
      </c>
      <c r="T35" s="133">
        <f>MLdata!AI35</f>
        <v>-0.24797246498508199</v>
      </c>
      <c r="U35" s="100">
        <f>MLdata!AJ35</f>
        <v>0.55930674204197905</v>
      </c>
      <c r="V35" s="132">
        <f>MLdata!AK35</f>
        <v>-0.10441954729474</v>
      </c>
      <c r="W35" s="133">
        <f>MLdata!AL35</f>
        <v>0.228063549412299</v>
      </c>
      <c r="X35" s="133">
        <f>MLdata!AM35</f>
        <v>8.5800190036167304E-2</v>
      </c>
      <c r="Y35" s="133">
        <f>MLdata!AN35</f>
        <v>-2.10650633587019E-2</v>
      </c>
      <c r="Z35" s="2"/>
      <c r="AA35" s="108">
        <f t="shared" si="0"/>
        <v>-1.360920106745464E-2</v>
      </c>
      <c r="AC35" s="36">
        <f t="shared" si="3"/>
        <v>-5.729193706343995E-5</v>
      </c>
      <c r="AD35" s="36">
        <f t="shared" si="1"/>
        <v>1.4489057184865956E-2</v>
      </c>
      <c r="AE35" s="36">
        <f t="shared" si="2"/>
        <v>-6.5004074244388976E-2</v>
      </c>
      <c r="AF35" s="2">
        <v>27</v>
      </c>
      <c r="AH35" t="s">
        <v>319</v>
      </c>
    </row>
    <row r="36" spans="1:34" x14ac:dyDescent="0.25">
      <c r="A36" s="2"/>
      <c r="B36" s="5" t="str">
        <f>MLdata!Q36</f>
        <v>Bridgewater Pure Alpha 18% Volatility Strategy</v>
      </c>
      <c r="C36" s="5" t="str">
        <f>MLdata!R36</f>
        <v>GlobalMacro</v>
      </c>
      <c r="D36" s="130">
        <f>MLdata!S36</f>
        <v>0</v>
      </c>
      <c r="E36" s="131">
        <f>MLdata!T36</f>
        <v>0</v>
      </c>
      <c r="F36" s="99">
        <f>MLdata!U36</f>
        <v>0.16595269718244501</v>
      </c>
      <c r="G36" s="100">
        <f>MLdata!V36</f>
        <v>0.395327859881826</v>
      </c>
      <c r="H36" s="100">
        <f>MLdata!W36</f>
        <v>0.27869511416991299</v>
      </c>
      <c r="I36" s="100">
        <f>MLdata!X36</f>
        <v>0.23619576332668599</v>
      </c>
      <c r="J36" s="100">
        <f>MLdata!Y36</f>
        <v>0.54598042906868105</v>
      </c>
      <c r="K36" s="100">
        <f>MLdata!AB36</f>
        <v>1.6859131184469502E-2</v>
      </c>
      <c r="L36" s="100">
        <f>MLdata!Z36</f>
        <v>1.9632540393110701E-2</v>
      </c>
      <c r="M36" s="144">
        <f>MLdata!AA36</f>
        <v>0.20652347175382799</v>
      </c>
      <c r="N36" s="130">
        <f>MLdata!AC36</f>
        <v>9.6663364101672797E-2</v>
      </c>
      <c r="O36" s="135">
        <f>MLdata!AD36</f>
        <v>2.7770890697427102E-2</v>
      </c>
      <c r="P36" s="135">
        <f>MLdata!AE36</f>
        <v>1.51738097664287E-2</v>
      </c>
      <c r="Q36" s="145">
        <f>MLdata!AF36</f>
        <v>7.1034271272681804E-2</v>
      </c>
      <c r="R36" s="132">
        <f>MLdata!AG36</f>
        <v>8.6306441305931805E-2</v>
      </c>
      <c r="S36" s="133">
        <f>MLdata!AH36</f>
        <v>0.109353914079815</v>
      </c>
      <c r="T36" s="133">
        <f>MLdata!AI36</f>
        <v>-0.37605438948813003</v>
      </c>
      <c r="U36" s="100">
        <f>MLdata!AJ36</f>
        <v>0.82123183494107699</v>
      </c>
      <c r="V36" s="132">
        <f>MLdata!AK36</f>
        <v>-0.15009010139093601</v>
      </c>
      <c r="W36" s="133">
        <f>MLdata!AL36</f>
        <v>0.34218961885833299</v>
      </c>
      <c r="X36" s="133">
        <f>MLdata!AM36</f>
        <v>0.131738551899103</v>
      </c>
      <c r="Y36" s="133">
        <f>MLdata!AN36</f>
        <v>-3.04294266989205E-2</v>
      </c>
      <c r="Z36" s="2"/>
      <c r="AA36" s="108">
        <f t="shared" si="0"/>
        <v>-2.724496093258448E-2</v>
      </c>
      <c r="AC36" s="36">
        <f t="shared" si="3"/>
        <v>8.3588192579059145E-4</v>
      </c>
      <c r="AD36" s="36">
        <f t="shared" si="1"/>
        <v>2.029047998251287E-2</v>
      </c>
      <c r="AE36" s="36">
        <f t="shared" si="2"/>
        <v>-0.14054945428313179</v>
      </c>
      <c r="AF36" s="2">
        <v>28</v>
      </c>
      <c r="AH36" t="s">
        <v>320</v>
      </c>
    </row>
    <row r="37" spans="1:34" x14ac:dyDescent="0.25">
      <c r="A37" s="2"/>
      <c r="B37" s="5" t="str">
        <f>MLdata!Q37</f>
        <v>Broad Reach</v>
      </c>
      <c r="C37" s="5" t="str">
        <f>MLdata!R37</f>
        <v>GlobalMacro</v>
      </c>
      <c r="D37" s="130">
        <f>MLdata!S37</f>
        <v>0</v>
      </c>
      <c r="E37" s="131">
        <f>MLdata!T37</f>
        <v>0</v>
      </c>
      <c r="F37" s="99">
        <f>MLdata!U37</f>
        <v>-0.50863762845729998</v>
      </c>
      <c r="G37" s="100">
        <f>MLdata!V37</f>
        <v>0.40693652239272099</v>
      </c>
      <c r="H37" s="100">
        <f>MLdata!W37</f>
        <v>0.60059570527582096</v>
      </c>
      <c r="I37" s="100">
        <f>MLdata!X37</f>
        <v>0.36581646220261999</v>
      </c>
      <c r="J37" s="100">
        <f>MLdata!Y37</f>
        <v>0.22134277075481301</v>
      </c>
      <c r="K37" s="100">
        <f>MLdata!AB37</f>
        <v>-2.0763098255090702</v>
      </c>
      <c r="L37" s="100">
        <f>MLdata!Z37</f>
        <v>-2.18324746524531</v>
      </c>
      <c r="M37" s="144">
        <f>MLdata!AA37</f>
        <v>-1.8560830671883899</v>
      </c>
      <c r="N37" s="130">
        <f>MLdata!AC37</f>
        <v>0.142980897498235</v>
      </c>
      <c r="O37" s="135">
        <f>MLdata!AD37</f>
        <v>0.117408375443143</v>
      </c>
      <c r="P37" s="135">
        <f>MLdata!AE37</f>
        <v>7.3629681812749197E-3</v>
      </c>
      <c r="Q37" s="145">
        <f>MLdata!AF37</f>
        <v>5.6496925214534498E-2</v>
      </c>
      <c r="R37" s="132">
        <f>MLdata!AG37</f>
        <v>0.65064968606587503</v>
      </c>
      <c r="S37" s="133">
        <f>MLdata!AH37</f>
        <v>2.30968739809789</v>
      </c>
      <c r="T37" s="133">
        <f>MLdata!AI37</f>
        <v>0.28748764883714101</v>
      </c>
      <c r="U37" s="100">
        <f>MLdata!AJ37</f>
        <v>-1.2707508572559201</v>
      </c>
      <c r="V37" s="132">
        <f>MLdata!AK37</f>
        <v>0.22941822004458801</v>
      </c>
      <c r="W37" s="133">
        <f>MLdata!AL37</f>
        <v>3.8719036693887099E-2</v>
      </c>
      <c r="X37" s="133">
        <f>MLdata!AM37</f>
        <v>-4.9800158529268203E-2</v>
      </c>
      <c r="Y37" s="133">
        <f>MLdata!AN37</f>
        <v>-9.5017038516657607E-3</v>
      </c>
      <c r="Z37" s="2"/>
      <c r="AA37" s="108">
        <f t="shared" si="0"/>
        <v>-0.44959024315775176</v>
      </c>
      <c r="AC37" s="36">
        <f t="shared" si="3"/>
        <v>-0.28882435240380316</v>
      </c>
      <c r="AD37" s="36">
        <f t="shared" si="1"/>
        <v>3.8161142668826139E-3</v>
      </c>
      <c r="AE37" s="36">
        <f t="shared" si="2"/>
        <v>-0.79573751090318401</v>
      </c>
      <c r="AF37" s="2">
        <v>29</v>
      </c>
      <c r="AH37" t="s">
        <v>321</v>
      </c>
    </row>
    <row r="38" spans="1:34" x14ac:dyDescent="0.25">
      <c r="A38" s="2"/>
      <c r="B38" s="5" t="str">
        <f>MLdata!Q38</f>
        <v>Capstone</v>
      </c>
      <c r="C38" s="5" t="str">
        <f>MLdata!R38</f>
        <v>GlobalMacro</v>
      </c>
      <c r="D38" s="130">
        <f>MLdata!S38</f>
        <v>0</v>
      </c>
      <c r="E38" s="131">
        <f>MLdata!T38</f>
        <v>0</v>
      </c>
      <c r="F38" s="99">
        <f>MLdata!U38</f>
        <v>0.182804631302627</v>
      </c>
      <c r="G38" s="100">
        <f>MLdata!V38</f>
        <v>0.68179458507504398</v>
      </c>
      <c r="H38" s="100">
        <f>MLdata!W38</f>
        <v>0.53639264533930597</v>
      </c>
      <c r="I38" s="100">
        <f>MLdata!X38</f>
        <v>0.27311777515059599</v>
      </c>
      <c r="J38" s="100">
        <f>MLdata!Y38</f>
        <v>-0.60099113701176299</v>
      </c>
      <c r="K38" s="100">
        <f>MLdata!AB38</f>
        <v>0.17376495834355399</v>
      </c>
      <c r="L38" s="100">
        <f>MLdata!Z38</f>
        <v>0.358965223480463</v>
      </c>
      <c r="M38" s="144">
        <f>MLdata!AA38</f>
        <v>4.1291703971864602E-2</v>
      </c>
      <c r="N38" s="130">
        <f>MLdata!AC38</f>
        <v>3.9736844214650902E-2</v>
      </c>
      <c r="O38" s="135">
        <f>MLdata!AD38</f>
        <v>1.52022798019647E-2</v>
      </c>
      <c r="P38" s="135">
        <f>MLdata!AE38</f>
        <v>8.8617393195806402E-3</v>
      </c>
      <c r="Q38" s="145">
        <f>MLdata!AF38</f>
        <v>2.7658696384228201E-2</v>
      </c>
      <c r="R38" s="132">
        <f>MLdata!AG38</f>
        <v>3.6673929749471E-2</v>
      </c>
      <c r="S38" s="133">
        <f>MLdata!AH38</f>
        <v>0.351340815333885</v>
      </c>
      <c r="T38" s="133">
        <f>MLdata!AI38</f>
        <v>0.18883639628797699</v>
      </c>
      <c r="U38" s="100">
        <f>MLdata!AJ38</f>
        <v>-0.28316437280014101</v>
      </c>
      <c r="V38" s="132">
        <f>MLdata!AK38</f>
        <v>-0.16610514131099</v>
      </c>
      <c r="W38" s="133">
        <f>MLdata!AL38</f>
        <v>-3.9142835226458901E-2</v>
      </c>
      <c r="X38" s="133">
        <f>MLdata!AM38</f>
        <v>-6.3914382693633903E-3</v>
      </c>
      <c r="Y38" s="133">
        <f>MLdata!AN38</f>
        <v>-7.3286948896748E-2</v>
      </c>
      <c r="Z38" s="2"/>
      <c r="AA38" s="108">
        <f t="shared" si="0"/>
        <v>7.3723798591054154E-4</v>
      </c>
      <c r="AC38" s="36">
        <f t="shared" si="3"/>
        <v>7.6089815487695575E-3</v>
      </c>
      <c r="AD38" s="36">
        <f t="shared" si="1"/>
        <v>-1.5283552464165401E-2</v>
      </c>
      <c r="AE38" s="36">
        <f t="shared" si="2"/>
        <v>-1.6716941582212378E-2</v>
      </c>
      <c r="AF38" s="2">
        <v>30</v>
      </c>
      <c r="AH38" t="s">
        <v>322</v>
      </c>
    </row>
    <row r="39" spans="1:34" x14ac:dyDescent="0.25">
      <c r="A39" s="2"/>
      <c r="B39" s="5" t="str">
        <f>MLdata!Q39</f>
        <v>Convex Asia</v>
      </c>
      <c r="C39" s="5" t="str">
        <f>MLdata!R39</f>
        <v>GlobalMacro</v>
      </c>
      <c r="D39" s="130">
        <f>MLdata!S39</f>
        <v>0</v>
      </c>
      <c r="E39" s="131">
        <f>MLdata!T39</f>
        <v>0</v>
      </c>
      <c r="F39" s="99">
        <f>MLdata!U39</f>
        <v>-0.506938109342295</v>
      </c>
      <c r="G39" s="100">
        <f>MLdata!V39</f>
        <v>-1.63308670345681</v>
      </c>
      <c r="H39" s="100">
        <f>MLdata!W39</f>
        <v>-2.2916176950260998</v>
      </c>
      <c r="I39" s="100">
        <f>MLdata!X39</f>
        <v>-0.43735765001622201</v>
      </c>
      <c r="J39" s="100">
        <f>MLdata!Y39</f>
        <v>0.75952217388452703</v>
      </c>
      <c r="K39" s="100">
        <f>MLdata!AB39</f>
        <v>-1.58526471254815</v>
      </c>
      <c r="L39" s="100">
        <f>MLdata!Z39</f>
        <v>-0.74891292667055098</v>
      </c>
      <c r="M39" s="144">
        <f>MLdata!AA39</f>
        <v>-1.55469215302528</v>
      </c>
      <c r="N39" s="130">
        <f>MLdata!AC39</f>
        <v>5.4118065808229497E-2</v>
      </c>
      <c r="O39" s="135">
        <f>MLdata!AD39</f>
        <v>4.1266195338874198E-2</v>
      </c>
      <c r="P39" s="135">
        <f>MLdata!AE39</f>
        <v>8.9530777718109505E-3</v>
      </c>
      <c r="Q39" s="145">
        <f>MLdata!AF39</f>
        <v>2.1469975701244998E-2</v>
      </c>
      <c r="R39" s="132">
        <f>MLdata!AG39</f>
        <v>-0.26914839545200298</v>
      </c>
      <c r="S39" s="133">
        <f>MLdata!AH39</f>
        <v>-0.34268009152533302</v>
      </c>
      <c r="T39" s="133">
        <f>MLdata!AI39</f>
        <v>-5.0258343107745802E-2</v>
      </c>
      <c r="U39" s="100">
        <f>MLdata!AJ39</f>
        <v>-0.21746103632972699</v>
      </c>
      <c r="V39" s="132">
        <f>MLdata!AK39</f>
        <v>2.7971548537513598E-2</v>
      </c>
      <c r="W39" s="133">
        <f>MLdata!AL39</f>
        <v>0.154736240083229</v>
      </c>
      <c r="X39" s="133">
        <f>MLdata!AM39</f>
        <v>4.7149087097597103E-2</v>
      </c>
      <c r="Y39" s="133">
        <f>MLdata!AN39</f>
        <v>5.8153341280164E-2</v>
      </c>
      <c r="Z39" s="2"/>
      <c r="AA39" s="108">
        <f t="shared" si="0"/>
        <v>-9.970647503162193E-2</v>
      </c>
      <c r="AC39" s="36">
        <f t="shared" si="3"/>
        <v>-9.9770214355283909E-2</v>
      </c>
      <c r="AD39" s="36">
        <f t="shared" si="1"/>
        <v>2.0637393236619849E-2</v>
      </c>
      <c r="AE39" s="36">
        <f>-1*(0.7*MAX(R39,0)^2+0.1*MAX(S39,0)^2+0.1*MAX(T39,0)^2+0.1*MAX(U39,0)^2)</f>
        <v>0</v>
      </c>
    </row>
    <row r="40" spans="1:34" x14ac:dyDescent="0.25">
      <c r="A40" s="2"/>
      <c r="B40" s="5" t="str">
        <f>MLdata!Q40</f>
        <v>DG Partners Systematic Trading Master Fund</v>
      </c>
      <c r="C40" s="5" t="str">
        <f>MLdata!R40</f>
        <v>GlobalMacro</v>
      </c>
      <c r="D40" s="130">
        <f>MLdata!S40</f>
        <v>0</v>
      </c>
      <c r="E40" s="131">
        <f>MLdata!T40</f>
        <v>0</v>
      </c>
      <c r="F40" s="99">
        <f>MLdata!U40</f>
        <v>0.51531867185611702</v>
      </c>
      <c r="G40" s="100">
        <f>MLdata!V40</f>
        <v>0.265180530888938</v>
      </c>
      <c r="H40" s="100">
        <f>MLdata!W40</f>
        <v>0.359911949165167</v>
      </c>
      <c r="I40" s="100">
        <f>MLdata!X40</f>
        <v>0.27413412990417102</v>
      </c>
      <c r="J40" s="100">
        <f>MLdata!Y40</f>
        <v>0.74749404180325196</v>
      </c>
      <c r="K40" s="100">
        <f>MLdata!AB40</f>
        <v>0.25192861713821502</v>
      </c>
      <c r="L40" s="100">
        <f>MLdata!Z40</f>
        <v>0.26027201114348603</v>
      </c>
      <c r="M40" s="144">
        <f>MLdata!AA40</f>
        <v>1.06754842943655</v>
      </c>
      <c r="N40" s="130">
        <f>MLdata!AC40</f>
        <v>0.13440849003220001</v>
      </c>
      <c r="O40" s="135">
        <f>MLdata!AD40</f>
        <v>5.50998715220316E-2</v>
      </c>
      <c r="P40" s="135">
        <f>MLdata!AE40</f>
        <v>4.7274512372164901E-2</v>
      </c>
      <c r="Q40" s="145">
        <f>MLdata!AF40</f>
        <v>7.4707800640142097E-2</v>
      </c>
      <c r="R40" s="132">
        <f>MLdata!AG40</f>
        <v>0.10228547241417001</v>
      </c>
      <c r="S40" s="133">
        <f>MLdata!AH40</f>
        <v>-1.0261981467736001</v>
      </c>
      <c r="T40" s="133">
        <f>MLdata!AI40</f>
        <v>0.33172261934103198</v>
      </c>
      <c r="U40" s="100">
        <f>MLdata!AJ40</f>
        <v>2.0119569156817798</v>
      </c>
      <c r="V40" s="132">
        <f>MLdata!AK40</f>
        <v>3.8223613499465903E-2</v>
      </c>
      <c r="W40" s="133">
        <f>MLdata!AL40</f>
        <v>0.486277661954783</v>
      </c>
      <c r="X40" s="133">
        <f>MLdata!AM40</f>
        <v>0.50827895624209996</v>
      </c>
      <c r="Y40" s="133">
        <f>MLdata!AN40</f>
        <v>0.27775791020346702</v>
      </c>
      <c r="Z40" s="2"/>
      <c r="AA40" s="108">
        <f t="shared" si="0"/>
        <v>-5.4073563556353524E-2</v>
      </c>
      <c r="AC40" s="36">
        <f t="shared" si="3"/>
        <v>2.550476591395924E-2</v>
      </c>
      <c r="AD40" s="36">
        <f t="shared" si="1"/>
        <v>7.0466055659101537E-2</v>
      </c>
      <c r="AE40" s="36">
        <f t="shared" ref="AE40:AE80" si="4">-1*(0.7*MAX(R40,0)^2+0.1*MAX(S40,0)^2+0.1*MAX(T40,0)^2+0.1*MAX(U40,0)^2)</f>
        <v>-0.42312467518111452</v>
      </c>
    </row>
    <row r="41" spans="1:34" x14ac:dyDescent="0.25">
      <c r="A41" s="2"/>
      <c r="B41" s="5" t="str">
        <f>MLdata!Q41</f>
        <v>Discovery</v>
      </c>
      <c r="C41" s="5" t="str">
        <f>MLdata!R41</f>
        <v>GlobalMacro</v>
      </c>
      <c r="D41" s="130">
        <f>MLdata!S41</f>
        <v>0</v>
      </c>
      <c r="E41" s="131">
        <f>MLdata!T41</f>
        <v>0</v>
      </c>
      <c r="F41" s="99">
        <f>MLdata!U41</f>
        <v>0.265037344770088</v>
      </c>
      <c r="G41" s="100">
        <f>MLdata!V41</f>
        <v>0.27680974096198602</v>
      </c>
      <c r="H41" s="100">
        <f>MLdata!W41</f>
        <v>-0.546922924581978</v>
      </c>
      <c r="I41" s="100">
        <f>MLdata!X41</f>
        <v>0.12070274375367999</v>
      </c>
      <c r="J41" s="100">
        <f>MLdata!Y41</f>
        <v>0.46088630176261502</v>
      </c>
      <c r="K41" s="100">
        <f>MLdata!AB41</f>
        <v>-0.20251905841756901</v>
      </c>
      <c r="L41" s="100">
        <f>MLdata!Z41</f>
        <v>9.1014674394140196E-2</v>
      </c>
      <c r="M41" s="144">
        <f>MLdata!AA41</f>
        <v>-0.328388102741001</v>
      </c>
      <c r="N41" s="130">
        <f>MLdata!AC41</f>
        <v>0.126042091431806</v>
      </c>
      <c r="O41" s="135">
        <f>MLdata!AD41</f>
        <v>6.0129200869598803E-2</v>
      </c>
      <c r="P41" s="135">
        <f>MLdata!AE41</f>
        <v>4.2263744266174401E-2</v>
      </c>
      <c r="Q41" s="145">
        <f>MLdata!AF41</f>
        <v>8.9130483120786294E-2</v>
      </c>
      <c r="R41" s="132">
        <f>MLdata!AG41</f>
        <v>0.31451843908824201</v>
      </c>
      <c r="S41" s="133">
        <f>MLdata!AH41</f>
        <v>-0.22390066950378601</v>
      </c>
      <c r="T41" s="133">
        <f>MLdata!AI41</f>
        <v>-0.858146067824897</v>
      </c>
      <c r="U41" s="100">
        <f>MLdata!AJ41</f>
        <v>0.107264986850514</v>
      </c>
      <c r="V41" s="132">
        <f>MLdata!AK41</f>
        <v>-0.56969292876814903</v>
      </c>
      <c r="W41" s="133">
        <f>MLdata!AL41</f>
        <v>0.17144199560745599</v>
      </c>
      <c r="X41" s="133">
        <f>MLdata!AM41</f>
        <v>0.58355039652940799</v>
      </c>
      <c r="Y41" s="133">
        <f>MLdata!AN41</f>
        <v>0.13164510430017501</v>
      </c>
      <c r="Z41" s="2"/>
      <c r="AA41" s="108">
        <f t="shared" si="0"/>
        <v>-3.4701108780225538E-2</v>
      </c>
      <c r="AC41" s="36">
        <f t="shared" si="3"/>
        <v>-2.2161648881451834E-2</v>
      </c>
      <c r="AD41" s="36">
        <f t="shared" si="1"/>
        <v>3.5397144430177038E-2</v>
      </c>
      <c r="AE41" s="36">
        <f t="shared" si="4"/>
        <v>-7.0395871708957031E-2</v>
      </c>
    </row>
    <row r="42" spans="1:34" x14ac:dyDescent="0.25">
      <c r="A42" s="2"/>
      <c r="B42" s="5" t="str">
        <f>MLdata!Q42</f>
        <v>Eisler</v>
      </c>
      <c r="C42" s="5" t="str">
        <f>MLdata!R42</f>
        <v>GlobalMacro</v>
      </c>
      <c r="D42" s="130">
        <f>MLdata!S42</f>
        <v>0</v>
      </c>
      <c r="E42" s="131">
        <f>MLdata!T42</f>
        <v>0</v>
      </c>
      <c r="F42" s="99">
        <f>MLdata!U42</f>
        <v>0.923802245024957</v>
      </c>
      <c r="G42" s="100">
        <f>MLdata!V42</f>
        <v>1.04808642132593</v>
      </c>
      <c r="H42" s="100">
        <f>MLdata!W42</f>
        <v>0.45569698633744798</v>
      </c>
      <c r="I42" s="100">
        <f>MLdata!X42</f>
        <v>4.6860720598468797E-2</v>
      </c>
      <c r="J42" s="100">
        <f>MLdata!Y42</f>
        <v>0.71849952933853301</v>
      </c>
      <c r="K42" s="100">
        <f>MLdata!AB42</f>
        <v>1.2023466187057299</v>
      </c>
      <c r="L42" s="100">
        <f>MLdata!Z42</f>
        <v>1.5563111274016399</v>
      </c>
      <c r="M42" s="144">
        <f>MLdata!AA42</f>
        <v>0.99008006186256003</v>
      </c>
      <c r="N42" s="130">
        <f>MLdata!AC42</f>
        <v>3.4619966927901598E-2</v>
      </c>
      <c r="O42" s="135">
        <f>MLdata!AD42</f>
        <v>2.3747454915076901E-2</v>
      </c>
      <c r="P42" s="135">
        <f>MLdata!AE42</f>
        <v>5.4751972812506402E-3</v>
      </c>
      <c r="Q42" s="145">
        <f>MLdata!AF42</f>
        <v>1.8253562701067799E-2</v>
      </c>
      <c r="R42" s="132">
        <f>MLdata!AG42</f>
        <v>0.11010212187655399</v>
      </c>
      <c r="S42" s="133">
        <f>MLdata!AH42</f>
        <v>-5.7627560879824201E-2</v>
      </c>
      <c r="T42" s="133">
        <f>MLdata!AI42</f>
        <v>-6.6272947603183599E-2</v>
      </c>
      <c r="U42" s="100">
        <f>MLdata!AJ42</f>
        <v>-0.585446993201302</v>
      </c>
      <c r="V42" s="132">
        <f>MLdata!AK42</f>
        <v>8.8854817039046505E-2</v>
      </c>
      <c r="W42" s="133">
        <f>MLdata!AL42</f>
        <v>4.5546042726110202E-2</v>
      </c>
      <c r="X42" s="133">
        <f>MLdata!AM42</f>
        <v>3.88100232204018E-2</v>
      </c>
      <c r="Y42" s="133">
        <f>MLdata!AN42</f>
        <v>2.2338352111580501E-2</v>
      </c>
      <c r="Z42" s="2"/>
      <c r="AA42" s="108">
        <f t="shared" si="0"/>
        <v>6.0158484157991278E-2</v>
      </c>
      <c r="AC42" s="36">
        <f t="shared" si="3"/>
        <v>6.2524156208919796E-2</v>
      </c>
      <c r="AD42" s="36">
        <f t="shared" si="1"/>
        <v>1.3314747629122157E-2</v>
      </c>
      <c r="AE42" s="36">
        <f t="shared" si="4"/>
        <v>-8.4857340692036844E-3</v>
      </c>
    </row>
    <row r="43" spans="1:34" x14ac:dyDescent="0.25">
      <c r="A43" s="2"/>
      <c r="B43" s="5" t="str">
        <f>MLdata!Q43</f>
        <v>Emso Saguaro Ltd</v>
      </c>
      <c r="C43" s="5" t="str">
        <f>MLdata!R43</f>
        <v>GlobalMacro</v>
      </c>
      <c r="D43" s="130">
        <f>MLdata!S43</f>
        <v>0</v>
      </c>
      <c r="E43" s="131">
        <f>MLdata!T43</f>
        <v>0</v>
      </c>
      <c r="F43" s="99">
        <f>MLdata!U43</f>
        <v>0.71957783216526505</v>
      </c>
      <c r="G43" s="100">
        <f>MLdata!V43</f>
        <v>1.0152649731085099</v>
      </c>
      <c r="H43" s="100">
        <f>MLdata!W43</f>
        <v>-0.526854081377504</v>
      </c>
      <c r="I43" s="100">
        <f>MLdata!X43</f>
        <v>0.38495533345305599</v>
      </c>
      <c r="J43" s="100">
        <f>MLdata!Y43</f>
        <v>0.437287595563492</v>
      </c>
      <c r="K43" s="100">
        <f>MLdata!AB43</f>
        <v>0.11997085767195299</v>
      </c>
      <c r="L43" s="100">
        <f>MLdata!Z43</f>
        <v>0.72114294493194897</v>
      </c>
      <c r="M43" s="144">
        <f>MLdata!AA43</f>
        <v>-0.64861153544199801</v>
      </c>
      <c r="N43" s="130">
        <f>MLdata!AC43</f>
        <v>4.59070018161572E-2</v>
      </c>
      <c r="O43" s="135">
        <f>MLdata!AD43</f>
        <v>2.7783977968095699E-2</v>
      </c>
      <c r="P43" s="135">
        <f>MLdata!AE43</f>
        <v>1.2249205179230499E-2</v>
      </c>
      <c r="Q43" s="145">
        <f>MLdata!AF43</f>
        <v>2.2204009722525699E-2</v>
      </c>
      <c r="R43" s="132">
        <f>MLdata!AG43</f>
        <v>0.15527073597100499</v>
      </c>
      <c r="S43" s="133">
        <f>MLdata!AH43</f>
        <v>0.12919850343625899</v>
      </c>
      <c r="T43" s="133">
        <f>MLdata!AI43</f>
        <v>0.23532113128725099</v>
      </c>
      <c r="U43" s="100">
        <f>MLdata!AJ43</f>
        <v>-9.3524074977152996E-2</v>
      </c>
      <c r="V43" s="132">
        <f>MLdata!AK43</f>
        <v>-0.101535562544326</v>
      </c>
      <c r="W43" s="133">
        <f>MLdata!AL43</f>
        <v>0.271606198560289</v>
      </c>
      <c r="X43" s="133">
        <f>MLdata!AM43</f>
        <v>6.0690979796917802E-2</v>
      </c>
      <c r="Y43" s="133">
        <f>MLdata!AN43</f>
        <v>-2.49807216808027E-2</v>
      </c>
      <c r="Z43" s="2"/>
      <c r="AA43" s="108">
        <f t="shared" si="0"/>
        <v>-1.4459939882681865E-3</v>
      </c>
      <c r="AC43" s="36">
        <f t="shared" si="3"/>
        <v>4.0613298317021254E-3</v>
      </c>
      <c r="AD43" s="36">
        <f t="shared" si="1"/>
        <v>1.3093021452961571E-2</v>
      </c>
      <c r="AE43" s="36">
        <f t="shared" si="4"/>
        <v>-2.4083129826332345E-2</v>
      </c>
    </row>
    <row r="44" spans="1:34" x14ac:dyDescent="0.25">
      <c r="A44" s="2"/>
      <c r="B44" s="5" t="str">
        <f>MLdata!Q44</f>
        <v>FORT EMN</v>
      </c>
      <c r="C44" s="5" t="str">
        <f>MLdata!R44</f>
        <v>GlobalMacro</v>
      </c>
      <c r="D44" s="130">
        <f>MLdata!S44</f>
        <v>0</v>
      </c>
      <c r="E44" s="131">
        <f>MLdata!T44</f>
        <v>0</v>
      </c>
      <c r="F44" s="99">
        <f>MLdata!U44</f>
        <v>0.661097718788626</v>
      </c>
      <c r="G44" s="100">
        <f>MLdata!V44</f>
        <v>0.88497745659927796</v>
      </c>
      <c r="H44" s="100">
        <f>MLdata!W44</f>
        <v>0.91988388515432096</v>
      </c>
      <c r="I44" s="100">
        <f>MLdata!X44</f>
        <v>0.11476144740385399</v>
      </c>
      <c r="J44" s="100">
        <f>MLdata!Y44</f>
        <v>0.43099410115446801</v>
      </c>
      <c r="K44" s="100">
        <f>MLdata!AB44</f>
        <v>0.96125924329398804</v>
      </c>
      <c r="L44" s="100">
        <f>MLdata!Z44</f>
        <v>0.90468136843696401</v>
      </c>
      <c r="M44" s="144">
        <f>MLdata!AA44</f>
        <v>1.19445665277423</v>
      </c>
      <c r="N44" s="130">
        <f>MLdata!AC44</f>
        <v>6.0651264323580097E-2</v>
      </c>
      <c r="O44" s="135">
        <f>MLdata!AD44</f>
        <v>2.3624084541435199E-2</v>
      </c>
      <c r="P44" s="135">
        <f>MLdata!AE44</f>
        <v>9.9931366469006005E-3</v>
      </c>
      <c r="Q44" s="145">
        <f>MLdata!AF44</f>
        <v>3.4308038217031801E-2</v>
      </c>
      <c r="R44" s="132">
        <f>MLdata!AG44</f>
        <v>0.12520923147565799</v>
      </c>
      <c r="S44" s="133">
        <f>MLdata!AH44</f>
        <v>2.13789563212116E-2</v>
      </c>
      <c r="T44" s="133">
        <f>MLdata!AI44</f>
        <v>-0.11129127812197299</v>
      </c>
      <c r="U44" s="100">
        <f>MLdata!AJ44</f>
        <v>-0.460433835778151</v>
      </c>
      <c r="V44" s="132">
        <f>MLdata!AK44</f>
        <v>0.17744549949301899</v>
      </c>
      <c r="W44" s="133">
        <f>MLdata!AL44</f>
        <v>0.102154701494361</v>
      </c>
      <c r="X44" s="133">
        <f>MLdata!AM44</f>
        <v>-5.2794449225552799E-2</v>
      </c>
      <c r="Y44" s="133">
        <f>MLdata!AN44</f>
        <v>5.6998915570592001E-2</v>
      </c>
      <c r="Z44" s="2"/>
      <c r="AA44" s="108">
        <f t="shared" si="0"/>
        <v>7.2774569133019745E-2</v>
      </c>
      <c r="AC44" s="36">
        <f t="shared" si="3"/>
        <v>7.5874802747530987E-2</v>
      </c>
      <c r="AD44" s="36">
        <f t="shared" si="1"/>
        <v>1.1037368114979277E-2</v>
      </c>
      <c r="AE44" s="36">
        <f t="shared" si="4"/>
        <v>-1.1019852130045858E-2</v>
      </c>
    </row>
    <row r="45" spans="1:34" x14ac:dyDescent="0.25">
      <c r="A45" s="2"/>
      <c r="B45" s="5" t="str">
        <f>MLdata!Q45</f>
        <v>FORT Global Contrarian</v>
      </c>
      <c r="C45" s="5" t="str">
        <f>MLdata!R45</f>
        <v>GlobalMacro</v>
      </c>
      <c r="D45" s="130">
        <f>MLdata!S45</f>
        <v>0</v>
      </c>
      <c r="E45" s="131">
        <f>MLdata!T45</f>
        <v>0</v>
      </c>
      <c r="F45" s="99">
        <f>MLdata!U45</f>
        <v>0.21687832497885001</v>
      </c>
      <c r="G45" s="100">
        <f>MLdata!V45</f>
        <v>0.40026980224720199</v>
      </c>
      <c r="H45" s="100">
        <f>MLdata!W45</f>
        <v>0.18503011277581399</v>
      </c>
      <c r="I45" s="100">
        <f>MLdata!X45</f>
        <v>0.47289742134142598</v>
      </c>
      <c r="J45" s="100">
        <f>MLdata!Y45</f>
        <v>0.70813994017075998</v>
      </c>
      <c r="K45" s="100">
        <f>MLdata!AB45</f>
        <v>-0.74274678191975796</v>
      </c>
      <c r="L45" s="100">
        <f>MLdata!Z45</f>
        <v>-0.776280189511665</v>
      </c>
      <c r="M45" s="144">
        <f>MLdata!AA45</f>
        <v>-0.78332410050775703</v>
      </c>
      <c r="N45" s="130">
        <f>MLdata!AC45</f>
        <v>9.0374583136810502E-2</v>
      </c>
      <c r="O45" s="135">
        <f>MLdata!AD45</f>
        <v>6.5601015157326706E-2</v>
      </c>
      <c r="P45" s="135">
        <f>MLdata!AE45</f>
        <v>2.4616908487824499E-2</v>
      </c>
      <c r="Q45" s="145">
        <f>MLdata!AF45</f>
        <v>3.8848339030273599E-2</v>
      </c>
      <c r="R45" s="132">
        <f>MLdata!AG45</f>
        <v>0.278416024446764</v>
      </c>
      <c r="S45" s="133">
        <f>MLdata!AH45</f>
        <v>3.8446649916810099E-2</v>
      </c>
      <c r="T45" s="133">
        <f>MLdata!AI45</f>
        <v>0.42492985381692799</v>
      </c>
      <c r="U45" s="100">
        <f>MLdata!AJ45</f>
        <v>1.9081169894647001</v>
      </c>
      <c r="V45" s="132">
        <f>MLdata!AK45</f>
        <v>-3.9262904396823298E-2</v>
      </c>
      <c r="W45" s="133">
        <f>MLdata!AL45</f>
        <v>0.21086701237167799</v>
      </c>
      <c r="X45" s="133">
        <f>MLdata!AM45</f>
        <v>0.271277277114507</v>
      </c>
      <c r="Y45" s="133">
        <f>MLdata!AN45</f>
        <v>0.156411182544414</v>
      </c>
      <c r="Z45" s="2"/>
      <c r="AA45" s="108">
        <f t="shared" si="0"/>
        <v>-0.1456106331786825</v>
      </c>
      <c r="AC45" s="36">
        <f t="shared" si="3"/>
        <v>-6.0336527910372015E-2</v>
      </c>
      <c r="AD45" s="36">
        <f t="shared" si="1"/>
        <v>4.0371417260839391E-2</v>
      </c>
      <c r="AE45" s="36">
        <f t="shared" si="4"/>
        <v>-0.43655623497197199</v>
      </c>
    </row>
    <row r="46" spans="1:34" x14ac:dyDescent="0.25">
      <c r="A46" s="2"/>
      <c r="B46" s="5" t="str">
        <f>MLdata!Q46</f>
        <v>FORT Global Diversified</v>
      </c>
      <c r="C46" s="5" t="str">
        <f>MLdata!R46</f>
        <v>GlobalMacro</v>
      </c>
      <c r="D46" s="130">
        <f>MLdata!S46</f>
        <v>0</v>
      </c>
      <c r="E46" s="131">
        <f>MLdata!T46</f>
        <v>0</v>
      </c>
      <c r="F46" s="99">
        <f>MLdata!U46</f>
        <v>0.36800579183932502</v>
      </c>
      <c r="G46" s="100">
        <f>MLdata!V46</f>
        <v>0.40497690629481897</v>
      </c>
      <c r="H46" s="100">
        <f>MLdata!W46</f>
        <v>0.15725888896878301</v>
      </c>
      <c r="I46" s="100">
        <f>MLdata!X46</f>
        <v>0.41719834256447202</v>
      </c>
      <c r="J46" s="100">
        <f>MLdata!Y46</f>
        <v>0.76598927522566096</v>
      </c>
      <c r="K46" s="100">
        <f>MLdata!AB46</f>
        <v>-0.20315618072474001</v>
      </c>
      <c r="L46" s="100">
        <f>MLdata!Z46</f>
        <v>-0.21079427781430499</v>
      </c>
      <c r="M46" s="144">
        <f>MLdata!AA46</f>
        <v>-0.20156181529074399</v>
      </c>
      <c r="N46" s="130">
        <f>MLdata!AC46</f>
        <v>0.11018424657876701</v>
      </c>
      <c r="O46" s="135">
        <f>MLdata!AD46</f>
        <v>6.6682609906569407E-2</v>
      </c>
      <c r="P46" s="135">
        <f>MLdata!AE46</f>
        <v>3.1090256669944399E-2</v>
      </c>
      <c r="Q46" s="145">
        <f>MLdata!AF46</f>
        <v>5.4570018761411397E-2</v>
      </c>
      <c r="R46" s="132">
        <f>MLdata!AG46</f>
        <v>0.17792534195785401</v>
      </c>
      <c r="S46" s="133">
        <f>MLdata!AH46</f>
        <v>-0.156553503563683</v>
      </c>
      <c r="T46" s="133">
        <f>MLdata!AI46</f>
        <v>0.658070690951024</v>
      </c>
      <c r="U46" s="100">
        <f>MLdata!AJ46</f>
        <v>2.05398527839656</v>
      </c>
      <c r="V46" s="132">
        <f>MLdata!AK46</f>
        <v>4.9898431766030399E-2</v>
      </c>
      <c r="W46" s="133">
        <f>MLdata!AL46</f>
        <v>0.40085185458202399</v>
      </c>
      <c r="X46" s="133">
        <f>MLdata!AM46</f>
        <v>0.218689756540035</v>
      </c>
      <c r="Y46" s="133">
        <f>MLdata!AN46</f>
        <v>0.25627852159614101</v>
      </c>
      <c r="Z46" s="2"/>
      <c r="AA46" s="108">
        <f t="shared" si="0"/>
        <v>-0.10956391945204413</v>
      </c>
      <c r="AC46" s="36">
        <f t="shared" si="3"/>
        <v>-1.5399376133417231E-2</v>
      </c>
      <c r="AD46" s="36">
        <f t="shared" si="1"/>
        <v>5.3057476680588501E-2</v>
      </c>
      <c r="AE46" s="36">
        <f t="shared" si="4"/>
        <v>-0.48735145493342874</v>
      </c>
    </row>
    <row r="47" spans="1:34" x14ac:dyDescent="0.25">
      <c r="A47" s="2"/>
      <c r="B47" s="5" t="str">
        <f>MLdata!Q47</f>
        <v>FORT Global Futures</v>
      </c>
      <c r="C47" s="5" t="str">
        <f>MLdata!R47</f>
        <v>GlobalMacro</v>
      </c>
      <c r="D47" s="130">
        <f>MLdata!S47</f>
        <v>0</v>
      </c>
      <c r="E47" s="131">
        <f>MLdata!T47</f>
        <v>0</v>
      </c>
      <c r="F47" s="99">
        <f>MLdata!U47</f>
        <v>0.34441058932132002</v>
      </c>
      <c r="G47" s="100">
        <f>MLdata!V47</f>
        <v>0.28489912425654002</v>
      </c>
      <c r="H47" s="100">
        <f>MLdata!W47</f>
        <v>-0.264841474827264</v>
      </c>
      <c r="I47" s="100">
        <f>MLdata!X47</f>
        <v>0.35571494630459899</v>
      </c>
      <c r="J47" s="100">
        <f>MLdata!Y47</f>
        <v>0.73678074142401195</v>
      </c>
      <c r="K47" s="100">
        <f>MLdata!AB47</f>
        <v>-0.471283322032375</v>
      </c>
      <c r="L47" s="100">
        <f>MLdata!Z47</f>
        <v>-0.24817030637533299</v>
      </c>
      <c r="M47" s="144">
        <f>MLdata!AA47</f>
        <v>-0.41672145100011199</v>
      </c>
      <c r="N47" s="130">
        <f>MLdata!AC47</f>
        <v>0.135084011789598</v>
      </c>
      <c r="O47" s="135">
        <f>MLdata!AD47</f>
        <v>8.6300749805818103E-2</v>
      </c>
      <c r="P47" s="135">
        <f>MLdata!AE47</f>
        <v>4.0997559097637297E-2</v>
      </c>
      <c r="Q47" s="145">
        <f>MLdata!AF47</f>
        <v>6.2034196104950201E-2</v>
      </c>
      <c r="R47" s="132">
        <f>MLdata!AG47</f>
        <v>0.129275114287079</v>
      </c>
      <c r="S47" s="133">
        <f>MLdata!AH47</f>
        <v>-0.44705705541069202</v>
      </c>
      <c r="T47" s="133">
        <f>MLdata!AI47</f>
        <v>0.89351962004656305</v>
      </c>
      <c r="U47" s="100">
        <f>MLdata!AJ47</f>
        <v>2.8253870744240199</v>
      </c>
      <c r="V47" s="132">
        <f>MLdata!AK47</f>
        <v>-0.100009744294073</v>
      </c>
      <c r="W47" s="133">
        <f>MLdata!AL47</f>
        <v>0.44186795628834102</v>
      </c>
      <c r="X47" s="133">
        <f>MLdata!AM47</f>
        <v>0.35707186113739098</v>
      </c>
      <c r="Y47" s="133">
        <f>MLdata!AN47</f>
        <v>0.34820844493429498</v>
      </c>
      <c r="Z47" s="2"/>
      <c r="AA47" s="108">
        <f t="shared" si="0"/>
        <v>-0.22228151726983184</v>
      </c>
      <c r="AC47" s="36">
        <f t="shared" si="3"/>
        <v>-4.8537338416488579E-2</v>
      </c>
      <c r="AD47" s="36">
        <f t="shared" si="1"/>
        <v>6.2192975056175236E-2</v>
      </c>
      <c r="AE47" s="36">
        <f t="shared" si="4"/>
        <v>-0.88981738179480385</v>
      </c>
    </row>
    <row r="48" spans="1:34" x14ac:dyDescent="0.25">
      <c r="A48" s="2"/>
      <c r="B48" s="5" t="str">
        <f>MLdata!Q48</f>
        <v>FQ Balanced Risk Commodity Fund</v>
      </c>
      <c r="C48" s="5" t="str">
        <f>MLdata!R48</f>
        <v>GlobalMacro</v>
      </c>
      <c r="D48" s="130">
        <f>MLdata!S48</f>
        <v>0</v>
      </c>
      <c r="E48" s="131">
        <f>MLdata!T48</f>
        <v>0</v>
      </c>
      <c r="F48" s="99">
        <f>MLdata!U48</f>
        <v>-0.42173106033951802</v>
      </c>
      <c r="G48" s="100">
        <f>MLdata!V48</f>
        <v>-0.48684591501281499</v>
      </c>
      <c r="H48" s="100">
        <f>MLdata!W48</f>
        <v>5.5591002446974597E-2</v>
      </c>
      <c r="I48" s="100">
        <f>MLdata!X48</f>
        <v>0.25735477497785503</v>
      </c>
      <c r="J48" s="100">
        <f>MLdata!Y48</f>
        <v>-0.52889506028993805</v>
      </c>
      <c r="K48" s="100">
        <f>MLdata!AB48</f>
        <v>-0.91238851180979996</v>
      </c>
      <c r="L48" s="100">
        <f>MLdata!Z48</f>
        <v>-0.95540868754889396</v>
      </c>
      <c r="M48" s="144">
        <f>MLdata!AA48</f>
        <v>-0.29931708918319799</v>
      </c>
      <c r="N48" s="130">
        <f>MLdata!AC48</f>
        <v>0.12115679527727299</v>
      </c>
      <c r="O48" s="135">
        <f>MLdata!AD48</f>
        <v>7.2466253387124993E-2</v>
      </c>
      <c r="P48" s="135">
        <f>MLdata!AE48</f>
        <v>2.3375731302050999E-2</v>
      </c>
      <c r="Q48" s="145">
        <f>MLdata!AF48</f>
        <v>6.2891860774762096E-2</v>
      </c>
      <c r="R48" s="132">
        <f>MLdata!AG48</f>
        <v>0.332408740853184</v>
      </c>
      <c r="S48" s="133">
        <f>MLdata!AH48</f>
        <v>0.70309035597284497</v>
      </c>
      <c r="T48" s="133">
        <f>MLdata!AI48</f>
        <v>0.56075560783105005</v>
      </c>
      <c r="U48" s="100">
        <f>MLdata!AJ48</f>
        <v>-1.3804833240012699</v>
      </c>
      <c r="V48" s="132">
        <f>MLdata!AK48</f>
        <v>-0.51179658729447197</v>
      </c>
      <c r="W48" s="133">
        <f>MLdata!AL48</f>
        <v>1.00263099953801E-2</v>
      </c>
      <c r="X48" s="133">
        <f>MLdata!AM48</f>
        <v>-4.3721472208184599E-2</v>
      </c>
      <c r="Y48" s="133">
        <f>MLdata!AN48</f>
        <v>-0.15697465181348899</v>
      </c>
      <c r="Z48" s="2"/>
      <c r="AA48" s="108">
        <f t="shared" si="0"/>
        <v>-0.14832921631753698</v>
      </c>
      <c r="AC48" s="36">
        <f t="shared" si="3"/>
        <v>-0.11198776921277136</v>
      </c>
      <c r="AD48" s="36">
        <f t="shared" si="1"/>
        <v>-2.6964091578618909E-2</v>
      </c>
      <c r="AE48" s="36">
        <f t="shared" si="4"/>
        <v>-0.15822518973451868</v>
      </c>
    </row>
    <row r="49" spans="1:31" x14ac:dyDescent="0.25">
      <c r="A49" s="2"/>
      <c r="B49" s="5" t="str">
        <f>MLdata!Q49</f>
        <v>Gemsstock Fund</v>
      </c>
      <c r="C49" s="5" t="str">
        <f>MLdata!R49</f>
        <v>GlobalMacro</v>
      </c>
      <c r="D49" s="130">
        <f>MLdata!S49</f>
        <v>0</v>
      </c>
      <c r="E49" s="131">
        <f>MLdata!T49</f>
        <v>0</v>
      </c>
      <c r="F49" s="99">
        <f>MLdata!U49</f>
        <v>0.63635580385565205</v>
      </c>
      <c r="G49" s="100">
        <f>MLdata!V49</f>
        <v>1.0706632696890901</v>
      </c>
      <c r="H49" s="100">
        <f>MLdata!W49</f>
        <v>-0.342334077759542</v>
      </c>
      <c r="I49" s="100">
        <f>MLdata!X49</f>
        <v>0.22656731398584101</v>
      </c>
      <c r="J49" s="100">
        <f>MLdata!Y49</f>
        <v>-3.9345788983496097E-2</v>
      </c>
      <c r="K49" s="100">
        <f>MLdata!AB49</f>
        <v>0.62549393639719097</v>
      </c>
      <c r="L49" s="100">
        <f>MLdata!Z49</f>
        <v>1.0830784737444901</v>
      </c>
      <c r="M49" s="144">
        <f>MLdata!AA49</f>
        <v>0.13940310304113501</v>
      </c>
      <c r="N49" s="130">
        <f>MLdata!AC49</f>
        <v>0.149504461705496</v>
      </c>
      <c r="O49" s="135">
        <f>MLdata!AD49</f>
        <v>9.1992475253051195E-2</v>
      </c>
      <c r="P49" s="135">
        <f>MLdata!AE49</f>
        <v>3.8198577050622802E-2</v>
      </c>
      <c r="Q49" s="145">
        <f>MLdata!AF49</f>
        <v>6.6718402108876598E-2</v>
      </c>
      <c r="R49" s="132">
        <f>MLdata!AG49</f>
        <v>0.57919013507057204</v>
      </c>
      <c r="S49" s="133">
        <f>MLdata!AH49</f>
        <v>-0.25703347117791903</v>
      </c>
      <c r="T49" s="133">
        <f>MLdata!AI49</f>
        <v>-0.29480524346651499</v>
      </c>
      <c r="U49" s="100">
        <f>MLdata!AJ49</f>
        <v>-0.81195852871672702</v>
      </c>
      <c r="V49" s="132">
        <f>MLdata!AK49</f>
        <v>-0.14180196179360199</v>
      </c>
      <c r="W49" s="133">
        <f>MLdata!AL49</f>
        <v>0.463281696409448</v>
      </c>
      <c r="X49" s="133">
        <f>MLdata!AM49</f>
        <v>0.118398058693685</v>
      </c>
      <c r="Y49" s="133">
        <f>MLdata!AN49</f>
        <v>-0.401740669280228</v>
      </c>
      <c r="Z49" s="2"/>
      <c r="AA49" s="108">
        <f t="shared" si="0"/>
        <v>2.3907596744883998E-2</v>
      </c>
      <c r="AC49" s="36">
        <f t="shared" si="3"/>
        <v>7.3023577777093937E-2</v>
      </c>
      <c r="AD49" s="36">
        <f t="shared" si="1"/>
        <v>-1.5141127338048478E-3</v>
      </c>
      <c r="AE49" s="36">
        <f t="shared" si="4"/>
        <v>-0.23482284879414722</v>
      </c>
    </row>
    <row r="50" spans="1:31" x14ac:dyDescent="0.25">
      <c r="A50" s="2"/>
      <c r="B50" s="5" t="str">
        <f>MLdata!Q50</f>
        <v>Graticule Asia Macro Fund Ltd - Class A</v>
      </c>
      <c r="C50" s="5" t="str">
        <f>MLdata!R50</f>
        <v>GlobalMacro</v>
      </c>
      <c r="D50" s="130">
        <f>MLdata!S50</f>
        <v>0</v>
      </c>
      <c r="E50" s="131">
        <f>MLdata!T50</f>
        <v>0</v>
      </c>
      <c r="F50" s="99">
        <f>MLdata!U50</f>
        <v>0.62042289152757102</v>
      </c>
      <c r="G50" s="100">
        <f>MLdata!V50</f>
        <v>0.79425487361054803</v>
      </c>
      <c r="H50" s="100">
        <f>MLdata!W50</f>
        <v>-0.39156532052394699</v>
      </c>
      <c r="I50" s="100">
        <f>MLdata!X50</f>
        <v>0.15716841498716999</v>
      </c>
      <c r="J50" s="100">
        <f>MLdata!Y50</f>
        <v>0.51665466296242801</v>
      </c>
      <c r="K50" s="100">
        <f>MLdata!AB50</f>
        <v>0.451073245310391</v>
      </c>
      <c r="L50" s="100">
        <f>MLdata!Z50</f>
        <v>0.73994849576102795</v>
      </c>
      <c r="M50" s="144">
        <f>MLdata!AA50</f>
        <v>0.176460004017121</v>
      </c>
      <c r="N50" s="130">
        <f>MLdata!AC50</f>
        <v>5.9480632100547499E-2</v>
      </c>
      <c r="O50" s="135">
        <f>MLdata!AD50</f>
        <v>3.24020197272923E-2</v>
      </c>
      <c r="P50" s="135">
        <f>MLdata!AE50</f>
        <v>1.71407148887174E-2</v>
      </c>
      <c r="Q50" s="145">
        <f>MLdata!AF50</f>
        <v>3.0657097712599099E-2</v>
      </c>
      <c r="R50" s="132">
        <f>MLdata!AG50</f>
        <v>0.19011395161473199</v>
      </c>
      <c r="S50" s="133">
        <f>MLdata!AH50</f>
        <v>-3.6703735540267797E-2</v>
      </c>
      <c r="T50" s="133">
        <f>MLdata!AI50</f>
        <v>-0.24811487939662699</v>
      </c>
      <c r="U50" s="100">
        <f>MLdata!AJ50</f>
        <v>-0.34992594714304298</v>
      </c>
      <c r="V50" s="132">
        <f>MLdata!AK50</f>
        <v>-0.162362170084005</v>
      </c>
      <c r="W50" s="133">
        <f>MLdata!AL50</f>
        <v>0.34904199873541403</v>
      </c>
      <c r="X50" s="133">
        <f>MLdata!AM50</f>
        <v>0.19308445431877899</v>
      </c>
      <c r="Y50" s="133">
        <f>MLdata!AN50</f>
        <v>-7.3605193691743301E-2</v>
      </c>
      <c r="Z50" s="2"/>
      <c r="AA50" s="108">
        <f t="shared" si="0"/>
        <v>2.2098600342019659E-2</v>
      </c>
      <c r="AC50" s="36">
        <f t="shared" si="3"/>
        <v>2.7083645087897103E-2</v>
      </c>
      <c r="AD50" s="36">
        <f t="shared" si="1"/>
        <v>2.0750192979221718E-2</v>
      </c>
      <c r="AE50" s="36">
        <f t="shared" si="4"/>
        <v>-2.5300320218998057E-2</v>
      </c>
    </row>
    <row r="51" spans="1:31" x14ac:dyDescent="0.25">
      <c r="A51" s="2"/>
      <c r="B51" s="5" t="str">
        <f>MLdata!Q51</f>
        <v>Greenvale</v>
      </c>
      <c r="C51" s="5" t="str">
        <f>MLdata!R51</f>
        <v>GlobalMacro</v>
      </c>
      <c r="D51" s="130">
        <f>MLdata!S51</f>
        <v>0</v>
      </c>
      <c r="E51" s="131">
        <f>MLdata!T51</f>
        <v>0</v>
      </c>
      <c r="F51" s="99">
        <f>MLdata!U51</f>
        <v>0.72710881291205998</v>
      </c>
      <c r="G51" s="100">
        <f>MLdata!V51</f>
        <v>1.0427498791624401</v>
      </c>
      <c r="H51" s="100">
        <f>MLdata!W51</f>
        <v>2.0265404948382799</v>
      </c>
      <c r="I51" s="100">
        <f>MLdata!X51</f>
        <v>0.40209460312614898</v>
      </c>
      <c r="J51" s="100">
        <f>MLdata!Y51</f>
        <v>-0.18469879112189899</v>
      </c>
      <c r="K51" s="100">
        <f>MLdata!AB51</f>
        <v>1.1279211709041901</v>
      </c>
      <c r="L51" s="100">
        <f>MLdata!Z51</f>
        <v>1.2099207727261301</v>
      </c>
      <c r="M51" s="144">
        <f>MLdata!AA51</f>
        <v>1.8940342467150899</v>
      </c>
      <c r="N51" s="130">
        <f>MLdata!AC51</f>
        <v>0.157226743875064</v>
      </c>
      <c r="O51" s="135">
        <f>MLdata!AD51</f>
        <v>8.6095720616982105E-2</v>
      </c>
      <c r="P51" s="135">
        <f>MLdata!AE51</f>
        <v>5.5214045077699302E-2</v>
      </c>
      <c r="Q51" s="145">
        <f>MLdata!AF51</f>
        <v>7.9704412136722302E-2</v>
      </c>
      <c r="R51" s="132">
        <f>MLdata!AG51</f>
        <v>0.41290946637826897</v>
      </c>
      <c r="S51" s="133">
        <f>MLdata!AH51</f>
        <v>-1.1020059403389899</v>
      </c>
      <c r="T51" s="133">
        <f>MLdata!AI51</f>
        <v>0.45250068123910497</v>
      </c>
      <c r="U51" s="100">
        <f>MLdata!AJ51</f>
        <v>2.4044650331406299</v>
      </c>
      <c r="V51" s="132">
        <f>MLdata!AK51</f>
        <v>0.64128976257790604</v>
      </c>
      <c r="W51" s="133">
        <f>MLdata!AL51</f>
        <v>-1.04076079531586</v>
      </c>
      <c r="X51" s="133">
        <f>MLdata!AM51</f>
        <v>-0.24458674223892701</v>
      </c>
      <c r="Y51" s="133">
        <f>MLdata!AN51</f>
        <v>0.335892097757093</v>
      </c>
      <c r="Z51" s="2"/>
      <c r="AA51" s="108">
        <f t="shared" si="0"/>
        <v>2.7392819460419826E-2</v>
      </c>
      <c r="AC51" s="36">
        <f t="shared" si="3"/>
        <v>0.17436535875931142</v>
      </c>
      <c r="AD51" s="36">
        <f t="shared" si="1"/>
        <v>-1.3791682170649262E-2</v>
      </c>
      <c r="AE51" s="36">
        <f t="shared" si="4"/>
        <v>-0.71796685540913319</v>
      </c>
    </row>
    <row r="52" spans="1:31" x14ac:dyDescent="0.25">
      <c r="A52" s="2"/>
      <c r="B52" s="5" t="str">
        <f>MLdata!Q52</f>
        <v>H2O Adagio</v>
      </c>
      <c r="C52" s="5" t="str">
        <f>MLdata!R52</f>
        <v>GlobalMacro</v>
      </c>
      <c r="D52" s="130">
        <f>MLdata!S52</f>
        <v>0</v>
      </c>
      <c r="E52" s="131">
        <f>MLdata!T52</f>
        <v>0</v>
      </c>
      <c r="F52" s="99">
        <f>MLdata!U52</f>
        <v>0.56000000546774398</v>
      </c>
      <c r="G52" s="100">
        <f>MLdata!V52</f>
        <v>1.18880590009948</v>
      </c>
      <c r="H52" s="100">
        <f>MLdata!W52</f>
        <v>1.01193949106911</v>
      </c>
      <c r="I52" s="100">
        <f>MLdata!X52</f>
        <v>0.23722875157453699</v>
      </c>
      <c r="J52" s="100">
        <f>MLdata!Y52</f>
        <v>0.178833461508391</v>
      </c>
      <c r="K52" s="100">
        <f>MLdata!AB52</f>
        <v>0.51361472862382795</v>
      </c>
      <c r="L52" s="100">
        <f>MLdata!Z52</f>
        <v>0.73490497186478798</v>
      </c>
      <c r="M52" s="144">
        <f>MLdata!AA52</f>
        <v>0.36424114432857901</v>
      </c>
      <c r="N52" s="130">
        <f>MLdata!AC52</f>
        <v>3.9521881782757201E-2</v>
      </c>
      <c r="O52" s="135">
        <f>MLdata!AD52</f>
        <v>1.44192136894134E-2</v>
      </c>
      <c r="P52" s="135">
        <f>MLdata!AE52</f>
        <v>4.31683684552209E-3</v>
      </c>
      <c r="Q52" s="145">
        <f>MLdata!AF52</f>
        <v>2.6588487760882702E-2</v>
      </c>
      <c r="R52" s="132">
        <f>MLdata!AG52</f>
        <v>7.7906878530221393E-2</v>
      </c>
      <c r="S52" s="133">
        <f>MLdata!AH52</f>
        <v>0.23209209971952599</v>
      </c>
      <c r="T52" s="133">
        <f>MLdata!AI52</f>
        <v>-0.170440310605185</v>
      </c>
      <c r="U52" s="100">
        <f>MLdata!AJ52</f>
        <v>-5.7217368460144601E-2</v>
      </c>
      <c r="V52" s="132">
        <f>MLdata!AK52</f>
        <v>5.6057552454484502E-2</v>
      </c>
      <c r="W52" s="133">
        <f>MLdata!AL52</f>
        <v>-1.3179812327437799E-3</v>
      </c>
      <c r="X52" s="133">
        <f>MLdata!AM52</f>
        <v>-3.8668565903378499E-2</v>
      </c>
      <c r="Y52" s="133">
        <f>MLdata!AN52</f>
        <v>4.2595561873776597E-2</v>
      </c>
      <c r="Z52" s="2"/>
      <c r="AA52" s="108">
        <f t="shared" si="0"/>
        <v>2.4898510565140527E-2</v>
      </c>
      <c r="AC52" s="36">
        <f t="shared" si="3"/>
        <v>2.8629717617093948E-2</v>
      </c>
      <c r="AD52" s="36">
        <f t="shared" si="1"/>
        <v>1.958552442161168E-3</v>
      </c>
      <c r="AE52" s="36">
        <f t="shared" si="4"/>
        <v>-9.6353114808477094E-3</v>
      </c>
    </row>
    <row r="53" spans="1:31" x14ac:dyDescent="0.25">
      <c r="A53" s="2"/>
      <c r="B53" s="5" t="str">
        <f>MLdata!Q53</f>
        <v>H2O Allegro</v>
      </c>
      <c r="C53" s="5" t="str">
        <f>MLdata!R53</f>
        <v>GlobalMacro</v>
      </c>
      <c r="D53" s="130">
        <f>MLdata!S53</f>
        <v>0</v>
      </c>
      <c r="E53" s="131">
        <f>MLdata!T53</f>
        <v>0</v>
      </c>
      <c r="F53" s="99">
        <f>MLdata!U53</f>
        <v>0.57960756680264602</v>
      </c>
      <c r="G53" s="100">
        <f>MLdata!V53</f>
        <v>1.33589087382878</v>
      </c>
      <c r="H53" s="100">
        <f>MLdata!W53</f>
        <v>1.2426992289633101</v>
      </c>
      <c r="I53" s="100">
        <f>MLdata!X53</f>
        <v>4.8489176331960898E-2</v>
      </c>
      <c r="J53" s="100">
        <f>MLdata!Y53</f>
        <v>-0.17812688953495101</v>
      </c>
      <c r="K53" s="100">
        <f>MLdata!AB53</f>
        <v>0.72864021371717602</v>
      </c>
      <c r="L53" s="100">
        <f>MLdata!Z53</f>
        <v>0.95410773783662595</v>
      </c>
      <c r="M53" s="144">
        <f>MLdata!AA53</f>
        <v>0.64568332732365297</v>
      </c>
      <c r="N53" s="130">
        <f>MLdata!AC53</f>
        <v>0.15725993616175701</v>
      </c>
      <c r="O53" s="135">
        <f>MLdata!AD53</f>
        <v>5.88695196122049E-2</v>
      </c>
      <c r="P53" s="135">
        <f>MLdata!AE53</f>
        <v>2.2112471675837901E-2</v>
      </c>
      <c r="Q53" s="145">
        <f>MLdata!AF53</f>
        <v>0.11932210067985299</v>
      </c>
      <c r="R53" s="132">
        <f>MLdata!AG53</f>
        <v>0.16732614694338999</v>
      </c>
      <c r="S53" s="133">
        <f>MLdata!AH53</f>
        <v>1.2484048911338199</v>
      </c>
      <c r="T53" s="133">
        <f>MLdata!AI53</f>
        <v>-0.98849137270958798</v>
      </c>
      <c r="U53" s="100">
        <f>MLdata!AJ53</f>
        <v>-0.56569661074896205</v>
      </c>
      <c r="V53" s="132">
        <f>MLdata!AK53</f>
        <v>0.246481353747561</v>
      </c>
      <c r="W53" s="133">
        <f>MLdata!AL53</f>
        <v>-0.200408247825303</v>
      </c>
      <c r="X53" s="133">
        <f>MLdata!AM53</f>
        <v>-0.27679848424659398</v>
      </c>
      <c r="Y53" s="133">
        <f>MLdata!AN53</f>
        <v>0.18653482524623899</v>
      </c>
      <c r="Z53" s="2"/>
      <c r="AA53" s="108">
        <f t="shared" si="0"/>
        <v>9.891920321644268E-2</v>
      </c>
      <c r="AC53" s="36">
        <f t="shared" si="3"/>
        <v>0.13667279888856976</v>
      </c>
      <c r="AD53" s="36">
        <f t="shared" si="1"/>
        <v>-6.6357470486125602E-3</v>
      </c>
      <c r="AE53" s="36">
        <f t="shared" si="4"/>
        <v>-0.17545010483632914</v>
      </c>
    </row>
    <row r="54" spans="1:31" x14ac:dyDescent="0.25">
      <c r="A54" s="2"/>
      <c r="B54" s="5" t="str">
        <f>MLdata!Q54</f>
        <v>H2O Moderato</v>
      </c>
      <c r="C54" s="5" t="str">
        <f>MLdata!R54</f>
        <v>GlobalMacro</v>
      </c>
      <c r="D54" s="130">
        <f>MLdata!S54</f>
        <v>0</v>
      </c>
      <c r="E54" s="131">
        <f>MLdata!T54</f>
        <v>0</v>
      </c>
      <c r="F54" s="99">
        <f>MLdata!U54</f>
        <v>0.28850254975968398</v>
      </c>
      <c r="G54" s="100">
        <f>MLdata!V54</f>
        <v>0.95790128313042699</v>
      </c>
      <c r="H54" s="100">
        <f>MLdata!W54</f>
        <v>0.54931742301133701</v>
      </c>
      <c r="I54" s="100">
        <f>MLdata!X54</f>
        <v>0.113732004892793</v>
      </c>
      <c r="J54" s="100">
        <f>MLdata!Y54</f>
        <v>-0.249977038728318</v>
      </c>
      <c r="K54" s="100">
        <f>MLdata!AB54</f>
        <v>0.174824676690291</v>
      </c>
      <c r="L54" s="100">
        <f>MLdata!Z54</f>
        <v>0.466546270922581</v>
      </c>
      <c r="M54" s="144">
        <f>MLdata!AA54</f>
        <v>-2.5741812221278401E-2</v>
      </c>
      <c r="N54" s="130">
        <f>MLdata!AC54</f>
        <v>0.10291262031347299</v>
      </c>
      <c r="O54" s="135">
        <f>MLdata!AD54</f>
        <v>4.3549244286401098E-2</v>
      </c>
      <c r="P54" s="135">
        <f>MLdata!AE54</f>
        <v>1.49330022563882E-2</v>
      </c>
      <c r="Q54" s="145">
        <f>MLdata!AF54</f>
        <v>7.5524016870801E-2</v>
      </c>
      <c r="R54" s="132">
        <f>MLdata!AG54</f>
        <v>0.170381576986151</v>
      </c>
      <c r="S54" s="133">
        <f>MLdata!AH54</f>
        <v>0.87174156010552295</v>
      </c>
      <c r="T54" s="133">
        <f>MLdata!AI54</f>
        <v>-0.64367013233683401</v>
      </c>
      <c r="U54" s="100">
        <f>MLdata!AJ54</f>
        <v>-0.44573407436469298</v>
      </c>
      <c r="V54" s="132">
        <f>MLdata!AK54</f>
        <v>-4.0508461413337297E-2</v>
      </c>
      <c r="W54" s="133">
        <f>MLdata!AL54</f>
        <v>2.17468858684563E-3</v>
      </c>
      <c r="X54" s="133">
        <f>MLdata!AM54</f>
        <v>-0.17874342136871199</v>
      </c>
      <c r="Y54" s="133">
        <f>MLdata!AN54</f>
        <v>7.5921548926458901E-2</v>
      </c>
      <c r="Z54" s="2"/>
      <c r="AA54" s="108">
        <f t="shared" si="0"/>
        <v>-5.7318125188302455E-3</v>
      </c>
      <c r="AC54" s="36">
        <f t="shared" si="3"/>
        <v>1.6286104894085222E-2</v>
      </c>
      <c r="AD54" s="36">
        <f t="shared" si="1"/>
        <v>-7.5506701193096618E-3</v>
      </c>
      <c r="AE54" s="36">
        <f t="shared" si="4"/>
        <v>-9.6314252004922496E-2</v>
      </c>
    </row>
    <row r="55" spans="1:31" x14ac:dyDescent="0.25">
      <c r="A55" s="2"/>
      <c r="B55" s="5" t="str">
        <f>MLdata!Q55</f>
        <v>Kirkoswald</v>
      </c>
      <c r="C55" s="5" t="str">
        <f>MLdata!R55</f>
        <v>GlobalMacro</v>
      </c>
      <c r="D55" s="130">
        <f>MLdata!S55</f>
        <v>0</v>
      </c>
      <c r="E55" s="131">
        <f>MLdata!T55</f>
        <v>0</v>
      </c>
      <c r="F55" s="99">
        <f>MLdata!U55</f>
        <v>-41.293982114086802</v>
      </c>
      <c r="G55" s="100">
        <f>MLdata!V55</f>
        <v>1.9144415856391599</v>
      </c>
      <c r="H55" s="100">
        <f>MLdata!W55</f>
        <v>1.9144415856391599</v>
      </c>
      <c r="I55" s="100">
        <f>MLdata!X55</f>
        <v>-0.45191706208955601</v>
      </c>
      <c r="J55" s="100">
        <f>MLdata!Y55</f>
        <v>-0.71858219830967596</v>
      </c>
      <c r="K55" s="100" t="e">
        <f>MLdata!AB55</f>
        <v>#NAME?</v>
      </c>
      <c r="L55" s="100" t="e">
        <f>MLdata!Z55</f>
        <v>#NAME?</v>
      </c>
      <c r="M55" s="144" t="e">
        <f>MLdata!AA55</f>
        <v>#NAME?</v>
      </c>
      <c r="N55" s="130">
        <f>MLdata!AC55</f>
        <v>197964680.88837001</v>
      </c>
      <c r="O55" s="135">
        <f>MLdata!AD55</f>
        <v>165406456.61755699</v>
      </c>
      <c r="P55" s="135">
        <f>MLdata!AE55</f>
        <v>133596407.105299</v>
      </c>
      <c r="Q55" s="145">
        <f>MLdata!AF55</f>
        <v>0</v>
      </c>
      <c r="R55" s="132">
        <f>MLdata!AG55</f>
        <v>-999999999</v>
      </c>
      <c r="S55" s="133">
        <f>MLdata!AH55</f>
        <v>-999999999</v>
      </c>
      <c r="T55" s="133">
        <f>MLdata!AI55</f>
        <v>-999999999</v>
      </c>
      <c r="U55" s="100">
        <f>MLdata!AJ55</f>
        <v>-999999999</v>
      </c>
      <c r="V55" s="132">
        <f>MLdata!AK55</f>
        <v>-999999999</v>
      </c>
      <c r="W55" s="133">
        <f>MLdata!AL55</f>
        <v>-999999999</v>
      </c>
      <c r="X55" s="133">
        <f>MLdata!AM55</f>
        <v>-999999999</v>
      </c>
      <c r="Y55" s="133">
        <f>MLdata!AN55</f>
        <v>-999999999</v>
      </c>
      <c r="Z55" s="2"/>
      <c r="AA55" s="108" t="e">
        <f t="shared" si="0"/>
        <v>#NAME?</v>
      </c>
      <c r="AC55" s="36" t="e">
        <f t="shared" si="3"/>
        <v>#NAME?</v>
      </c>
      <c r="AD55" s="36">
        <f t="shared" si="1"/>
        <v>-822132.18708606088</v>
      </c>
      <c r="AE55" s="36">
        <f t="shared" si="4"/>
        <v>0</v>
      </c>
    </row>
    <row r="56" spans="1:31" x14ac:dyDescent="0.25">
      <c r="A56" s="2"/>
      <c r="B56" s="5" t="str">
        <f>MLdata!Q56</f>
        <v>LFIS Vision</v>
      </c>
      <c r="C56" s="5" t="str">
        <f>MLdata!R56</f>
        <v>GlobalMacro</v>
      </c>
      <c r="D56" s="130">
        <f>MLdata!S56</f>
        <v>0</v>
      </c>
      <c r="E56" s="131">
        <f>MLdata!T56</f>
        <v>0</v>
      </c>
      <c r="F56" s="99">
        <f>MLdata!U56</f>
        <v>0.80042288985683596</v>
      </c>
      <c r="G56" s="100">
        <f>MLdata!V56</f>
        <v>2.11501503262603</v>
      </c>
      <c r="H56" s="100">
        <f>MLdata!W56</f>
        <v>1.3427441871654999</v>
      </c>
      <c r="I56" s="100">
        <f>MLdata!X56</f>
        <v>0.328627678532107</v>
      </c>
      <c r="J56" s="100">
        <f>MLdata!Y56</f>
        <v>-0.168519080010964</v>
      </c>
      <c r="K56" s="100">
        <f>MLdata!AB56</f>
        <v>1.03080794518535</v>
      </c>
      <c r="L56" s="100">
        <f>MLdata!Z56</f>
        <v>1.3673681815915899</v>
      </c>
      <c r="M56" s="144">
        <f>MLdata!AA56</f>
        <v>0.80738604675747605</v>
      </c>
      <c r="N56" s="130">
        <f>MLdata!AC56</f>
        <v>3.66138290054039E-2</v>
      </c>
      <c r="O56" s="135">
        <f>MLdata!AD56</f>
        <v>2.57424370783291E-2</v>
      </c>
      <c r="P56" s="135">
        <f>MLdata!AE56</f>
        <v>7.3984054939686501E-3</v>
      </c>
      <c r="Q56" s="145">
        <f>MLdata!AF56</f>
        <v>1.6794835166879601E-2</v>
      </c>
      <c r="R56" s="132">
        <f>MLdata!AG56</f>
        <v>0.16007373323472601</v>
      </c>
      <c r="S56" s="133">
        <f>MLdata!AH56</f>
        <v>0.29666106870118703</v>
      </c>
      <c r="T56" s="133">
        <f>MLdata!AI56</f>
        <v>-3.7453259799750498E-2</v>
      </c>
      <c r="U56" s="100">
        <f>MLdata!AJ56</f>
        <v>-0.215940395555616</v>
      </c>
      <c r="V56" s="132">
        <f>MLdata!AK56</f>
        <v>-0.181392761734916</v>
      </c>
      <c r="W56" s="133">
        <f>MLdata!AL56</f>
        <v>7.9900878587864002E-2</v>
      </c>
      <c r="X56" s="133">
        <f>MLdata!AM56</f>
        <v>3.0914408299002601E-2</v>
      </c>
      <c r="Y56" s="133">
        <f>MLdata!AN56</f>
        <v>-5.1791811996813597E-2</v>
      </c>
      <c r="Z56" s="2"/>
      <c r="AA56" s="108">
        <f t="shared" si="0"/>
        <v>4.0836885774949344E-2</v>
      </c>
      <c r="AC56" s="36">
        <f t="shared" si="3"/>
        <v>4.8456719138734124E-2</v>
      </c>
      <c r="AD56" s="36">
        <f t="shared" si="1"/>
        <v>-2.7237356008785996E-3</v>
      </c>
      <c r="AE56" s="36">
        <f t="shared" si="4"/>
        <v>-2.6737299018484598E-2</v>
      </c>
    </row>
    <row r="57" spans="1:31" x14ac:dyDescent="0.25">
      <c r="A57" s="2"/>
      <c r="B57" s="5" t="str">
        <f>MLdata!Q57</f>
        <v>LMR Fund</v>
      </c>
      <c r="C57" s="5" t="str">
        <f>MLdata!R57</f>
        <v>GlobalMacro</v>
      </c>
      <c r="D57" s="130">
        <f>MLdata!S57</f>
        <v>0</v>
      </c>
      <c r="E57" s="131">
        <f>MLdata!T57</f>
        <v>0</v>
      </c>
      <c r="F57" s="99">
        <f>MLdata!U57</f>
        <v>1.41946052836463</v>
      </c>
      <c r="G57" s="100">
        <f>MLdata!V57</f>
        <v>2.1436861327386101</v>
      </c>
      <c r="H57" s="100">
        <f>MLdata!W57</f>
        <v>2.7110918415151901</v>
      </c>
      <c r="I57" s="100">
        <f>MLdata!X57</f>
        <v>0.27405858817881801</v>
      </c>
      <c r="J57" s="100">
        <f>MLdata!Y57</f>
        <v>0.51207120544979401</v>
      </c>
      <c r="K57" s="100">
        <f>MLdata!AB57</f>
        <v>2.2792120643085099</v>
      </c>
      <c r="L57" s="100">
        <f>MLdata!Z57</f>
        <v>2.06234265765428</v>
      </c>
      <c r="M57" s="144">
        <f>MLdata!AA57</f>
        <v>3.3750413358288398</v>
      </c>
      <c r="N57" s="130">
        <f>MLdata!AC57</f>
        <v>3.7743011611602803E-2</v>
      </c>
      <c r="O57" s="135">
        <f>MLdata!AD57</f>
        <v>1.5028632270951E-2</v>
      </c>
      <c r="P57" s="135">
        <f>MLdata!AE57</f>
        <v>3.01279316585674E-3</v>
      </c>
      <c r="Q57" s="145">
        <f>MLdata!AF57</f>
        <v>2.1021837144481699E-2</v>
      </c>
      <c r="R57" s="132">
        <f>MLdata!AG57</f>
        <v>9.9565866134319198E-2</v>
      </c>
      <c r="S57" s="133">
        <f>MLdata!AH57</f>
        <v>-8.0401331095776699E-2</v>
      </c>
      <c r="T57" s="133">
        <f>MLdata!AI57</f>
        <v>-8.1849510152331495E-2</v>
      </c>
      <c r="U57" s="100">
        <f>MLdata!AJ57</f>
        <v>3.0787337357069001E-2</v>
      </c>
      <c r="V57" s="132">
        <f>MLdata!AK57</f>
        <v>-7.5115213968296499E-2</v>
      </c>
      <c r="W57" s="133">
        <f>MLdata!AL57</f>
        <v>3.7831406793556503E-2</v>
      </c>
      <c r="X57" s="133">
        <f>MLdata!AM57</f>
        <v>4.2044918645427101E-2</v>
      </c>
      <c r="Y57" s="133">
        <f>MLdata!AN57</f>
        <v>1.06900519783101E-2</v>
      </c>
      <c r="Z57" s="2"/>
      <c r="AA57" s="108">
        <f t="shared" si="0"/>
        <v>0.15175891343172018</v>
      </c>
      <c r="AC57" s="36">
        <f t="shared" si="3"/>
        <v>0.15460869671864258</v>
      </c>
      <c r="AD57" s="36">
        <f t="shared" si="1"/>
        <v>5.5704455377916596E-3</v>
      </c>
      <c r="AE57" s="36">
        <f t="shared" si="4"/>
        <v>-7.0341392035078157E-3</v>
      </c>
    </row>
    <row r="58" spans="1:31" x14ac:dyDescent="0.25">
      <c r="A58" s="2"/>
      <c r="B58" s="5" t="str">
        <f>MLdata!Q58</f>
        <v>MGI Arbea</v>
      </c>
      <c r="C58" s="5" t="str">
        <f>MLdata!R58</f>
        <v>GlobalMacro</v>
      </c>
      <c r="D58" s="130">
        <f>MLdata!S58</f>
        <v>0</v>
      </c>
      <c r="E58" s="131">
        <f>MLdata!T58</f>
        <v>0</v>
      </c>
      <c r="F58" s="99">
        <f>MLdata!U58</f>
        <v>0.40826864510036398</v>
      </c>
      <c r="G58" s="100">
        <f>MLdata!V58</f>
        <v>0.39453816976417599</v>
      </c>
      <c r="H58" s="100">
        <f>MLdata!W58</f>
        <v>-0.51054477224251005</v>
      </c>
      <c r="I58" s="100">
        <f>MLdata!X58</f>
        <v>5.7690759145915302E-2</v>
      </c>
      <c r="J58" s="100">
        <f>MLdata!Y58</f>
        <v>0.41536861246222501</v>
      </c>
      <c r="K58" s="100">
        <f>MLdata!AB58</f>
        <v>5.3275698318429397E-2</v>
      </c>
      <c r="L58" s="100">
        <f>MLdata!Z58</f>
        <v>0.32141102687718198</v>
      </c>
      <c r="M58" s="144">
        <f>MLdata!AA58</f>
        <v>-0.16034967541039899</v>
      </c>
      <c r="N58" s="130">
        <f>MLdata!AC58</f>
        <v>8.6332852369309099E-2</v>
      </c>
      <c r="O58" s="135">
        <f>MLdata!AD58</f>
        <v>2.0883115782390101E-2</v>
      </c>
      <c r="P58" s="135">
        <f>MLdata!AE58</f>
        <v>4.7297859367556601E-2</v>
      </c>
      <c r="Q58" s="145">
        <f>MLdata!AF58</f>
        <v>5.29402884272746E-2</v>
      </c>
      <c r="R58" s="132">
        <f>MLdata!AG58</f>
        <v>-3.2551197263278403E-2</v>
      </c>
      <c r="S58" s="133">
        <f>MLdata!AH58</f>
        <v>-0.188460876668402</v>
      </c>
      <c r="T58" s="133">
        <f>MLdata!AI58</f>
        <v>-8.3623735025117898E-2</v>
      </c>
      <c r="U58" s="100">
        <f>MLdata!AJ58</f>
        <v>0.78091252310429404</v>
      </c>
      <c r="V58" s="132">
        <f>MLdata!AK58</f>
        <v>-8.5306190318274494E-2</v>
      </c>
      <c r="W58" s="133">
        <f>MLdata!AL58</f>
        <v>0.58099661720700302</v>
      </c>
      <c r="X58" s="133">
        <f>MLdata!AM58</f>
        <v>0.60813677345943395</v>
      </c>
      <c r="Y58" s="133">
        <f>MLdata!AN58</f>
        <v>-0.32533089353397499</v>
      </c>
      <c r="Z58" s="2"/>
      <c r="AA58" s="108">
        <f t="shared" si="0"/>
        <v>-7.98960288603991E-3</v>
      </c>
      <c r="AC58" s="36">
        <f t="shared" si="3"/>
        <v>2.8248875595647247E-3</v>
      </c>
      <c r="AD58" s="36">
        <f t="shared" si="1"/>
        <v>3.3819969292176566E-2</v>
      </c>
      <c r="AE58" s="36">
        <f t="shared" si="4"/>
        <v>-6.0982436874111458E-2</v>
      </c>
    </row>
    <row r="59" spans="1:31" x14ac:dyDescent="0.25">
      <c r="A59" s="2"/>
      <c r="B59" s="5" t="str">
        <f>MLdata!Q59</f>
        <v>Myriad</v>
      </c>
      <c r="C59" s="5" t="str">
        <f>MLdata!R59</f>
        <v>GlobalMacro</v>
      </c>
      <c r="D59" s="130">
        <f>MLdata!S59</f>
        <v>2.3282881306163801E-2</v>
      </c>
      <c r="E59" s="131">
        <f>MLdata!T59</f>
        <v>84765094.819999993</v>
      </c>
      <c r="F59" s="99">
        <f>MLdata!U59</f>
        <v>1.05490626169336</v>
      </c>
      <c r="G59" s="100">
        <f>MLdata!V59</f>
        <v>1.3418581511772201</v>
      </c>
      <c r="H59" s="100">
        <f>MLdata!W59</f>
        <v>0.357220510734584</v>
      </c>
      <c r="I59" s="100">
        <f>MLdata!X59</f>
        <v>0.28722622580964502</v>
      </c>
      <c r="J59" s="100">
        <f>MLdata!Y59</f>
        <v>0.70984296220810805</v>
      </c>
      <c r="K59" s="100">
        <f>MLdata!AB59</f>
        <v>1.0280128432683</v>
      </c>
      <c r="L59" s="100">
        <f>MLdata!Z59</f>
        <v>1.2891994830137501</v>
      </c>
      <c r="M59" s="144">
        <f>MLdata!AA59</f>
        <v>0.898067984276264</v>
      </c>
      <c r="N59" s="130">
        <f>MLdata!AC59</f>
        <v>6.24730780900686E-2</v>
      </c>
      <c r="O59" s="135">
        <f>MLdata!AD59</f>
        <v>3.2333524102103203E-2</v>
      </c>
      <c r="P59" s="135">
        <f>MLdata!AE59</f>
        <v>1.5573795914763201E-2</v>
      </c>
      <c r="Q59" s="145">
        <f>MLdata!AF59</f>
        <v>3.8178841437769902E-2</v>
      </c>
      <c r="R59" s="132">
        <f>MLdata!AG59</f>
        <v>0.20988558667580501</v>
      </c>
      <c r="S59" s="133">
        <f>MLdata!AH59</f>
        <v>-0.35360429831464302</v>
      </c>
      <c r="T59" s="133">
        <f>MLdata!AI59</f>
        <v>-0.19050056093620599</v>
      </c>
      <c r="U59" s="100">
        <f>MLdata!AJ59</f>
        <v>0.36714787099878998</v>
      </c>
      <c r="V59" s="132">
        <f>MLdata!AK59</f>
        <v>-0.15455615842046699</v>
      </c>
      <c r="W59" s="133">
        <f>MLdata!AL59</f>
        <v>0.21069712847830099</v>
      </c>
      <c r="X59" s="133">
        <f>MLdata!AM59</f>
        <v>0.21340791079121599</v>
      </c>
      <c r="Y59" s="133">
        <f>MLdata!AN59</f>
        <v>5.8332112847521503E-2</v>
      </c>
      <c r="Z59" s="2"/>
      <c r="AA59" s="108">
        <f t="shared" si="0"/>
        <v>8.1414905072186614E-2</v>
      </c>
      <c r="AC59" s="36">
        <f t="shared" si="3"/>
        <v>8.9405705501963445E-2</v>
      </c>
      <c r="AD59" s="36">
        <f t="shared" si="1"/>
        <v>2.8724250829966134E-2</v>
      </c>
      <c r="AE59" s="36">
        <f t="shared" si="4"/>
        <v>-4.4316127563867207E-2</v>
      </c>
    </row>
    <row r="60" spans="1:31" x14ac:dyDescent="0.25">
      <c r="A60" s="2"/>
      <c r="B60" s="5" t="str">
        <f>MLdata!Q60</f>
        <v>NWI</v>
      </c>
      <c r="C60" s="5" t="str">
        <f>MLdata!R60</f>
        <v>GlobalMacro</v>
      </c>
      <c r="D60" s="130">
        <f>MLdata!S60</f>
        <v>0</v>
      </c>
      <c r="E60" s="131">
        <f>MLdata!T60</f>
        <v>0</v>
      </c>
      <c r="F60" s="99">
        <f>MLdata!U60</f>
        <v>1.9463461870480099E-2</v>
      </c>
      <c r="G60" s="100">
        <f>MLdata!V60</f>
        <v>0.161703564394096</v>
      </c>
      <c r="H60" s="100">
        <f>MLdata!W60</f>
        <v>-1.17428243422194</v>
      </c>
      <c r="I60" s="100">
        <f>MLdata!X60</f>
        <v>0.41039189723953401</v>
      </c>
      <c r="J60" s="100">
        <f>MLdata!Y60</f>
        <v>0.53874490685619503</v>
      </c>
      <c r="K60" s="100">
        <f>MLdata!AB60</f>
        <v>-1.5828233343909499</v>
      </c>
      <c r="L60" s="100">
        <f>MLdata!Z60</f>
        <v>-0.72785277440009299</v>
      </c>
      <c r="M60" s="144">
        <f>MLdata!AA60</f>
        <v>-1.54437180909891</v>
      </c>
      <c r="N60" s="130">
        <f>MLdata!AC60</f>
        <v>7.1621122740060397E-2</v>
      </c>
      <c r="O60" s="135">
        <f>MLdata!AD60</f>
        <v>4.7079821981622201E-2</v>
      </c>
      <c r="P60" s="135">
        <f>MLdata!AE60</f>
        <v>1.4414025797652099E-2</v>
      </c>
      <c r="Q60" s="145">
        <f>MLdata!AF60</f>
        <v>3.60361144401724E-2</v>
      </c>
      <c r="R60" s="132">
        <f>MLdata!AG60</f>
        <v>0.31440132838260998</v>
      </c>
      <c r="S60" s="133">
        <f>MLdata!AH60</f>
        <v>0.25802181659131002</v>
      </c>
      <c r="T60" s="133">
        <f>MLdata!AI60</f>
        <v>-2.02853466692831E-2</v>
      </c>
      <c r="U60" s="100">
        <f>MLdata!AJ60</f>
        <v>0.23517284668725799</v>
      </c>
      <c r="V60" s="132">
        <f>MLdata!AK60</f>
        <v>-0.11132531704135799</v>
      </c>
      <c r="W60" s="133">
        <f>MLdata!AL60</f>
        <v>0.32709102232124398</v>
      </c>
      <c r="X60" s="133">
        <f>MLdata!AM60</f>
        <v>7.8859158089139403E-2</v>
      </c>
      <c r="Y60" s="133">
        <f>MLdata!AN60</f>
        <v>1.1272901561821299E-3</v>
      </c>
      <c r="Z60" s="2"/>
      <c r="AA60" s="108">
        <f t="shared" si="0"/>
        <v>-0.1631961847410234</v>
      </c>
      <c r="AC60" s="36">
        <f t="shared" si="3"/>
        <v>-0.14683988078271004</v>
      </c>
      <c r="AD60" s="36">
        <f t="shared" si="1"/>
        <v>1.9200738952329578E-2</v>
      </c>
      <c r="AE60" s="36">
        <f t="shared" si="4"/>
        <v>-8.1381889267731627E-2</v>
      </c>
    </row>
    <row r="61" spans="1:31" x14ac:dyDescent="0.25">
      <c r="A61" s="2"/>
      <c r="B61" s="5" t="str">
        <f>MLdata!Q61</f>
        <v>Nordea 1 - Alpha 10 MA Fund - Class HAC USD</v>
      </c>
      <c r="C61" s="5" t="str">
        <f>MLdata!R61</f>
        <v>GlobalMacro</v>
      </c>
      <c r="D61" s="130">
        <f>MLdata!S61</f>
        <v>0</v>
      </c>
      <c r="E61" s="131">
        <f>MLdata!T61</f>
        <v>0</v>
      </c>
      <c r="F61" s="99">
        <f>MLdata!U61</f>
        <v>-0.119516832048737</v>
      </c>
      <c r="G61" s="100">
        <f>MLdata!V61</f>
        <v>0.233762444728213</v>
      </c>
      <c r="H61" s="100">
        <f>MLdata!W61</f>
        <v>0.233762444728213</v>
      </c>
      <c r="I61" s="100">
        <f>MLdata!X61</f>
        <v>0.38056385968421702</v>
      </c>
      <c r="J61" s="100">
        <f>MLdata!Y61</f>
        <v>-0.60081588949360598</v>
      </c>
      <c r="K61" s="100">
        <f>MLdata!AB61</f>
        <v>-1.1619194573707301</v>
      </c>
      <c r="L61" s="100">
        <f>MLdata!Z61</f>
        <v>-0.82160112749943703</v>
      </c>
      <c r="M61" s="144">
        <f>MLdata!AA61</f>
        <v>-0.82160112749943703</v>
      </c>
      <c r="N61" s="130">
        <f>MLdata!AC61</f>
        <v>6.4430627196514406E-2</v>
      </c>
      <c r="O61" s="135">
        <f>MLdata!AD61</f>
        <v>5.1926800450698501E-2</v>
      </c>
      <c r="P61" s="135">
        <f>MLdata!AE61</f>
        <v>1.88489053837472E-2</v>
      </c>
      <c r="Q61" s="145">
        <f>MLdata!AF61</f>
        <v>2.0822297297954699E-2</v>
      </c>
      <c r="R61" s="132">
        <f>MLdata!AG61</f>
        <v>0.33573868933123002</v>
      </c>
      <c r="S61" s="133">
        <f>MLdata!AH61</f>
        <v>0.15262117600990999</v>
      </c>
      <c r="T61" s="133">
        <f>MLdata!AI61</f>
        <v>0.14218539137154901</v>
      </c>
      <c r="U61" s="100">
        <f>MLdata!AJ61</f>
        <v>-3.2383769455138101E-2</v>
      </c>
      <c r="V61" s="132">
        <f>MLdata!AK61</f>
        <v>-1.79111994502862E-2</v>
      </c>
      <c r="W61" s="133">
        <f>MLdata!AL61</f>
        <v>-0.113477658450139</v>
      </c>
      <c r="X61" s="133">
        <f>MLdata!AM61</f>
        <v>-6.2377835936557803E-2</v>
      </c>
      <c r="Y61" s="133">
        <f>MLdata!AN61</f>
        <v>-0.21387948567940199</v>
      </c>
      <c r="Z61" s="2"/>
      <c r="AA61" s="108">
        <f t="shared" si="0"/>
        <v>-8.7467051267038742E-2</v>
      </c>
      <c r="AC61" s="36">
        <f t="shared" si="3"/>
        <v>-6.6125126025967859E-2</v>
      </c>
      <c r="AD61" s="36">
        <f t="shared" si="1"/>
        <v>-2.6908616114090084E-2</v>
      </c>
      <c r="AE61" s="36">
        <f t="shared" si="4"/>
        <v>-8.3255318148309373E-2</v>
      </c>
    </row>
    <row r="62" spans="1:31" x14ac:dyDescent="0.25">
      <c r="A62" s="2"/>
      <c r="B62" s="5" t="str">
        <f>MLdata!Q62</f>
        <v>Nordea 1 - Alpha 10 MA Fund - Class HB USD</v>
      </c>
      <c r="C62" s="5" t="str">
        <f>MLdata!R62</f>
        <v>GlobalMacro</v>
      </c>
      <c r="D62" s="130">
        <f>MLdata!S62</f>
        <v>0</v>
      </c>
      <c r="E62" s="131">
        <f>MLdata!T62</f>
        <v>0</v>
      </c>
      <c r="F62" s="99">
        <f>MLdata!U62</f>
        <v>0.19631693402227501</v>
      </c>
      <c r="G62" s="100">
        <f>MLdata!V62</f>
        <v>0.243912450310834</v>
      </c>
      <c r="H62" s="100">
        <f>MLdata!W62</f>
        <v>0.23718768865999099</v>
      </c>
      <c r="I62" s="100">
        <f>MLdata!X62</f>
        <v>0.42611560685141903</v>
      </c>
      <c r="J62" s="100">
        <f>MLdata!Y62</f>
        <v>0.22702452075834201</v>
      </c>
      <c r="K62" s="100">
        <f>MLdata!AB62</f>
        <v>-0.94590538229542098</v>
      </c>
      <c r="L62" s="100">
        <f>MLdata!Z62</f>
        <v>-0.48373298168151002</v>
      </c>
      <c r="M62" s="144">
        <f>MLdata!AA62</f>
        <v>-0.888270644919261</v>
      </c>
      <c r="N62" s="130">
        <f>MLdata!AC62</f>
        <v>7.0807381268149505E-2</v>
      </c>
      <c r="O62" s="135">
        <f>MLdata!AD62</f>
        <v>5.4466945680266103E-2</v>
      </c>
      <c r="P62" s="135">
        <f>MLdata!AE62</f>
        <v>1.5688655232431199E-2</v>
      </c>
      <c r="Q62" s="145">
        <f>MLdata!AF62</f>
        <v>2.6303092338816302E-2</v>
      </c>
      <c r="R62" s="132">
        <f>MLdata!AG62</f>
        <v>0.33333267243196402</v>
      </c>
      <c r="S62" s="133">
        <f>MLdata!AH62</f>
        <v>7.3967415464120903E-2</v>
      </c>
      <c r="T62" s="133">
        <f>MLdata!AI62</f>
        <v>0.33897007974273902</v>
      </c>
      <c r="U62" s="100">
        <f>MLdata!AJ62</f>
        <v>0.30011920303994499</v>
      </c>
      <c r="V62" s="132">
        <f>MLdata!AK62</f>
        <v>0.11908022896899401</v>
      </c>
      <c r="W62" s="133">
        <f>MLdata!AL62</f>
        <v>-3.0035838092462401E-2</v>
      </c>
      <c r="X62" s="133">
        <f>MLdata!AM62</f>
        <v>-9.89899357378069E-2</v>
      </c>
      <c r="Y62" s="133">
        <f>MLdata!AN62</f>
        <v>0.18441066854114599</v>
      </c>
      <c r="Z62" s="2"/>
      <c r="AA62" s="108">
        <f t="shared" si="0"/>
        <v>-8.1997381884249348E-2</v>
      </c>
      <c r="AC62" s="36">
        <f t="shared" si="3"/>
        <v>-6.092769214913548E-2</v>
      </c>
      <c r="AD62" s="36">
        <f t="shared" si="1"/>
        <v>6.9467272726648479E-3</v>
      </c>
      <c r="AE62" s="36">
        <f t="shared" si="4"/>
        <v>-9.8821812311901777E-2</v>
      </c>
    </row>
    <row r="63" spans="1:31" x14ac:dyDescent="0.25">
      <c r="A63" s="2"/>
      <c r="B63" s="5" t="str">
        <f>MLdata!Q63</f>
        <v>Nordea 1 - Alpha 10 MA Fund - Class HBC USD</v>
      </c>
      <c r="C63" s="5" t="str">
        <f>MLdata!R63</f>
        <v>GlobalMacro</v>
      </c>
      <c r="D63" s="130">
        <f>MLdata!S63</f>
        <v>0</v>
      </c>
      <c r="E63" s="131">
        <f>MLdata!T63</f>
        <v>0</v>
      </c>
      <c r="F63" s="99">
        <f>MLdata!U63</f>
        <v>-41.293982114086802</v>
      </c>
      <c r="G63" s="100">
        <f>MLdata!V63</f>
        <v>0.29509535127963898</v>
      </c>
      <c r="H63" s="100">
        <f>MLdata!W63</f>
        <v>0.29509535127963898</v>
      </c>
      <c r="I63" s="100">
        <f>MLdata!X63</f>
        <v>-0.45191706208955601</v>
      </c>
      <c r="J63" s="100">
        <f>MLdata!Y63</f>
        <v>-0.71858219830967596</v>
      </c>
      <c r="K63" s="100" t="e">
        <f>MLdata!AB63</f>
        <v>#NAME?</v>
      </c>
      <c r="L63" s="100" t="e">
        <f>MLdata!Z63</f>
        <v>#NAME?</v>
      </c>
      <c r="M63" s="144" t="e">
        <f>MLdata!AA63</f>
        <v>#NAME?</v>
      </c>
      <c r="N63" s="130">
        <f>MLdata!AC63</f>
        <v>197964680.88837001</v>
      </c>
      <c r="O63" s="135">
        <f>MLdata!AD63</f>
        <v>165406456.61755699</v>
      </c>
      <c r="P63" s="135">
        <f>MLdata!AE63</f>
        <v>133596407.105299</v>
      </c>
      <c r="Q63" s="145">
        <f>MLdata!AF63</f>
        <v>0</v>
      </c>
      <c r="R63" s="132">
        <f>MLdata!AG63</f>
        <v>-999999999</v>
      </c>
      <c r="S63" s="133">
        <f>MLdata!AH63</f>
        <v>-999999999</v>
      </c>
      <c r="T63" s="133">
        <f>MLdata!AI63</f>
        <v>-999999999</v>
      </c>
      <c r="U63" s="100">
        <f>MLdata!AJ63</f>
        <v>-999999999</v>
      </c>
      <c r="V63" s="132">
        <f>MLdata!AK63</f>
        <v>-999999999</v>
      </c>
      <c r="W63" s="133">
        <f>MLdata!AL63</f>
        <v>-999999999</v>
      </c>
      <c r="X63" s="133">
        <f>MLdata!AM63</f>
        <v>-999999999</v>
      </c>
      <c r="Y63" s="133">
        <f>MLdata!AN63</f>
        <v>-999999999</v>
      </c>
      <c r="Z63" s="2"/>
      <c r="AA63" s="108" t="e">
        <f>$W$1+$X$1*AC63+$Y$1*AD63+$Z$1*AE63</f>
        <v>#NAME?</v>
      </c>
      <c r="AC63" s="36" t="e">
        <f>SIGN(K63)*(ABS(K63)^(2-$AE$1))*(Q63^$AE$1)</f>
        <v>#NAME?</v>
      </c>
      <c r="AD63" s="36">
        <f t="shared" si="1"/>
        <v>-822132.18708606088</v>
      </c>
      <c r="AE63" s="36">
        <f t="shared" si="4"/>
        <v>0</v>
      </c>
    </row>
    <row r="64" spans="1:31" x14ac:dyDescent="0.25">
      <c r="A64" s="2"/>
      <c r="B64" s="5" t="str">
        <f>MLdata!Q64</f>
        <v>Nordea 1 - Alpha 10 MA Fund - Class HBI USD</v>
      </c>
      <c r="C64" s="5" t="str">
        <f>MLdata!R64</f>
        <v>GlobalMacro</v>
      </c>
      <c r="D64" s="130">
        <f>MLdata!S64</f>
        <v>0</v>
      </c>
      <c r="E64" s="131">
        <f>MLdata!T64</f>
        <v>0</v>
      </c>
      <c r="F64" s="99">
        <f>MLdata!U64</f>
        <v>-0.106645421314292</v>
      </c>
      <c r="G64" s="100">
        <f>MLdata!V64</f>
        <v>0.50666213727355502</v>
      </c>
      <c r="H64" s="100">
        <f>MLdata!W64</f>
        <v>0.52082038290379296</v>
      </c>
      <c r="I64" s="100">
        <f>MLdata!X64</f>
        <v>0.40164049588287798</v>
      </c>
      <c r="J64" s="100">
        <f>MLdata!Y64</f>
        <v>-0.65459259010357795</v>
      </c>
      <c r="K64" s="100">
        <f>MLdata!AB64</f>
        <v>-0.84728271369716601</v>
      </c>
      <c r="L64" s="100">
        <f>MLdata!Z64</f>
        <v>-0.90594643806507502</v>
      </c>
      <c r="M64" s="144">
        <f>MLdata!AA64</f>
        <v>-0.81957824400506296</v>
      </c>
      <c r="N64" s="130">
        <f>MLdata!AC64</f>
        <v>6.3777722585801694E-2</v>
      </c>
      <c r="O64" s="135">
        <f>MLdata!AD64</f>
        <v>5.2796781361449503E-2</v>
      </c>
      <c r="P64" s="135">
        <f>MLdata!AE64</f>
        <v>1.6182586756823599E-2</v>
      </c>
      <c r="Q64" s="145">
        <f>MLdata!AF64</f>
        <v>2.0552674899915802E-2</v>
      </c>
      <c r="R64" s="132">
        <f>MLdata!AG64</f>
        <v>0.34008974543981302</v>
      </c>
      <c r="S64" s="133">
        <f>MLdata!AH64</f>
        <v>0.24119965568423099</v>
      </c>
      <c r="T64" s="133">
        <f>MLdata!AI64</f>
        <v>0.16086803151449799</v>
      </c>
      <c r="U64" s="100">
        <f>MLdata!AJ64</f>
        <v>4.7157689950703199E-2</v>
      </c>
      <c r="V64" s="132">
        <f>MLdata!AK64</f>
        <v>1.0194864552355701E-2</v>
      </c>
      <c r="W64" s="133">
        <f>MLdata!AL64</f>
        <v>-0.15301972874956599</v>
      </c>
      <c r="X64" s="133">
        <f>MLdata!AM64</f>
        <v>-6.3965787998840104E-2</v>
      </c>
      <c r="Y64" s="133">
        <f>MLdata!AN64</f>
        <v>-0.17525124885622201</v>
      </c>
      <c r="Z64" s="2"/>
      <c r="AA64" s="108">
        <f t="shared" si="0"/>
        <v>-6.6714805828604909E-2</v>
      </c>
      <c r="AC64" s="36">
        <f t="shared" si="3"/>
        <v>-4.4125201029890988E-2</v>
      </c>
      <c r="AD64" s="36">
        <f t="shared" si="1"/>
        <v>-2.6714670015090078E-2</v>
      </c>
      <c r="AE64" s="36">
        <f t="shared" si="4"/>
        <v>-8.9590688986024555E-2</v>
      </c>
    </row>
    <row r="65" spans="1:31" x14ac:dyDescent="0.25">
      <c r="A65" s="2"/>
      <c r="B65" s="5" t="str">
        <f>MLdata!Q65</f>
        <v>Nordea 1 - Alpha 10 MA Fund - Class HM USD</v>
      </c>
      <c r="C65" s="5" t="str">
        <f>MLdata!R65</f>
        <v>GlobalMacro</v>
      </c>
      <c r="D65" s="130">
        <f>MLdata!S65</f>
        <v>0</v>
      </c>
      <c r="E65" s="131">
        <f>MLdata!T65</f>
        <v>0</v>
      </c>
      <c r="F65" s="99">
        <f>MLdata!U65</f>
        <v>-8.1170389913082494E-2</v>
      </c>
      <c r="G65" s="100">
        <f>MLdata!V65</f>
        <v>0.287956597886105</v>
      </c>
      <c r="H65" s="100">
        <f>MLdata!W65</f>
        <v>-0.124453223046448</v>
      </c>
      <c r="I65" s="100">
        <f>MLdata!X65</f>
        <v>0.41043996521672899</v>
      </c>
      <c r="J65" s="100">
        <f>MLdata!Y65</f>
        <v>-0.36480001478593099</v>
      </c>
      <c r="K65" s="100">
        <f>MLdata!AB65</f>
        <v>-1.86738455872466</v>
      </c>
      <c r="L65" s="100">
        <f>MLdata!Z65</f>
        <v>-0.98806697055773396</v>
      </c>
      <c r="M65" s="144">
        <f>MLdata!AA65</f>
        <v>-1.7448918884308</v>
      </c>
      <c r="N65" s="130">
        <f>MLdata!AC65</f>
        <v>6.9497031731909395E-2</v>
      </c>
      <c r="O65" s="135">
        <f>MLdata!AD65</f>
        <v>5.54169270938197E-2</v>
      </c>
      <c r="P65" s="135">
        <f>MLdata!AE65</f>
        <v>6.0545144856221497E-3</v>
      </c>
      <c r="Q65" s="145">
        <f>MLdata!AF65</f>
        <v>2.5595797268024599E-2</v>
      </c>
      <c r="R65" s="132">
        <f>MLdata!AG65</f>
        <v>0.36085963914522201</v>
      </c>
      <c r="S65" s="133">
        <f>MLdata!AH65</f>
        <v>0.21696303947097001</v>
      </c>
      <c r="T65" s="133">
        <f>MLdata!AI65</f>
        <v>0.14497643499019899</v>
      </c>
      <c r="U65" s="100">
        <f>MLdata!AJ65</f>
        <v>0.167783677912546</v>
      </c>
      <c r="V65" s="132">
        <f>MLdata!AK65</f>
        <v>0.109912737495511</v>
      </c>
      <c r="W65" s="133">
        <f>MLdata!AL65</f>
        <v>-1.4505216674013799E-2</v>
      </c>
      <c r="X65" s="133">
        <f>MLdata!AM65</f>
        <v>-8.0496563195819701E-2</v>
      </c>
      <c r="Y65" s="133">
        <f>MLdata!AN65</f>
        <v>-2.06764208773818E-2</v>
      </c>
      <c r="Z65" s="2"/>
      <c r="AA65" s="108">
        <f t="shared" si="0"/>
        <v>-0.16246205132480279</v>
      </c>
      <c r="AC65" s="36">
        <f t="shared" si="3"/>
        <v>-0.13969108816303219</v>
      </c>
      <c r="AD65" s="36">
        <f t="shared" si="1"/>
        <v>-6.1535828335164099E-3</v>
      </c>
      <c r="AE65" s="36">
        <f t="shared" si="4"/>
        <v>-0.10077802439209491</v>
      </c>
    </row>
    <row r="66" spans="1:31" x14ac:dyDescent="0.25">
      <c r="A66" s="2"/>
      <c r="B66" s="5" t="str">
        <f>MLdata!Q66</f>
        <v>PIMCO Absolute Return Strategy IV Fund</v>
      </c>
      <c r="C66" s="5" t="str">
        <f>MLdata!R66</f>
        <v>GlobalMacro</v>
      </c>
      <c r="D66" s="130">
        <f>MLdata!S66</f>
        <v>0</v>
      </c>
      <c r="E66" s="131">
        <f>MLdata!T66</f>
        <v>0</v>
      </c>
      <c r="F66" s="99">
        <f>MLdata!U66</f>
        <v>-7.8373251751933798E-2</v>
      </c>
      <c r="G66" s="100">
        <f>MLdata!V66</f>
        <v>0.52821865098088305</v>
      </c>
      <c r="H66" s="100">
        <f>MLdata!W66</f>
        <v>-0.34337527097506798</v>
      </c>
      <c r="I66" s="100">
        <f>MLdata!X66</f>
        <v>0.47145194981903898</v>
      </c>
      <c r="J66" s="100">
        <f>MLdata!Y66</f>
        <v>4.30217260314762E-2</v>
      </c>
      <c r="K66" s="100">
        <f>MLdata!AB66</f>
        <v>-1.4089884996826301</v>
      </c>
      <c r="L66" s="100">
        <f>MLdata!Z66</f>
        <v>-0.64954503619431303</v>
      </c>
      <c r="M66" s="144">
        <f>MLdata!AA66</f>
        <v>-1.3108796151364399</v>
      </c>
      <c r="N66" s="130">
        <f>MLdata!AC66</f>
        <v>3.4044295627986797E-2</v>
      </c>
      <c r="O66" s="135">
        <f>MLdata!AD66</f>
        <v>1.9622822632734599E-2</v>
      </c>
      <c r="P66" s="135">
        <f>MLdata!AE66</f>
        <v>5.8980252106700104E-3</v>
      </c>
      <c r="Q66" s="145">
        <f>MLdata!AF66</f>
        <v>2.1006422609930599E-2</v>
      </c>
      <c r="R66" s="132">
        <f>MLdata!AG66</f>
        <v>0.113044181260402</v>
      </c>
      <c r="S66" s="133">
        <f>MLdata!AH66</f>
        <v>0.27558206787207601</v>
      </c>
      <c r="T66" s="133">
        <f>MLdata!AI66</f>
        <v>-8.6298648142336606E-2</v>
      </c>
      <c r="U66" s="100">
        <f>MLdata!AJ66</f>
        <v>0.40414280786811202</v>
      </c>
      <c r="V66" s="132">
        <f>MLdata!AK66</f>
        <v>-0.161283120978995</v>
      </c>
      <c r="W66" s="133">
        <f>MLdata!AL66</f>
        <v>4.7462817020452699E-2</v>
      </c>
      <c r="X66" s="133">
        <f>MLdata!AM66</f>
        <v>7.0853839649144004E-2</v>
      </c>
      <c r="Y66" s="133">
        <f>MLdata!AN66</f>
        <v>-3.2107454146673001E-2</v>
      </c>
      <c r="Z66" s="2"/>
      <c r="AA66" s="108">
        <f t="shared" si="0"/>
        <v>-9.3235815922355567E-2</v>
      </c>
      <c r="AC66" s="36">
        <f>SIGN(K66)*(ABS(K66)^(2-$AE$1))*(Q66^$AE$1)</f>
        <v>-8.4702920403710164E-2</v>
      </c>
      <c r="AD66" s="36">
        <f t="shared" si="1"/>
        <v>4.1700355394876207E-4</v>
      </c>
      <c r="AE66" s="36">
        <f t="shared" si="4"/>
        <v>-3.2872979370201352E-2</v>
      </c>
    </row>
    <row r="67" spans="1:31" x14ac:dyDescent="0.25">
      <c r="A67" s="2"/>
      <c r="B67" s="5" t="str">
        <f>MLdata!Q67</f>
        <v>PIMCO Absolute Return Strategy V Fund</v>
      </c>
      <c r="C67" s="5" t="str">
        <f>MLdata!R67</f>
        <v>GlobalMacro</v>
      </c>
      <c r="D67" s="130">
        <f>MLdata!S67</f>
        <v>0</v>
      </c>
      <c r="E67" s="131">
        <f>MLdata!T67</f>
        <v>0</v>
      </c>
      <c r="F67" s="99">
        <f>MLdata!U67</f>
        <v>1.9606196887833799E-2</v>
      </c>
      <c r="G67" s="100">
        <f>MLdata!V67</f>
        <v>0.53130374302074201</v>
      </c>
      <c r="H67" s="100">
        <f>MLdata!W67</f>
        <v>-0.27171527291861802</v>
      </c>
      <c r="I67" s="100">
        <f>MLdata!X67</f>
        <v>0.49613589185509299</v>
      </c>
      <c r="J67" s="100">
        <f>MLdata!Y67</f>
        <v>0.47221964403684802</v>
      </c>
      <c r="K67" s="100">
        <f>MLdata!AB67</f>
        <v>-1.18937119741372</v>
      </c>
      <c r="L67" s="100">
        <f>MLdata!Z67</f>
        <v>-0.56981687400710601</v>
      </c>
      <c r="M67" s="144">
        <f>MLdata!AA67</f>
        <v>-1.07869344693693</v>
      </c>
      <c r="N67" s="130">
        <f>MLdata!AC67</f>
        <v>4.71318402376616E-2</v>
      </c>
      <c r="O67" s="135">
        <f>MLdata!AD67</f>
        <v>2.4665383972156198E-2</v>
      </c>
      <c r="P67" s="135">
        <f>MLdata!AE67</f>
        <v>8.6260011214362494E-3</v>
      </c>
      <c r="Q67" s="145">
        <f>MLdata!AF67</f>
        <v>3.1041337726143699E-2</v>
      </c>
      <c r="R67" s="132">
        <f>MLdata!AG67</f>
        <v>0.118860072810902</v>
      </c>
      <c r="S67" s="133">
        <f>MLdata!AH67</f>
        <v>0.366161342209882</v>
      </c>
      <c r="T67" s="133">
        <f>MLdata!AI67</f>
        <v>-4.4456089869000001E-2</v>
      </c>
      <c r="U67" s="100">
        <f>MLdata!AJ67</f>
        <v>0.67917140765317996</v>
      </c>
      <c r="V67" s="132">
        <f>MLdata!AK67</f>
        <v>-0.222452994411238</v>
      </c>
      <c r="W67" s="133">
        <f>MLdata!AL67</f>
        <v>0.12624965473753</v>
      </c>
      <c r="X67" s="133">
        <f>MLdata!AM67</f>
        <v>0.123763613370625</v>
      </c>
      <c r="Y67" s="133">
        <f>MLdata!AN67</f>
        <v>8.0429496671975392E-3</v>
      </c>
      <c r="Z67" s="2"/>
      <c r="AA67" s="108">
        <f t="shared" si="0"/>
        <v>-0.10663169567202539</v>
      </c>
      <c r="AC67" s="36">
        <f t="shared" si="3"/>
        <v>-9.1854850168694865E-2</v>
      </c>
      <c r="AD67" s="36">
        <f t="shared" si="1"/>
        <v>1.107993453926173E-2</v>
      </c>
      <c r="AE67" s="36">
        <f t="shared" si="4"/>
        <v>-6.9424194786283477E-2</v>
      </c>
    </row>
    <row r="68" spans="1:31" x14ac:dyDescent="0.25">
      <c r="A68" s="2"/>
      <c r="B68" s="5" t="str">
        <f>MLdata!Q68</f>
        <v>PIMCO Tactical Opportunities Fund</v>
      </c>
      <c r="C68" s="5" t="str">
        <f>MLdata!R68</f>
        <v>GlobalMacro</v>
      </c>
      <c r="D68" s="130">
        <f>MLdata!S68</f>
        <v>0</v>
      </c>
      <c r="E68" s="131">
        <f>MLdata!T68</f>
        <v>0</v>
      </c>
      <c r="F68" s="99">
        <f>MLdata!U68</f>
        <v>1.5431647502080601</v>
      </c>
      <c r="G68" s="100">
        <f>MLdata!V68</f>
        <v>2.5160635603858701</v>
      </c>
      <c r="H68" s="100">
        <f>MLdata!W68</f>
        <v>2.59046011207742</v>
      </c>
      <c r="I68" s="100">
        <f>MLdata!X68</f>
        <v>0.20098323822444</v>
      </c>
      <c r="J68" s="100">
        <f>MLdata!Y68</f>
        <v>-0.26038036579496998</v>
      </c>
      <c r="K68" s="100">
        <f>MLdata!AB68</f>
        <v>2.45931949722236</v>
      </c>
      <c r="L68" s="100">
        <f>MLdata!Z68</f>
        <v>2.5568521212934301</v>
      </c>
      <c r="M68" s="144">
        <f>MLdata!AA68</f>
        <v>2.8233305474827599</v>
      </c>
      <c r="N68" s="130">
        <f>MLdata!AC68</f>
        <v>3.3516377768304802E-2</v>
      </c>
      <c r="O68" s="135">
        <f>MLdata!AD68</f>
        <v>9.6897745193523493E-3</v>
      </c>
      <c r="P68" s="135">
        <f>MLdata!AE68</f>
        <v>8.6983305661337395E-3</v>
      </c>
      <c r="Q68" s="145">
        <f>MLdata!AF68</f>
        <v>1.8254364859916199E-2</v>
      </c>
      <c r="R68" s="132">
        <f>MLdata!AG68</f>
        <v>5.8808840105217502E-2</v>
      </c>
      <c r="S68" s="133">
        <f>MLdata!AH68</f>
        <v>-5.7130818058309399E-2</v>
      </c>
      <c r="T68" s="133">
        <f>MLdata!AI68</f>
        <v>-0.102897023299327</v>
      </c>
      <c r="U68" s="100">
        <f>MLdata!AJ68</f>
        <v>3.7083727421329302E-2</v>
      </c>
      <c r="V68" s="132">
        <f>MLdata!AK68</f>
        <v>-0.103326405092768</v>
      </c>
      <c r="W68" s="133">
        <f>MLdata!AL68</f>
        <v>6.0678099264022201E-3</v>
      </c>
      <c r="X68" s="133">
        <f>MLdata!AM68</f>
        <v>5.9617542546985501E-2</v>
      </c>
      <c r="Y68" s="133">
        <f>MLdata!AN68</f>
        <v>-9.5439849797932505E-2</v>
      </c>
      <c r="Z68" s="2"/>
      <c r="AA68" s="108">
        <f t="shared" si="0"/>
        <v>0.14990651562537949</v>
      </c>
      <c r="AC68" s="36">
        <f t="shared" si="3"/>
        <v>0.15294797666696097</v>
      </c>
      <c r="AD68" s="36">
        <f t="shared" si="1"/>
        <v>-5.2976983035933796E-3</v>
      </c>
      <c r="AE68" s="36">
        <f t="shared" si="4"/>
        <v>-2.5584560561106718E-3</v>
      </c>
    </row>
    <row r="69" spans="1:31" x14ac:dyDescent="0.25">
      <c r="A69" s="2"/>
      <c r="B69" s="5" t="str">
        <f>MLdata!Q69</f>
        <v>PING Exceptional Value</v>
      </c>
      <c r="C69" s="5" t="str">
        <f>MLdata!R69</f>
        <v>GlobalMacro</v>
      </c>
      <c r="D69" s="130">
        <f>MLdata!S69</f>
        <v>0</v>
      </c>
      <c r="E69" s="131">
        <f>MLdata!T69</f>
        <v>0</v>
      </c>
      <c r="F69" s="99">
        <f>MLdata!U69</f>
        <v>0.25207459458688197</v>
      </c>
      <c r="G69" s="100">
        <f>MLdata!V69</f>
        <v>0.13057306184298201</v>
      </c>
      <c r="H69" s="100">
        <f>MLdata!W69</f>
        <v>-1.1583388642836601</v>
      </c>
      <c r="I69" s="100">
        <f>MLdata!X69</f>
        <v>0.298800775845392</v>
      </c>
      <c r="J69" s="100">
        <f>MLdata!Y69</f>
        <v>0.491913172446311</v>
      </c>
      <c r="K69" s="100">
        <f>MLdata!AB69</f>
        <v>-0.50829307367729004</v>
      </c>
      <c r="L69" s="100">
        <f>MLdata!Z69</f>
        <v>1.8876988608334502E-2</v>
      </c>
      <c r="M69" s="144">
        <f>MLdata!AA69</f>
        <v>-0.80122018978283704</v>
      </c>
      <c r="N69" s="130">
        <f>MLdata!AC69</f>
        <v>0.29033515276343302</v>
      </c>
      <c r="O69" s="135">
        <f>MLdata!AD69</f>
        <v>0.14561046262130301</v>
      </c>
      <c r="P69" s="135">
        <f>MLdata!AE69</f>
        <v>5.4048092114662598E-2</v>
      </c>
      <c r="Q69" s="145">
        <f>MLdata!AF69</f>
        <v>0.16191624368291199</v>
      </c>
      <c r="R69" s="132">
        <f>MLdata!AG69</f>
        <v>0.89129185033135105</v>
      </c>
      <c r="S69" s="133">
        <f>MLdata!AH69</f>
        <v>-0.56836264087760202</v>
      </c>
      <c r="T69" s="133">
        <f>MLdata!AI69</f>
        <v>0.61864833990426904</v>
      </c>
      <c r="U69" s="100">
        <f>MLdata!AJ69</f>
        <v>-0.96969767899540804</v>
      </c>
      <c r="V69" s="132">
        <f>MLdata!AK69</f>
        <v>-1.12402808873537</v>
      </c>
      <c r="W69" s="133">
        <f>MLdata!AL69</f>
        <v>1.1121101420635899</v>
      </c>
      <c r="X69" s="133">
        <f>MLdata!AM69</f>
        <v>0.32510866025481</v>
      </c>
      <c r="Y69" s="133">
        <f>MLdata!AN69</f>
        <v>0.23217579850602399</v>
      </c>
      <c r="Z69" s="2"/>
      <c r="AA69" s="108">
        <f t="shared" si="0"/>
        <v>-0.22580230320941563</v>
      </c>
      <c r="AC69" s="36">
        <f t="shared" si="3"/>
        <v>-0.10954953910132656</v>
      </c>
      <c r="AD69" s="36">
        <f t="shared" si="1"/>
        <v>4.6179140066287823E-2</v>
      </c>
      <c r="AE69" s="36">
        <f t="shared" si="4"/>
        <v>-0.59435339057358916</v>
      </c>
    </row>
    <row r="70" spans="1:31" x14ac:dyDescent="0.25">
      <c r="A70" s="2"/>
      <c r="B70" s="5" t="str">
        <f>MLdata!Q70</f>
        <v>Ping Emerging Markets Macro</v>
      </c>
      <c r="C70" s="5" t="str">
        <f>MLdata!R70</f>
        <v>GlobalMacro</v>
      </c>
      <c r="D70" s="130">
        <f>MLdata!S70</f>
        <v>0</v>
      </c>
      <c r="E70" s="131">
        <f>MLdata!T70</f>
        <v>0</v>
      </c>
      <c r="F70" s="99">
        <f>MLdata!U70</f>
        <v>0.28183167133275999</v>
      </c>
      <c r="G70" s="100">
        <f>MLdata!V70</f>
        <v>0.31216974792257401</v>
      </c>
      <c r="H70" s="100">
        <f>MLdata!W70</f>
        <v>-0.71437977542959696</v>
      </c>
      <c r="I70" s="100">
        <f>MLdata!X70</f>
        <v>0.36184339505188301</v>
      </c>
      <c r="J70" s="100">
        <f>MLdata!Y70</f>
        <v>0.50383507110155401</v>
      </c>
      <c r="K70" s="100">
        <f>MLdata!AB70</f>
        <v>-0.49856730808605898</v>
      </c>
      <c r="L70" s="100">
        <f>MLdata!Z70</f>
        <v>-6.04010967759489E-3</v>
      </c>
      <c r="M70" s="144">
        <f>MLdata!AA70</f>
        <v>-0.63240843275045899</v>
      </c>
      <c r="N70" s="130">
        <f>MLdata!AC70</f>
        <v>0.142528485002448</v>
      </c>
      <c r="O70" s="135">
        <f>MLdata!AD70</f>
        <v>6.7504503986273098E-2</v>
      </c>
      <c r="P70" s="135">
        <f>MLdata!AE70</f>
        <v>3.2225435382158399E-2</v>
      </c>
      <c r="Q70" s="145">
        <f>MLdata!AF70</f>
        <v>9.8313036904524503E-2</v>
      </c>
      <c r="R70" s="132">
        <f>MLdata!AG70</f>
        <v>0.43587736700378299</v>
      </c>
      <c r="S70" s="133">
        <f>MLdata!AH70</f>
        <v>0.113667950050363</v>
      </c>
      <c r="T70" s="133">
        <f>MLdata!AI70</f>
        <v>0.17274756809473199</v>
      </c>
      <c r="U70" s="100">
        <f>MLdata!AJ70</f>
        <v>-0.138717799241866</v>
      </c>
      <c r="V70" s="132">
        <f>MLdata!AK70</f>
        <v>-0.71117976700908403</v>
      </c>
      <c r="W70" s="133">
        <f>MLdata!AL70</f>
        <v>0.66153972828937302</v>
      </c>
      <c r="X70" s="133">
        <f>MLdata!AM70</f>
        <v>0.225720184785728</v>
      </c>
      <c r="Y70" s="133">
        <f>MLdata!AN70</f>
        <v>0.134894414132079</v>
      </c>
      <c r="Z70" s="2"/>
      <c r="AA70" s="108">
        <f t="shared" ref="AA70:AA115" si="5">$W$1+$X$1*AC70+$Y$1*AD70+$Z$1*AE70</f>
        <v>-9.9780297392276146E-2</v>
      </c>
      <c r="AC70" s="36">
        <f t="shared" ref="AC70:AC71" si="6">SIGN(K70)*(ABS(K70)^(2-$AE$1))*(Q70^$AE$1)</f>
        <v>-7.3555149222991223E-2</v>
      </c>
      <c r="AD70" s="36">
        <f t="shared" ref="AD70:AD72" si="7">SIGN(J70)*(ABS(J70)^(2-$AE$1))*(P70^$AE$1)</f>
        <v>3.2285654030020698E-2</v>
      </c>
      <c r="AE70" s="36">
        <f t="shared" si="4"/>
        <v>-0.13726856786143496</v>
      </c>
    </row>
    <row r="71" spans="1:31" x14ac:dyDescent="0.25">
      <c r="A71" s="2"/>
      <c r="B71" s="5" t="str">
        <f>MLdata!Q71</f>
        <v>Quest</v>
      </c>
      <c r="C71" s="5" t="str">
        <f>MLdata!R71</f>
        <v>GlobalMacro</v>
      </c>
      <c r="D71" s="130">
        <f>MLdata!S71</f>
        <v>0</v>
      </c>
      <c r="E71" s="131">
        <f>MLdata!T71</f>
        <v>0</v>
      </c>
      <c r="F71" s="99">
        <f>MLdata!U71</f>
        <v>0.26093869218417598</v>
      </c>
      <c r="G71" s="100">
        <f>MLdata!V71</f>
        <v>-0.17431012831525</v>
      </c>
      <c r="H71" s="100">
        <f>MLdata!W71</f>
        <v>-0.27235191582902801</v>
      </c>
      <c r="I71" s="100">
        <f>MLdata!X71</f>
        <v>-0.26663517358815098</v>
      </c>
      <c r="J71" s="100">
        <f>MLdata!Y71</f>
        <v>0.64845746153174499</v>
      </c>
      <c r="K71" s="100">
        <f>MLdata!AB71</f>
        <v>0.57923908451015105</v>
      </c>
      <c r="L71" s="100">
        <f>MLdata!Z71</f>
        <v>0.60009902237124502</v>
      </c>
      <c r="M71" s="144">
        <f>MLdata!AA71</f>
        <v>1.01285480254246</v>
      </c>
      <c r="N71" s="130">
        <f>MLdata!AC71</f>
        <v>0.197636995409184</v>
      </c>
      <c r="O71" s="135">
        <f>MLdata!AD71</f>
        <v>0.13120293978587799</v>
      </c>
      <c r="P71" s="135">
        <f>MLdata!AE71</f>
        <v>5.91986614465181E-2</v>
      </c>
      <c r="Q71" s="145">
        <f>MLdata!AF71</f>
        <v>8.3155030961719098E-2</v>
      </c>
      <c r="R71" s="132">
        <f>MLdata!AG71</f>
        <v>-0.80617148260212801</v>
      </c>
      <c r="S71" s="133">
        <f>MLdata!AH71</f>
        <v>-1.24666071165744</v>
      </c>
      <c r="T71" s="133">
        <f>MLdata!AI71</f>
        <v>0.79953949920054901</v>
      </c>
      <c r="U71" s="100">
        <f>MLdata!AJ71</f>
        <v>1.0920405583148001</v>
      </c>
      <c r="V71" s="132">
        <f>MLdata!AK71</f>
        <v>0.29774101334429098</v>
      </c>
      <c r="W71" s="133">
        <f>MLdata!AL71</f>
        <v>0.46015783747448802</v>
      </c>
      <c r="X71" s="133">
        <f>MLdata!AM71</f>
        <v>0.17585260066036501</v>
      </c>
      <c r="Y71" s="133">
        <f>MLdata!AN71</f>
        <v>0.62451504990416895</v>
      </c>
      <c r="Z71" s="2"/>
      <c r="AA71" s="108">
        <f t="shared" si="5"/>
        <v>4.65981715701448E-2</v>
      </c>
      <c r="AC71" s="36">
        <f t="shared" si="6"/>
        <v>7.8250788109714239E-2</v>
      </c>
      <c r="AD71" s="36">
        <f t="shared" si="7"/>
        <v>6.9837032961578754E-2</v>
      </c>
      <c r="AE71" s="36">
        <f t="shared" si="4"/>
        <v>-0.18318159917863652</v>
      </c>
    </row>
    <row r="72" spans="1:31" x14ac:dyDescent="0.25">
      <c r="A72" s="2"/>
      <c r="B72" s="5" t="str">
        <f>MLdata!Q72</f>
        <v>Rokos</v>
      </c>
      <c r="C72" s="5" t="str">
        <f>MLdata!R72</f>
        <v>GlobalMacro</v>
      </c>
      <c r="D72" s="130">
        <f>MLdata!S72</f>
        <v>0</v>
      </c>
      <c r="E72" s="131">
        <f>MLdata!T72</f>
        <v>0</v>
      </c>
      <c r="F72" s="99">
        <f>MLdata!U72</f>
        <v>0.86276297426263404</v>
      </c>
      <c r="G72" s="100">
        <f>MLdata!V72</f>
        <v>0.54468709200906995</v>
      </c>
      <c r="H72" s="100">
        <f>MLdata!W72</f>
        <v>0.35091245252286501</v>
      </c>
      <c r="I72" s="100">
        <f>MLdata!X72</f>
        <v>-0.21641260939396201</v>
      </c>
      <c r="J72" s="100">
        <f>MLdata!Y72</f>
        <v>0.76037900570790296</v>
      </c>
      <c r="K72" s="100">
        <f>MLdata!AB72</f>
        <v>1.2872481830820399</v>
      </c>
      <c r="L72" s="100">
        <f>MLdata!Z72</f>
        <v>1.3782674772136601</v>
      </c>
      <c r="M72" s="144">
        <f>MLdata!AA72</f>
        <v>1.3936414855560399</v>
      </c>
      <c r="N72" s="130">
        <f>MLdata!AC72</f>
        <v>8.0098977787064998E-2</v>
      </c>
      <c r="O72" s="135">
        <f>MLdata!AD72</f>
        <v>4.1084117720180502E-2</v>
      </c>
      <c r="P72" s="135">
        <f>MLdata!AE72</f>
        <v>1.9604938870021599E-2</v>
      </c>
      <c r="Q72" s="145">
        <f>MLdata!AF72</f>
        <v>4.9011814765533401E-2</v>
      </c>
      <c r="R72" s="132">
        <f>MLdata!AG72</f>
        <v>8.7172677823638606E-2</v>
      </c>
      <c r="S72" s="133">
        <f>MLdata!AH72</f>
        <v>-0.47362296280810601</v>
      </c>
      <c r="T72" s="133">
        <f>MLdata!AI72</f>
        <v>-0.27653460862778501</v>
      </c>
      <c r="U72" s="100">
        <f>MLdata!AJ72</f>
        <v>-1.2576964548939999</v>
      </c>
      <c r="V72" s="132">
        <f>MLdata!AK72</f>
        <v>8.8853712729137502E-2</v>
      </c>
      <c r="W72" s="133">
        <f>MLdata!AL72</f>
        <v>0.23380264673265699</v>
      </c>
      <c r="X72" s="133">
        <f>MLdata!AM72</f>
        <v>0.12577613264043799</v>
      </c>
      <c r="Y72" s="133">
        <f>MLdata!AN72</f>
        <v>0.16062656853295099</v>
      </c>
      <c r="Z72" s="2"/>
      <c r="AA72" s="108">
        <f t="shared" si="5"/>
        <v>0.14348103224994524</v>
      </c>
      <c r="AC72" s="36">
        <f>SIGN(K72)*(ABS(K72)^(2-$AE$1))*(Q72^$AE$1)</f>
        <v>0.14282474159497102</v>
      </c>
      <c r="AD72" s="36">
        <f t="shared" si="7"/>
        <v>3.7201612612263721E-2</v>
      </c>
      <c r="AE72" s="36">
        <f t="shared" si="4"/>
        <v>-5.3193530312607255E-3</v>
      </c>
    </row>
    <row r="73" spans="1:31" x14ac:dyDescent="0.25">
      <c r="A73" s="2"/>
      <c r="B73" s="5" t="str">
        <f>MLdata!Q73</f>
        <v>Spinnaker</v>
      </c>
      <c r="C73" s="5" t="str">
        <f>MLdata!R73</f>
        <v>GlobalMacro</v>
      </c>
      <c r="D73" s="130">
        <f>MLdata!S73</f>
        <v>1.1303900968593201E-2</v>
      </c>
      <c r="E73" s="131">
        <f>MLdata!T73</f>
        <v>41153679.600000001</v>
      </c>
      <c r="F73" s="99">
        <f>MLdata!U73</f>
        <v>0.41517026528768802</v>
      </c>
      <c r="G73" s="100">
        <f>MLdata!V73</f>
        <v>0.63056292204193398</v>
      </c>
      <c r="H73" s="100">
        <f>MLdata!W73</f>
        <v>-0.15494147714836601</v>
      </c>
      <c r="I73" s="100">
        <f>MLdata!X73</f>
        <v>0.37272888243883601</v>
      </c>
      <c r="J73" s="100">
        <f>MLdata!Y73</f>
        <v>0.46378987551512402</v>
      </c>
      <c r="K73" s="100">
        <f>MLdata!AB73</f>
        <v>1.90361683931995E-2</v>
      </c>
      <c r="L73" s="100">
        <f>MLdata!Z73</f>
        <v>0.205667748325049</v>
      </c>
      <c r="M73" s="144">
        <f>MLdata!AA73</f>
        <v>-0.23202731032374499</v>
      </c>
      <c r="N73" s="130">
        <f>MLdata!AC73</f>
        <v>8.31399751898559E-2</v>
      </c>
      <c r="O73" s="135">
        <f>MLdata!AD73</f>
        <v>5.1090082817589803E-2</v>
      </c>
      <c r="P73" s="135">
        <f>MLdata!AE73</f>
        <v>1.42634858126884E-2</v>
      </c>
      <c r="Q73" s="145">
        <f>MLdata!AF73</f>
        <v>4.0051905551601E-2</v>
      </c>
      <c r="R73" s="132">
        <f>MLdata!AG73</f>
        <v>0.33651912154490998</v>
      </c>
      <c r="S73" s="133">
        <f>MLdata!AH73</f>
        <v>-2.4955345475737599E-2</v>
      </c>
      <c r="T73" s="133">
        <f>MLdata!AI73</f>
        <v>0.102707690125713</v>
      </c>
      <c r="U73" s="100">
        <f>MLdata!AJ73</f>
        <v>7.9704122047574197E-2</v>
      </c>
      <c r="V73" s="132">
        <f>MLdata!AK73</f>
        <v>-0.121826115866061</v>
      </c>
      <c r="W73" s="133">
        <f>MLdata!AL73</f>
        <v>0.31944695235000098</v>
      </c>
      <c r="X73" s="133">
        <f>MLdata!AM73</f>
        <v>8.0882934277279106E-2</v>
      </c>
      <c r="Y73" s="133">
        <f>MLdata!AN73</f>
        <v>-2.81256013750537E-2</v>
      </c>
      <c r="Z73" s="2"/>
      <c r="AA73" s="108">
        <f t="shared" si="5"/>
        <v>-1.5979607240919232E-2</v>
      </c>
      <c r="AC73" s="36">
        <f t="shared" ref="AC73:AC80" si="8">SIGN(K73)*(ABS(K73)^(2-$AE$1))*(Q73^$AE$1)</f>
        <v>6.3305553438849904E-4</v>
      </c>
      <c r="AD73" s="36">
        <f t="shared" ref="AD73:AD80" si="9">SIGN(J73)*(ABS(J73)^(2-$AE$1))*(P73^$AE$1)</f>
        <v>1.5796862414890565E-2</v>
      </c>
      <c r="AE73" s="36">
        <f t="shared" si="4"/>
        <v>-8.0961745083983933E-2</v>
      </c>
    </row>
    <row r="74" spans="1:31" x14ac:dyDescent="0.25">
      <c r="A74" s="2"/>
      <c r="B74" s="5" t="str">
        <f>MLdata!Q74</f>
        <v>Statar</v>
      </c>
      <c r="C74" s="5" t="str">
        <f>MLdata!R74</f>
        <v>GlobalMacro</v>
      </c>
      <c r="D74" s="130">
        <f>MLdata!S74</f>
        <v>0</v>
      </c>
      <c r="E74" s="131">
        <f>MLdata!T74</f>
        <v>0</v>
      </c>
      <c r="F74" s="99">
        <f>MLdata!U74</f>
        <v>-41.293982114086802</v>
      </c>
      <c r="G74" s="100">
        <f>MLdata!V74</f>
        <v>3.1766934252139598</v>
      </c>
      <c r="H74" s="100">
        <f>MLdata!W74</f>
        <v>3.1766934252139598</v>
      </c>
      <c r="I74" s="100">
        <f>MLdata!X74</f>
        <v>-0.45191706208955601</v>
      </c>
      <c r="J74" s="100">
        <f>MLdata!Y74</f>
        <v>-0.71858219830967596</v>
      </c>
      <c r="K74" s="100" t="e">
        <f>MLdata!AB74</f>
        <v>#NAME?</v>
      </c>
      <c r="L74" s="100" t="e">
        <f>MLdata!Z74</f>
        <v>#NAME?</v>
      </c>
      <c r="M74" s="144" t="e">
        <f>MLdata!AA74</f>
        <v>#NAME?</v>
      </c>
      <c r="N74" s="130">
        <f>MLdata!AC74</f>
        <v>197964680.88837001</v>
      </c>
      <c r="O74" s="135">
        <f>MLdata!AD74</f>
        <v>165406456.61755699</v>
      </c>
      <c r="P74" s="135">
        <f>MLdata!AE74</f>
        <v>133596407.105299</v>
      </c>
      <c r="Q74" s="145">
        <f>MLdata!AF74</f>
        <v>0</v>
      </c>
      <c r="R74" s="132">
        <f>MLdata!AG74</f>
        <v>-999999999</v>
      </c>
      <c r="S74" s="133">
        <f>MLdata!AH74</f>
        <v>-999999999</v>
      </c>
      <c r="T74" s="133">
        <f>MLdata!AI74</f>
        <v>-999999999</v>
      </c>
      <c r="U74" s="100">
        <f>MLdata!AJ74</f>
        <v>-999999999</v>
      </c>
      <c r="V74" s="132">
        <f>MLdata!AK74</f>
        <v>-999999999</v>
      </c>
      <c r="W74" s="133">
        <f>MLdata!AL74</f>
        <v>-999999999</v>
      </c>
      <c r="X74" s="133">
        <f>MLdata!AM74</f>
        <v>-999999999</v>
      </c>
      <c r="Y74" s="133">
        <f>MLdata!AN74</f>
        <v>-999999999</v>
      </c>
      <c r="Z74" s="2"/>
      <c r="AA74" s="108" t="e">
        <f t="shared" si="5"/>
        <v>#NAME?</v>
      </c>
      <c r="AC74" s="36" t="e">
        <f t="shared" si="8"/>
        <v>#NAME?</v>
      </c>
      <c r="AD74" s="36">
        <f t="shared" si="9"/>
        <v>-822132.18708606088</v>
      </c>
      <c r="AE74" s="36">
        <f t="shared" si="4"/>
        <v>0</v>
      </c>
    </row>
    <row r="75" spans="1:31" x14ac:dyDescent="0.25">
      <c r="A75" s="2"/>
      <c r="B75" s="5" t="str">
        <f>MLdata!Q75</f>
        <v>TSE</v>
      </c>
      <c r="C75" s="5" t="str">
        <f>MLdata!R75</f>
        <v>GlobalMacro</v>
      </c>
      <c r="D75" s="130">
        <f>MLdata!S75</f>
        <v>1.9485018957431599E-2</v>
      </c>
      <c r="E75" s="131">
        <f>MLdata!T75</f>
        <v>70938362.730000004</v>
      </c>
      <c r="F75" s="99">
        <f>MLdata!U75</f>
        <v>0.203525990959805</v>
      </c>
      <c r="G75" s="100">
        <f>MLdata!V75</f>
        <v>0.15284528615569001</v>
      </c>
      <c r="H75" s="100">
        <f>MLdata!W75</f>
        <v>1.94268805316352E-3</v>
      </c>
      <c r="I75" s="100">
        <f>MLdata!X75</f>
        <v>-0.13558765868425901</v>
      </c>
      <c r="J75" s="100">
        <f>MLdata!Y75</f>
        <v>0.24492139073238001</v>
      </c>
      <c r="K75" s="100">
        <f>MLdata!AB75</f>
        <v>0.272849203890007</v>
      </c>
      <c r="L75" s="100">
        <f>MLdata!Z75</f>
        <v>0.31812604116140603</v>
      </c>
      <c r="M75" s="144">
        <f>MLdata!AA75</f>
        <v>0.461695012194756</v>
      </c>
      <c r="N75" s="130">
        <f>MLdata!AC75</f>
        <v>7.7350470373028599E-2</v>
      </c>
      <c r="O75" s="135">
        <f>MLdata!AD75</f>
        <v>2.3840791950784E-2</v>
      </c>
      <c r="P75" s="135">
        <f>MLdata!AE75</f>
        <v>1.5929656170551001E-2</v>
      </c>
      <c r="Q75" s="145">
        <f>MLdata!AF75</f>
        <v>5.5246027980201499E-2</v>
      </c>
      <c r="R75" s="132">
        <f>MLdata!AG75</f>
        <v>6.3039604515700703E-2</v>
      </c>
      <c r="S75" s="133">
        <f>MLdata!AH75</f>
        <v>1.7095920388408001E-2</v>
      </c>
      <c r="T75" s="133">
        <f>MLdata!AI75</f>
        <v>-0.233523133096664</v>
      </c>
      <c r="U75" s="100">
        <f>MLdata!AJ75</f>
        <v>-0.68951049443574497</v>
      </c>
      <c r="V75" s="132">
        <f>MLdata!AK75</f>
        <v>-0.40581248452437102</v>
      </c>
      <c r="W75" s="133">
        <f>MLdata!AL75</f>
        <v>0.30682882922795501</v>
      </c>
      <c r="X75" s="133">
        <f>MLdata!AM75</f>
        <v>8.5313437492906499E-2</v>
      </c>
      <c r="Y75" s="133">
        <f>MLdata!AN75</f>
        <v>-2.9794758393645298E-3</v>
      </c>
      <c r="Z75" s="2"/>
      <c r="AA75" s="108">
        <f t="shared" si="5"/>
        <v>2.0681716066182007E-2</v>
      </c>
      <c r="AC75" s="36">
        <f t="shared" si="8"/>
        <v>2.2471349683078779E-2</v>
      </c>
      <c r="AD75" s="36">
        <f t="shared" si="9"/>
        <v>7.7257063623119666E-3</v>
      </c>
      <c r="AE75" s="36">
        <f t="shared" si="4"/>
        <v>-2.8110212656398451E-3</v>
      </c>
    </row>
    <row r="76" spans="1:31" x14ac:dyDescent="0.25">
      <c r="A76" s="2"/>
      <c r="B76" s="5" t="str">
        <f>MLdata!Q76</f>
        <v>Tekmerion</v>
      </c>
      <c r="C76" s="5" t="str">
        <f>MLdata!R76</f>
        <v>GlobalMacro</v>
      </c>
      <c r="D76" s="130">
        <f>MLdata!S76</f>
        <v>0</v>
      </c>
      <c r="E76" s="131">
        <f>MLdata!T76</f>
        <v>0</v>
      </c>
      <c r="F76" s="99">
        <f>MLdata!U76</f>
        <v>0.349691220902694</v>
      </c>
      <c r="G76" s="100">
        <f>MLdata!V76</f>
        <v>0.344380732537583</v>
      </c>
      <c r="H76" s="100">
        <f>MLdata!W76</f>
        <v>0.61882937478494504</v>
      </c>
      <c r="I76" s="100">
        <f>MLdata!X76</f>
        <v>-0.45792582012080102</v>
      </c>
      <c r="J76" s="100">
        <f>MLdata!Y76</f>
        <v>-0.57053542446489303</v>
      </c>
      <c r="K76" s="100">
        <f>MLdata!AB76</f>
        <v>1.7684097036180599</v>
      </c>
      <c r="L76" s="100">
        <f>MLdata!Z76</f>
        <v>1.9086355428586801</v>
      </c>
      <c r="M76" s="144">
        <f>MLdata!AA76</f>
        <v>2.0854729804763701</v>
      </c>
      <c r="N76" s="130">
        <f>MLdata!AC76</f>
        <v>9.6160588553624193E-2</v>
      </c>
      <c r="O76" s="135">
        <f>MLdata!AD76</f>
        <v>6.6042990513149505E-2</v>
      </c>
      <c r="P76" s="135">
        <f>MLdata!AE76</f>
        <v>3.3875578034903001E-2</v>
      </c>
      <c r="Q76" s="145">
        <f>MLdata!AF76</f>
        <v>4.7045953961304697E-2</v>
      </c>
      <c r="R76" s="132">
        <f>MLdata!AG76</f>
        <v>-0.42925795625716601</v>
      </c>
      <c r="S76" s="133">
        <f>MLdata!AH76</f>
        <v>-0.42863182040991599</v>
      </c>
      <c r="T76" s="133">
        <f>MLdata!AI76</f>
        <v>-3.8545344145288499E-2</v>
      </c>
      <c r="U76" s="100">
        <f>MLdata!AJ76</f>
        <v>-0.75992056424811105</v>
      </c>
      <c r="V76" s="132">
        <f>MLdata!AK76</f>
        <v>-0.41316014824096198</v>
      </c>
      <c r="W76" s="133">
        <f>MLdata!AL76</f>
        <v>-9.1693117276736309E-3</v>
      </c>
      <c r="X76" s="133">
        <f>MLdata!AM76</f>
        <v>-0.21413575631356099</v>
      </c>
      <c r="Y76" s="133">
        <f>MLdata!AN76</f>
        <v>-0.229173908676813</v>
      </c>
      <c r="Z76" s="2"/>
      <c r="AA76" s="108">
        <f t="shared" si="5"/>
        <v>0.20008614137261829</v>
      </c>
      <c r="AC76" s="36">
        <f t="shared" si="8"/>
        <v>0.20600147076347075</v>
      </c>
      <c r="AD76" s="36">
        <f t="shared" si="9"/>
        <v>-3.9153293908524685E-2</v>
      </c>
      <c r="AE76" s="36">
        <f t="shared" si="4"/>
        <v>0</v>
      </c>
    </row>
    <row r="77" spans="1:31" x14ac:dyDescent="0.25">
      <c r="A77" s="2"/>
      <c r="B77" s="5" t="str">
        <f>MLdata!Q77</f>
        <v>12 West</v>
      </c>
      <c r="C77" s="5" t="str">
        <f>MLdata!R77</f>
        <v>L-S_equity</v>
      </c>
      <c r="D77" s="130">
        <f>MLdata!S77</f>
        <v>1.32749804513818E-2</v>
      </c>
      <c r="E77" s="131">
        <f>MLdata!T77</f>
        <v>48329713.229999997</v>
      </c>
      <c r="F77" s="99">
        <f>MLdata!U77</f>
        <v>0.10214297334142</v>
      </c>
      <c r="G77" s="100">
        <f>MLdata!V77</f>
        <v>0.67466398319768095</v>
      </c>
      <c r="H77" s="100">
        <f>MLdata!W77</f>
        <v>1.11363112528299</v>
      </c>
      <c r="I77" s="100">
        <f>MLdata!X77</f>
        <v>0.34828025905051102</v>
      </c>
      <c r="J77" s="100">
        <f>MLdata!Y77</f>
        <v>-0.51994385215114203</v>
      </c>
      <c r="K77" s="100">
        <f>MLdata!AB77</f>
        <v>7.4611789376359802E-2</v>
      </c>
      <c r="L77" s="100">
        <f>MLdata!Z77</f>
        <v>8.33052394019103E-2</v>
      </c>
      <c r="M77" s="144">
        <f>MLdata!AA77</f>
        <v>0.56395522964278499</v>
      </c>
      <c r="N77" s="130">
        <f>MLdata!AC77</f>
        <v>0.17421278383330599</v>
      </c>
      <c r="O77" s="135">
        <f>MLdata!AD77</f>
        <v>0.123351907514517</v>
      </c>
      <c r="P77" s="135">
        <f>MLdata!AE77</f>
        <v>5.9829020023690803E-2</v>
      </c>
      <c r="Q77" s="145">
        <f>MLdata!AF77</f>
        <v>7.9629621839861706E-2</v>
      </c>
      <c r="R77" s="132">
        <f>MLdata!AG77</f>
        <v>0.83508758796259397</v>
      </c>
      <c r="S77" s="133">
        <f>MLdata!AH77</f>
        <v>-0.10450298988976001</v>
      </c>
      <c r="T77" s="133">
        <f>MLdata!AI77</f>
        <v>-0.29980519255045301</v>
      </c>
      <c r="U77" s="100">
        <f>MLdata!AJ77</f>
        <v>0.43904092805401002</v>
      </c>
      <c r="V77" s="132">
        <f>MLdata!AK77</f>
        <v>0.12694885023788599</v>
      </c>
      <c r="W77" s="133">
        <f>MLdata!AL77</f>
        <v>-1.1569546214277799</v>
      </c>
      <c r="X77" s="133">
        <f>MLdata!AM77</f>
        <v>-2.5037086951795001E-2</v>
      </c>
      <c r="Y77" s="133">
        <f>MLdata!AN77</f>
        <v>-0.27158869166834598</v>
      </c>
      <c r="Z77" s="2"/>
      <c r="AA77" s="108">
        <f t="shared" si="5"/>
        <v>-0.10298278824878326</v>
      </c>
      <c r="AC77" s="36">
        <f t="shared" si="8"/>
        <v>5.8454144581426906E-3</v>
      </c>
      <c r="AD77" s="36">
        <f t="shared" si="9"/>
        <v>-5.3410848371097767E-2</v>
      </c>
      <c r="AE77" s="36">
        <f t="shared" si="4"/>
        <v>-0.50743558934908084</v>
      </c>
    </row>
    <row r="78" spans="1:31" x14ac:dyDescent="0.25">
      <c r="A78" s="2"/>
      <c r="B78" s="5" t="str">
        <f>MLdata!Q78</f>
        <v>American Steadfast</v>
      </c>
      <c r="C78" s="5" t="str">
        <f>MLdata!R78</f>
        <v>L-S_equity</v>
      </c>
      <c r="D78" s="130">
        <f>MLdata!S78</f>
        <v>0</v>
      </c>
      <c r="E78" s="131">
        <f>MLdata!T78</f>
        <v>0</v>
      </c>
      <c r="F78" s="99">
        <f>MLdata!U78</f>
        <v>0.54095826105256195</v>
      </c>
      <c r="G78" s="100">
        <f>MLdata!V78</f>
        <v>0.90052369827745005</v>
      </c>
      <c r="H78" s="100">
        <f>MLdata!W78</f>
        <v>1.72562751816115</v>
      </c>
      <c r="I78" s="100">
        <f>MLdata!X78</f>
        <v>0.27770896193172601</v>
      </c>
      <c r="J78" s="100">
        <f>MLdata!Y78</f>
        <v>1.0549680649224199E-2</v>
      </c>
      <c r="K78" s="100">
        <f>MLdata!AB78</f>
        <v>0.722435191947571</v>
      </c>
      <c r="L78" s="100">
        <f>MLdata!Z78</f>
        <v>0.74384969504236897</v>
      </c>
      <c r="M78" s="144">
        <f>MLdata!AA78</f>
        <v>1.3190043282175801</v>
      </c>
      <c r="N78" s="130">
        <f>MLdata!AC78</f>
        <v>7.9134423257081907E-2</v>
      </c>
      <c r="O78" s="135">
        <f>MLdata!AD78</f>
        <v>4.3524303403221699E-2</v>
      </c>
      <c r="P78" s="135">
        <f>MLdata!AE78</f>
        <v>2.66007866370973E-2</v>
      </c>
      <c r="Q78" s="145">
        <f>MLdata!AF78</f>
        <v>4.2136237842366697E-2</v>
      </c>
      <c r="R78" s="132">
        <f>MLdata!AG78</f>
        <v>0.23715293949032401</v>
      </c>
      <c r="S78" s="133">
        <f>MLdata!AH78</f>
        <v>-0.72436599747157804</v>
      </c>
      <c r="T78" s="133">
        <f>MLdata!AI78</f>
        <v>-0.28305679775574999</v>
      </c>
      <c r="U78" s="100">
        <f>MLdata!AJ78</f>
        <v>1.0901318009688199</v>
      </c>
      <c r="V78" s="132">
        <f>MLdata!AK78</f>
        <v>-0.37000999840080701</v>
      </c>
      <c r="W78" s="133">
        <f>MLdata!AL78</f>
        <v>-0.113926754391902</v>
      </c>
      <c r="X78" s="133">
        <f>MLdata!AM78</f>
        <v>0.30910461786656801</v>
      </c>
      <c r="Y78" s="133">
        <f>MLdata!AN78</f>
        <v>-9.0376965595091702E-2</v>
      </c>
      <c r="Z78" s="2"/>
      <c r="AA78" s="108">
        <f t="shared" si="5"/>
        <v>2.8323453969456569E-2</v>
      </c>
      <c r="AC78" s="36">
        <f t="shared" si="8"/>
        <v>6.1942743189431888E-2</v>
      </c>
      <c r="AD78" s="36">
        <f t="shared" si="9"/>
        <v>2.226998894132497E-4</v>
      </c>
      <c r="AE78" s="36">
        <f t="shared" si="4"/>
        <v>-0.15820779604458318</v>
      </c>
    </row>
    <row r="79" spans="1:31" x14ac:dyDescent="0.25">
      <c r="A79" s="2"/>
      <c r="B79" s="5" t="str">
        <f>MLdata!Q79</f>
        <v>Appaloosa</v>
      </c>
      <c r="C79" s="5" t="str">
        <f>MLdata!R79</f>
        <v>L-S_equity</v>
      </c>
      <c r="D79" s="130">
        <f>MLdata!S79</f>
        <v>1.9646430652442499E-2</v>
      </c>
      <c r="E79" s="131">
        <f>MLdata!T79</f>
        <v>71526008.109999999</v>
      </c>
      <c r="F79" s="99">
        <f>MLdata!U79</f>
        <v>0.90479278133773799</v>
      </c>
      <c r="G79" s="100">
        <f>MLdata!V79</f>
        <v>1.2027658010403499</v>
      </c>
      <c r="H79" s="100">
        <f>MLdata!W79</f>
        <v>0.50621140496704398</v>
      </c>
      <c r="I79" s="100">
        <f>MLdata!X79</f>
        <v>0.256721925255391</v>
      </c>
      <c r="J79" s="100">
        <f>MLdata!Y79</f>
        <v>0.37060388086668899</v>
      </c>
      <c r="K79" s="100">
        <f>MLdata!AB79</f>
        <v>1.23722176129899</v>
      </c>
      <c r="L79" s="100">
        <f>MLdata!Z79</f>
        <v>1.3811948222095001</v>
      </c>
      <c r="M79" s="144">
        <f>MLdata!AA79</f>
        <v>1.25175744729438</v>
      </c>
      <c r="N79" s="130">
        <f>MLdata!AC79</f>
        <v>0.103816435592144</v>
      </c>
      <c r="O79" s="135">
        <f>MLdata!AD79</f>
        <v>7.4293277627406701E-2</v>
      </c>
      <c r="P79" s="135">
        <f>MLdata!AE79</f>
        <v>2.49174879220334E-2</v>
      </c>
      <c r="Q79" s="145">
        <f>MLdata!AF79</f>
        <v>5.3042334502497498E-2</v>
      </c>
      <c r="R79" s="132">
        <f>MLdata!AG79</f>
        <v>0.48816958962684198</v>
      </c>
      <c r="S79" s="133">
        <f>MLdata!AH79</f>
        <v>-0.69120058018394603</v>
      </c>
      <c r="T79" s="133">
        <f>MLdata!AI79</f>
        <v>-0.21142714301350099</v>
      </c>
      <c r="U79" s="100">
        <f>MLdata!AJ79</f>
        <v>-4.71544445007007E-2</v>
      </c>
      <c r="V79" s="132">
        <f>MLdata!AK79</f>
        <v>-0.27454091374724099</v>
      </c>
      <c r="W79" s="133">
        <f>MLdata!AL79</f>
        <v>0.260844232319831</v>
      </c>
      <c r="X79" s="133">
        <f>MLdata!AM79</f>
        <v>0.36314555422831901</v>
      </c>
      <c r="Y79" s="133">
        <f>MLdata!AN79</f>
        <v>-0.13464167785567299</v>
      </c>
      <c r="Z79" s="2"/>
      <c r="AA79" s="108">
        <f t="shared" si="5"/>
        <v>0.11067046041986206</v>
      </c>
      <c r="AC79" s="36">
        <f t="shared" si="8"/>
        <v>0.14422030516559578</v>
      </c>
      <c r="AD79" s="36">
        <f t="shared" si="9"/>
        <v>1.8134920073677653E-2</v>
      </c>
      <c r="AE79" s="36">
        <f t="shared" si="4"/>
        <v>-0.16681668376550748</v>
      </c>
    </row>
    <row r="80" spans="1:31" x14ac:dyDescent="0.25">
      <c r="A80" s="2"/>
      <c r="B80" s="5" t="str">
        <f>MLdata!Q80</f>
        <v>Aravt</v>
      </c>
      <c r="C80" s="5" t="str">
        <f>MLdata!R80</f>
        <v>L-S_equity</v>
      </c>
      <c r="D80" s="130">
        <f>MLdata!S80</f>
        <v>9.4472276189357107E-3</v>
      </c>
      <c r="E80" s="131">
        <f>MLdata!T80</f>
        <v>34394160</v>
      </c>
      <c r="F80" s="99">
        <f>MLdata!U80</f>
        <v>0.33782605152373002</v>
      </c>
      <c r="G80" s="100">
        <f>MLdata!V80</f>
        <v>0.41755768695163398</v>
      </c>
      <c r="H80" s="100">
        <f>MLdata!W80</f>
        <v>0.88189783746011197</v>
      </c>
      <c r="I80" s="100">
        <f>MLdata!X80</f>
        <v>0.37403555360268798</v>
      </c>
      <c r="J80" s="100">
        <f>MLdata!Y80</f>
        <v>0.26922745045083601</v>
      </c>
      <c r="K80" s="100">
        <f>MLdata!AB80</f>
        <v>-8.8119134403975494E-3</v>
      </c>
      <c r="L80" s="100">
        <f>MLdata!Z80</f>
        <v>-9.8263286434997505E-3</v>
      </c>
      <c r="M80" s="144">
        <f>MLdata!AA80</f>
        <v>1.0605504239655299</v>
      </c>
      <c r="N80" s="130">
        <f>MLdata!AC80</f>
        <v>0.13782098992438399</v>
      </c>
      <c r="O80" s="135">
        <f>MLdata!AD80</f>
        <v>9.7721796091636601E-2</v>
      </c>
      <c r="P80" s="135">
        <f>MLdata!AE80</f>
        <v>3.9375933904530598E-2</v>
      </c>
      <c r="Q80" s="145">
        <f>MLdata!AF80</f>
        <v>6.7293846584640299E-2</v>
      </c>
      <c r="R80" s="132">
        <f>MLdata!AG80</f>
        <v>0.58918861876590201</v>
      </c>
      <c r="S80" s="133">
        <f>MLdata!AH80</f>
        <v>-1.06352326852307</v>
      </c>
      <c r="T80" s="133">
        <f>MLdata!AI80</f>
        <v>-0.21159378782539801</v>
      </c>
      <c r="U80" s="100">
        <f>MLdata!AJ80</f>
        <v>2.2585761766986798</v>
      </c>
      <c r="V80" s="132">
        <f>MLdata!AK80</f>
        <v>7.2407557651090498E-2</v>
      </c>
      <c r="W80" s="133">
        <f>MLdata!AL80</f>
        <v>-0.171215467881076</v>
      </c>
      <c r="X80" s="133">
        <f>MLdata!AM80</f>
        <v>0.431096159828607</v>
      </c>
      <c r="Y80" s="133">
        <f>MLdata!AN80</f>
        <v>-1.9955504827175299E-2</v>
      </c>
      <c r="Z80" s="2"/>
      <c r="AA80" s="108">
        <f t="shared" si="5"/>
        <v>-0.15126584944040156</v>
      </c>
      <c r="AC80" s="36">
        <f t="shared" si="8"/>
        <v>-3.5671329266710522E-4</v>
      </c>
      <c r="AD80" s="36">
        <f t="shared" si="9"/>
        <v>1.7142427589401023E-2</v>
      </c>
      <c r="AE80" s="36">
        <f t="shared" si="4"/>
        <v>-0.75311689453337261</v>
      </c>
    </row>
    <row r="81" spans="1:31" x14ac:dyDescent="0.25">
      <c r="A81" s="2"/>
      <c r="B81" s="5" t="str">
        <f>MLdata!Q81</f>
        <v>Armistice</v>
      </c>
      <c r="C81" s="5" t="str">
        <f>MLdata!R81</f>
        <v>L-S_equity</v>
      </c>
      <c r="D81" s="130">
        <f>MLdata!S81</f>
        <v>0</v>
      </c>
      <c r="E81" s="131">
        <f>MLdata!T81</f>
        <v>0</v>
      </c>
      <c r="F81" s="99">
        <f>MLdata!U81</f>
        <v>0.61356859526425001</v>
      </c>
      <c r="G81" s="100">
        <f>MLdata!V81</f>
        <v>1.23120777873245</v>
      </c>
      <c r="H81" s="100">
        <f>MLdata!W81</f>
        <v>0.71893327889659797</v>
      </c>
      <c r="I81" s="100">
        <f>MLdata!X81</f>
        <v>0.238104474952126</v>
      </c>
      <c r="J81" s="100">
        <f>MLdata!Y81</f>
        <v>-0.363656281824004</v>
      </c>
      <c r="K81" s="100">
        <f>MLdata!AB81</f>
        <v>0.62065513002138994</v>
      </c>
      <c r="L81" s="100">
        <f>MLdata!Z81</f>
        <v>0.94975653670493698</v>
      </c>
      <c r="M81" s="144">
        <f>MLdata!AA81</f>
        <v>0.42456750509334501</v>
      </c>
      <c r="N81" s="130">
        <f>MLdata!AC81</f>
        <v>0.221587474092966</v>
      </c>
      <c r="O81" s="135">
        <f>MLdata!AD81</f>
        <v>7.7149724946374301E-2</v>
      </c>
      <c r="P81" s="135">
        <f>MLdata!AE81</f>
        <v>2.81147407588953E-2</v>
      </c>
      <c r="Q81" s="145">
        <f>MLdata!AF81</f>
        <v>0.15910147878491601</v>
      </c>
      <c r="R81" s="132">
        <f>MLdata!AG81</f>
        <v>0.43869925666100901</v>
      </c>
      <c r="S81" s="133">
        <f>MLdata!AH81</f>
        <v>0.99678439095286397</v>
      </c>
      <c r="T81" s="133">
        <f>MLdata!AI81</f>
        <v>-0.35356899487378901</v>
      </c>
      <c r="U81" s="100">
        <f>MLdata!AJ81</f>
        <v>-1.1371252192999699</v>
      </c>
      <c r="V81" s="132">
        <f>MLdata!AK81</f>
        <v>0.22972694174307401</v>
      </c>
      <c r="W81" s="133">
        <f>MLdata!AL81</f>
        <v>8.2425791448443905E-2</v>
      </c>
      <c r="X81" s="133">
        <f>MLdata!AM81</f>
        <v>-0.18893458136209701</v>
      </c>
      <c r="Y81" s="133">
        <f>MLdata!AN81</f>
        <v>-0.268232331722634</v>
      </c>
      <c r="Z81" s="2"/>
      <c r="AA81" s="108">
        <f t="shared" si="5"/>
        <v>8.8022844783647247E-2</v>
      </c>
      <c r="AC81" s="36">
        <f t="shared" ref="AC81:AC102" si="10">SIGN(K81)*(ABS(K81)^(2-$AE$1))*(Q81^$AE$1)</f>
        <v>0.13877735278301581</v>
      </c>
      <c r="AD81" s="36">
        <f t="shared" ref="AD81:AD102" si="11">SIGN(J81)*(ABS(J81)^(2-$AE$1))*(P81^$AE$1)</f>
        <v>-1.9389402671340716E-2</v>
      </c>
      <c r="AE81" s="36">
        <f t="shared" ref="AE81:AE102" si="12">-1*(0.7*MAX(R81,0)^2+0.1*MAX(S81,0)^2+0.1*MAX(T81,0)^2+0.1*MAX(U81,0)^2)</f>
        <v>-0.23407783866117249</v>
      </c>
    </row>
    <row r="82" spans="1:31" x14ac:dyDescent="0.25">
      <c r="A82" s="2"/>
      <c r="B82" s="5" t="str">
        <f>MLdata!Q82</f>
        <v>Bay Pond</v>
      </c>
      <c r="C82" s="5" t="str">
        <f>MLdata!R82</f>
        <v>L-S_equity</v>
      </c>
      <c r="D82" s="130">
        <f>MLdata!S82</f>
        <v>2.9722112621933101E-2</v>
      </c>
      <c r="E82" s="131">
        <f>MLdata!T82</f>
        <v>108208157.81</v>
      </c>
      <c r="F82" s="99">
        <f>MLdata!U82</f>
        <v>0.195112680324736</v>
      </c>
      <c r="G82" s="100">
        <f>MLdata!V82</f>
        <v>0.62849723244246503</v>
      </c>
      <c r="H82" s="100">
        <f>MLdata!W82</f>
        <v>0.57570274646851805</v>
      </c>
      <c r="I82" s="100">
        <f>MLdata!X82</f>
        <v>0.24052565110256099</v>
      </c>
      <c r="J82" s="100">
        <f>MLdata!Y82</f>
        <v>-0.39141850003342099</v>
      </c>
      <c r="K82" s="100">
        <f>MLdata!AB82</f>
        <v>0.34349153709570901</v>
      </c>
      <c r="L82" s="100">
        <f>MLdata!Z82</f>
        <v>0.37824098391194</v>
      </c>
      <c r="M82" s="144">
        <f>MLdata!AA82</f>
        <v>0.70259409844240395</v>
      </c>
      <c r="N82" s="130">
        <f>MLdata!AC82</f>
        <v>0.184895064064835</v>
      </c>
      <c r="O82" s="135">
        <f>MLdata!AD82</f>
        <v>0.15056144529787299</v>
      </c>
      <c r="P82" s="135">
        <f>MLdata!AE82</f>
        <v>5.3634206846636397E-2</v>
      </c>
      <c r="Q82" s="145">
        <f>MLdata!AF82</f>
        <v>6.0714458463854301E-2</v>
      </c>
      <c r="R82" s="132">
        <f>MLdata!AG82</f>
        <v>0.97250864200952802</v>
      </c>
      <c r="S82" s="133">
        <f>MLdata!AH82</f>
        <v>-0.49360557240407998</v>
      </c>
      <c r="T82" s="133">
        <f>MLdata!AI82</f>
        <v>-0.81905943038551299</v>
      </c>
      <c r="U82" s="100">
        <f>MLdata!AJ82</f>
        <v>-0.59049380896112302</v>
      </c>
      <c r="V82" s="132">
        <f>MLdata!AK82</f>
        <v>-0.20498587736063201</v>
      </c>
      <c r="W82" s="133">
        <f>MLdata!AL82</f>
        <v>-0.30704164817578</v>
      </c>
      <c r="X82" s="133">
        <f>MLdata!AM82</f>
        <v>0.22111326459983299</v>
      </c>
      <c r="Y82" s="133">
        <f>MLdata!AN82</f>
        <v>-0.60838693030450497</v>
      </c>
      <c r="Z82" s="2"/>
      <c r="AA82" s="108">
        <f t="shared" si="5"/>
        <v>-0.10569517407498515</v>
      </c>
      <c r="AC82" s="36">
        <f t="shared" si="10"/>
        <v>3.2163562501804799E-2</v>
      </c>
      <c r="AD82" s="36">
        <f t="shared" si="11"/>
        <v>-3.4505083471396525E-2</v>
      </c>
      <c r="AE82" s="36">
        <f t="shared" si="12"/>
        <v>-0.66204114114825141</v>
      </c>
    </row>
    <row r="83" spans="1:31" x14ac:dyDescent="0.25">
      <c r="A83" s="2"/>
      <c r="B83" s="5" t="str">
        <f>MLdata!Q83</f>
        <v>Cadian</v>
      </c>
      <c r="C83" s="5" t="str">
        <f>MLdata!R83</f>
        <v>L-S_equity</v>
      </c>
      <c r="D83" s="130">
        <f>MLdata!S83</f>
        <v>0</v>
      </c>
      <c r="E83" s="131">
        <f>MLdata!T83</f>
        <v>0</v>
      </c>
      <c r="F83" s="99">
        <f>MLdata!U83</f>
        <v>0.39688701361631901</v>
      </c>
      <c r="G83" s="100">
        <f>MLdata!V83</f>
        <v>0.846623515535048</v>
      </c>
      <c r="H83" s="100">
        <f>MLdata!W83</f>
        <v>1.3209143780719399</v>
      </c>
      <c r="I83" s="100">
        <f>MLdata!X83</f>
        <v>0.29409770060847501</v>
      </c>
      <c r="J83" s="100">
        <f>MLdata!Y83</f>
        <v>-0.68033755891604697</v>
      </c>
      <c r="K83" s="100">
        <f>MLdata!AB83</f>
        <v>0.55465658515221705</v>
      </c>
      <c r="L83" s="100">
        <f>MLdata!Z83</f>
        <v>0.59763186500874099</v>
      </c>
      <c r="M83" s="144">
        <f>MLdata!AA83</f>
        <v>0.93633357730042999</v>
      </c>
      <c r="N83" s="130">
        <f>MLdata!AC83</f>
        <v>0.15104469602478399</v>
      </c>
      <c r="O83" s="135">
        <f>MLdata!AD83</f>
        <v>7.9486363199468002E-2</v>
      </c>
      <c r="P83" s="135">
        <f>MLdata!AE83</f>
        <v>2.0172555937035801E-2</v>
      </c>
      <c r="Q83" s="145">
        <f>MLdata!AF83</f>
        <v>9.0677854533477001E-2</v>
      </c>
      <c r="R83" s="132">
        <f>MLdata!AG83</f>
        <v>0.52947887543219796</v>
      </c>
      <c r="S83" s="133">
        <f>MLdata!AH83</f>
        <v>-0.34630962336878801</v>
      </c>
      <c r="T83" s="133">
        <f>MLdata!AI83</f>
        <v>-0.45028551087047902</v>
      </c>
      <c r="U83" s="100">
        <f>MLdata!AJ83</f>
        <v>0.34557256566731998</v>
      </c>
      <c r="V83" s="132">
        <f>MLdata!AK83</f>
        <v>1.18702475408146E-2</v>
      </c>
      <c r="W83" s="133">
        <f>MLdata!AL83</f>
        <v>-0.42354781468763503</v>
      </c>
      <c r="X83" s="133">
        <f>MLdata!AM83</f>
        <v>-9.5205407994249397E-2</v>
      </c>
      <c r="Y83" s="133">
        <f>MLdata!AN83</f>
        <v>-7.3408158881918803E-2</v>
      </c>
      <c r="Z83" s="2"/>
      <c r="AA83" s="108">
        <f>$W$1+$X$1*AC83+$Y$1*AD83+$Z$1*AE83</f>
        <v>3.2151864157381506E-2</v>
      </c>
      <c r="AC83" s="36">
        <f>SIGN(K83)*(ABS(K83)^(2-$AE$1))*(Q83^$AE$1)</f>
        <v>7.9096295546913137E-2</v>
      </c>
      <c r="AD83" s="36">
        <f t="shared" si="11"/>
        <v>-3.3073202926414386E-2</v>
      </c>
      <c r="AE83" s="36">
        <f t="shared" si="12"/>
        <v>-0.20818555548445092</v>
      </c>
    </row>
    <row r="84" spans="1:31" x14ac:dyDescent="0.25">
      <c r="A84" s="2"/>
      <c r="B84" s="5" t="str">
        <f>MLdata!Q84</f>
        <v>Coatue</v>
      </c>
      <c r="C84" s="5" t="str">
        <f>MLdata!R84</f>
        <v>L-S_equity</v>
      </c>
      <c r="D84" s="130">
        <f>MLdata!S84</f>
        <v>8.54809092422836E-3</v>
      </c>
      <c r="E84" s="131">
        <f>MLdata!T84</f>
        <v>31120707.449999999</v>
      </c>
      <c r="F84" s="99">
        <f>MLdata!U84</f>
        <v>0.919906898598431</v>
      </c>
      <c r="G84" s="100">
        <f>MLdata!V84</f>
        <v>0.89207257849521704</v>
      </c>
      <c r="H84" s="100">
        <f>MLdata!W84</f>
        <v>0.69889828545824895</v>
      </c>
      <c r="I84" s="100">
        <f>MLdata!X84</f>
        <v>0.30200590778363401</v>
      </c>
      <c r="J84" s="100">
        <f>MLdata!Y84</f>
        <v>0.37353789373144702</v>
      </c>
      <c r="K84" s="100">
        <f>MLdata!AB84</f>
        <v>1.0165037896621401</v>
      </c>
      <c r="L84" s="100">
        <f>MLdata!Z84</f>
        <v>1.20459007922248</v>
      </c>
      <c r="M84" s="144">
        <f>MLdata!AA84</f>
        <v>1.42640338169245</v>
      </c>
      <c r="N84" s="130">
        <f>MLdata!AC84</f>
        <v>0.10653629303838601</v>
      </c>
      <c r="O84" s="135">
        <f>MLdata!AD84</f>
        <v>5.8908538814639602E-2</v>
      </c>
      <c r="P84" s="135">
        <f>MLdata!AE84</f>
        <v>4.2878265945247802E-2</v>
      </c>
      <c r="Q84" s="145">
        <f>MLdata!AF84</f>
        <v>6.3153809834279998E-2</v>
      </c>
      <c r="R84" s="132">
        <f>MLdata!AG84</f>
        <v>0.35520683218471799</v>
      </c>
      <c r="S84" s="133">
        <f>MLdata!AH84</f>
        <v>-1.2196558663274</v>
      </c>
      <c r="T84" s="133">
        <f>MLdata!AI84</f>
        <v>9.62392799574361E-2</v>
      </c>
      <c r="U84" s="100">
        <f>MLdata!AJ84</f>
        <v>0.87966567193839995</v>
      </c>
      <c r="V84" s="132">
        <f>MLdata!AK84</f>
        <v>-0.140451982147864</v>
      </c>
      <c r="W84" s="133">
        <f>MLdata!AL84</f>
        <v>-0.123692757809751</v>
      </c>
      <c r="X84" s="133">
        <f>MLdata!AM84</f>
        <v>0.460720404431467</v>
      </c>
      <c r="Y84" s="133">
        <f>MLdata!AN84</f>
        <v>0.16977759838147299</v>
      </c>
      <c r="Z84" s="2"/>
      <c r="AA84" s="108">
        <f t="shared" si="5"/>
        <v>9.6009830481071076E-2</v>
      </c>
      <c r="AC84" s="36">
        <f t="shared" si="10"/>
        <v>0.12858370013384834</v>
      </c>
      <c r="AD84" s="36">
        <f t="shared" si="11"/>
        <v>2.7516693233923185E-2</v>
      </c>
      <c r="AE84" s="36">
        <f t="shared" si="12"/>
        <v>-0.16662769488084794</v>
      </c>
    </row>
    <row r="85" spans="1:31" x14ac:dyDescent="0.25">
      <c r="A85" s="2"/>
      <c r="B85" s="5" t="str">
        <f>MLdata!Q85</f>
        <v>Darsana</v>
      </c>
      <c r="C85" s="5" t="str">
        <f>MLdata!R85</f>
        <v>L-S_equity</v>
      </c>
      <c r="D85" s="130">
        <f>MLdata!S85</f>
        <v>1.0259485060944399E-2</v>
      </c>
      <c r="E85" s="131">
        <f>MLdata!T85</f>
        <v>37351314.579999998</v>
      </c>
      <c r="F85" s="99">
        <f>MLdata!U85</f>
        <v>0.45960659336656201</v>
      </c>
      <c r="G85" s="100">
        <f>MLdata!V85</f>
        <v>0.79050879060060597</v>
      </c>
      <c r="H85" s="100">
        <f>MLdata!W85</f>
        <v>1.3164785225848601</v>
      </c>
      <c r="I85" s="100">
        <f>MLdata!X85</f>
        <v>0.298276624974813</v>
      </c>
      <c r="J85" s="100">
        <f>MLdata!Y85</f>
        <v>0.52606720970135101</v>
      </c>
      <c r="K85" s="100">
        <f>MLdata!AB85</f>
        <v>0.382464375131014</v>
      </c>
      <c r="L85" s="100">
        <f>MLdata!Z85</f>
        <v>0.39540647394865902</v>
      </c>
      <c r="M85" s="144">
        <f>MLdata!AA85</f>
        <v>1.07957523927667</v>
      </c>
      <c r="N85" s="130">
        <f>MLdata!AC85</f>
        <v>0.158863237765067</v>
      </c>
      <c r="O85" s="135">
        <f>MLdata!AD85</f>
        <v>0.125728788610495</v>
      </c>
      <c r="P85" s="135">
        <f>MLdata!AE85</f>
        <v>1.67419901643138E-2</v>
      </c>
      <c r="Q85" s="145">
        <f>MLdata!AF85</f>
        <v>6.9824073763048694E-2</v>
      </c>
      <c r="R85" s="132">
        <f>MLdata!AG85</f>
        <v>0.82439501709408003</v>
      </c>
      <c r="S85" s="133">
        <f>MLdata!AH85</f>
        <v>0.43043418471405598</v>
      </c>
      <c r="T85" s="133">
        <f>MLdata!AI85</f>
        <v>-0.64010903901498695</v>
      </c>
      <c r="U85" s="100">
        <f>MLdata!AJ85</f>
        <v>-0.31364710186616401</v>
      </c>
      <c r="V85" s="132">
        <f>MLdata!AK85</f>
        <v>-2.3672193881984001E-2</v>
      </c>
      <c r="W85" s="133">
        <f>MLdata!AL85</f>
        <v>9.2083291591228494E-2</v>
      </c>
      <c r="X85" s="133">
        <f>MLdata!AM85</f>
        <v>0.23152868341526001</v>
      </c>
      <c r="Y85" s="133">
        <f>MLdata!AN85</f>
        <v>-4.9720413731588102E-3</v>
      </c>
      <c r="Z85" s="2"/>
      <c r="AA85" s="108">
        <f t="shared" si="5"/>
        <v>-5.791327184348477E-2</v>
      </c>
      <c r="AC85" s="36">
        <f t="shared" si="10"/>
        <v>4.0854756225890611E-2</v>
      </c>
      <c r="AD85" s="36">
        <f t="shared" si="11"/>
        <v>2.0852438673704909E-2</v>
      </c>
      <c r="AE85" s="36">
        <f t="shared" si="12"/>
        <v>-0.49426635968372934</v>
      </c>
    </row>
    <row r="86" spans="1:31" x14ac:dyDescent="0.25">
      <c r="A86" s="2"/>
      <c r="B86" s="5" t="str">
        <f>MLdata!Q86</f>
        <v>Falcon Edge</v>
      </c>
      <c r="C86" s="5" t="str">
        <f>MLdata!R86</f>
        <v>L-S_equity</v>
      </c>
      <c r="D86" s="130">
        <f>MLdata!S86</f>
        <v>3.6911177049420499E-2</v>
      </c>
      <c r="E86" s="131">
        <f>MLdata!T86</f>
        <v>134381109.50999999</v>
      </c>
      <c r="F86" s="99">
        <f>MLdata!U86</f>
        <v>0.13329853836694999</v>
      </c>
      <c r="G86" s="100">
        <f>MLdata!V86</f>
        <v>0.45033548026777498</v>
      </c>
      <c r="H86" s="100">
        <f>MLdata!W86</f>
        <v>2.8936765658987902</v>
      </c>
      <c r="I86" s="100">
        <f>MLdata!X86</f>
        <v>0.33807566281616103</v>
      </c>
      <c r="J86" s="100">
        <f>MLdata!Y86</f>
        <v>-0.26296964800748102</v>
      </c>
      <c r="K86" s="100">
        <f>MLdata!AB86</f>
        <v>5.7692114752808998E-2</v>
      </c>
      <c r="L86" s="100">
        <f>MLdata!Z86</f>
        <v>5.7329445506329998E-2</v>
      </c>
      <c r="M86" s="144">
        <f>MLdata!AA86</f>
        <v>0.65704272523954899</v>
      </c>
      <c r="N86" s="130">
        <f>MLdata!AC86</f>
        <v>8.9301039533286997E-2</v>
      </c>
      <c r="O86" s="135">
        <f>MLdata!AD86</f>
        <v>5.1381069301042602E-2</v>
      </c>
      <c r="P86" s="135">
        <f>MLdata!AE86</f>
        <v>3.0723000181330801E-2</v>
      </c>
      <c r="Q86" s="145">
        <f>MLdata!AF86</f>
        <v>4.5278727238448301E-2</v>
      </c>
      <c r="R86" s="132">
        <f>MLdata!AG86</f>
        <v>0.34787695826026199</v>
      </c>
      <c r="S86" s="133">
        <f>MLdata!AH86</f>
        <v>-0.18666031275900999</v>
      </c>
      <c r="T86" s="133">
        <f>MLdata!AI86</f>
        <v>-0.14309799640516699</v>
      </c>
      <c r="U86" s="100">
        <f>MLdata!AJ86</f>
        <v>0.265294494735203</v>
      </c>
      <c r="V86" s="132">
        <f>MLdata!AK86</f>
        <v>-3.2069316550563498E-2</v>
      </c>
      <c r="W86" s="133">
        <f>MLdata!AL86</f>
        <v>-0.48067385675479202</v>
      </c>
      <c r="X86" s="133">
        <f>MLdata!AM86</f>
        <v>0.143257172377831</v>
      </c>
      <c r="Y86" s="133">
        <f>MLdata!AN86</f>
        <v>-8.3285535181448003E-2</v>
      </c>
      <c r="Z86" s="2"/>
      <c r="AA86" s="108">
        <f t="shared" si="5"/>
        <v>-1.8956766045753897E-2</v>
      </c>
      <c r="AC86" s="36">
        <f t="shared" si="10"/>
        <v>2.7753402314126072E-3</v>
      </c>
      <c r="AD86" s="36">
        <f t="shared" si="11"/>
        <v>-1.3819099660526789E-2</v>
      </c>
      <c r="AE86" s="36">
        <f t="shared" si="12"/>
        <v>-9.1750981555569114E-2</v>
      </c>
    </row>
    <row r="87" spans="1:31" x14ac:dyDescent="0.25">
      <c r="A87" s="2"/>
      <c r="B87" s="5" t="str">
        <f>MLdata!Q87</f>
        <v>Greenlight</v>
      </c>
      <c r="C87" s="5" t="str">
        <f>MLdata!R87</f>
        <v>L-S_equity</v>
      </c>
      <c r="D87" s="130">
        <f>MLdata!S87</f>
        <v>0</v>
      </c>
      <c r="E87" s="131">
        <f>MLdata!T87</f>
        <v>0</v>
      </c>
      <c r="F87" s="99">
        <f>MLdata!U87</f>
        <v>-0.22983112844409501</v>
      </c>
      <c r="G87" s="100">
        <f>MLdata!V87</f>
        <v>-0.432031940870853</v>
      </c>
      <c r="H87" s="100">
        <f>MLdata!W87</f>
        <v>-2.1523088105032802</v>
      </c>
      <c r="I87" s="100">
        <f>MLdata!X87</f>
        <v>0.328926349433173</v>
      </c>
      <c r="J87" s="100">
        <f>MLdata!Y87</f>
        <v>0.47351119832580701</v>
      </c>
      <c r="K87" s="100">
        <f>MLdata!AB87</f>
        <v>-2.4982371886077499</v>
      </c>
      <c r="L87" s="100">
        <f>MLdata!Z87</f>
        <v>-1.29176148266843</v>
      </c>
      <c r="M87" s="144">
        <f>MLdata!AA87</f>
        <v>-2.16850767607077</v>
      </c>
      <c r="N87" s="130">
        <f>MLdata!AC87</f>
        <v>0.114056336346089</v>
      </c>
      <c r="O87" s="135">
        <f>MLdata!AD87</f>
        <v>6.0020900117348501E-2</v>
      </c>
      <c r="P87" s="135">
        <f>MLdata!AE87</f>
        <v>5.3603922669229101E-2</v>
      </c>
      <c r="Q87" s="145">
        <f>MLdata!AF87</f>
        <v>6.57959346543915E-2</v>
      </c>
      <c r="R87" s="132">
        <f>MLdata!AG87</f>
        <v>0.39236578893436402</v>
      </c>
      <c r="S87" s="133">
        <f>MLdata!AH87</f>
        <v>0.45518800121366998</v>
      </c>
      <c r="T87" s="133">
        <f>MLdata!AI87</f>
        <v>-0.320228563372977</v>
      </c>
      <c r="U87" s="100">
        <f>MLdata!AJ87</f>
        <v>-6.1694516370207203E-2</v>
      </c>
      <c r="V87" s="132">
        <f>MLdata!AK87</f>
        <v>-0.67256953277162601</v>
      </c>
      <c r="W87" s="133">
        <f>MLdata!AL87</f>
        <v>1.0441044920783</v>
      </c>
      <c r="X87" s="133">
        <f>MLdata!AM87</f>
        <v>0.102010237538705</v>
      </c>
      <c r="Y87" s="133">
        <f>MLdata!AN87</f>
        <v>0.29082733151642398</v>
      </c>
      <c r="Z87" s="2"/>
      <c r="AA87" s="108">
        <f t="shared" si="5"/>
        <v>-0.43135055148857387</v>
      </c>
      <c r="AC87" s="36">
        <f t="shared" si="10"/>
        <v>-0.40802932947415876</v>
      </c>
      <c r="AD87" s="36">
        <f t="shared" si="11"/>
        <v>4.3758280402148547E-2</v>
      </c>
      <c r="AE87" s="36">
        <f t="shared" si="12"/>
        <v>-0.12848525027314972</v>
      </c>
    </row>
    <row r="88" spans="1:31" x14ac:dyDescent="0.25">
      <c r="A88" s="2"/>
      <c r="B88" s="5" t="str">
        <f>MLdata!Q88</f>
        <v>Janchor</v>
      </c>
      <c r="C88" s="5" t="str">
        <f>MLdata!R88</f>
        <v>L-S_equity</v>
      </c>
      <c r="D88" s="130">
        <f>MLdata!S88</f>
        <v>2.7710719539286902E-2</v>
      </c>
      <c r="E88" s="131">
        <f>MLdata!T88</f>
        <v>100885356</v>
      </c>
      <c r="F88" s="99">
        <f>MLdata!U88</f>
        <v>0.66974559234742104</v>
      </c>
      <c r="G88" s="100">
        <f>MLdata!V88</f>
        <v>1.1553050791851001</v>
      </c>
      <c r="H88" s="100">
        <f>MLdata!W88</f>
        <v>0.69418107856001499</v>
      </c>
      <c r="I88" s="100">
        <f>MLdata!X88</f>
        <v>0.32247253092686501</v>
      </c>
      <c r="J88" s="100">
        <f>MLdata!Y88</f>
        <v>-0.32241742562557502</v>
      </c>
      <c r="K88" s="100">
        <f>MLdata!AB88</f>
        <v>0.80606898463359</v>
      </c>
      <c r="L88" s="100">
        <f>MLdata!Z88</f>
        <v>1.0087514177311001</v>
      </c>
      <c r="M88" s="144">
        <f>MLdata!AA88</f>
        <v>0.680410411570045</v>
      </c>
      <c r="N88" s="130">
        <f>MLdata!AC88</f>
        <v>9.2144610007835595E-2</v>
      </c>
      <c r="O88" s="135">
        <f>MLdata!AD88</f>
        <v>3.6088617630573798E-2</v>
      </c>
      <c r="P88" s="135">
        <f>MLdata!AE88</f>
        <v>1.7917322534548401E-2</v>
      </c>
      <c r="Q88" s="145">
        <f>MLdata!AF88</f>
        <v>5.4734908140855701E-2</v>
      </c>
      <c r="R88" s="132">
        <f>MLdata!AG88</f>
        <v>0.234086579550778</v>
      </c>
      <c r="S88" s="133">
        <f>MLdata!AH88</f>
        <v>-0.35201898619823002</v>
      </c>
      <c r="T88" s="133">
        <f>MLdata!AI88</f>
        <v>-0.18252684933606</v>
      </c>
      <c r="U88" s="100">
        <f>MLdata!AJ88</f>
        <v>0.52566797585874503</v>
      </c>
      <c r="V88" s="132">
        <f>MLdata!AK88</f>
        <v>-0.15411710500693299</v>
      </c>
      <c r="W88" s="133">
        <f>MLdata!AL88</f>
        <v>-0.17512384601379499</v>
      </c>
      <c r="X88" s="133">
        <f>MLdata!AM88</f>
        <v>0.118973755173913</v>
      </c>
      <c r="Y88" s="133">
        <f>MLdata!AN88</f>
        <v>-0.132254218465573</v>
      </c>
      <c r="Z88" s="2"/>
      <c r="AA88" s="108">
        <f t="shared" si="5"/>
        <v>7.0041949003324389E-2</v>
      </c>
      <c r="AC88" s="36">
        <f t="shared" si="10"/>
        <v>8.6429810124715095E-2</v>
      </c>
      <c r="AD88" s="36">
        <f t="shared" si="11"/>
        <v>-1.1898109629125323E-2</v>
      </c>
      <c r="AE88" s="36">
        <f t="shared" si="12"/>
        <v>-6.5990250792390917E-2</v>
      </c>
    </row>
    <row r="89" spans="1:31" x14ac:dyDescent="0.25">
      <c r="A89" s="2"/>
      <c r="B89" s="5" t="str">
        <f>MLdata!Q89</f>
        <v>Kensico</v>
      </c>
      <c r="C89" s="5" t="str">
        <f>MLdata!R89</f>
        <v>L-S_equity</v>
      </c>
      <c r="D89" s="130">
        <f>MLdata!S89</f>
        <v>2.4054859422303999E-2</v>
      </c>
      <c r="E89" s="131">
        <f>MLdata!T89</f>
        <v>87575606</v>
      </c>
      <c r="F89" s="99">
        <f>MLdata!U89</f>
        <v>0.252419990722907</v>
      </c>
      <c r="G89" s="100">
        <f>MLdata!V89</f>
        <v>0.69730985893473496</v>
      </c>
      <c r="H89" s="100">
        <f>MLdata!W89</f>
        <v>-0.159459674267559</v>
      </c>
      <c r="I89" s="100">
        <f>MLdata!X89</f>
        <v>0.33171972080203899</v>
      </c>
      <c r="J89" s="100">
        <f>MLdata!Y89</f>
        <v>0.56836720323939705</v>
      </c>
      <c r="K89" s="100">
        <f>MLdata!AB89</f>
        <v>-0.57916653661483397</v>
      </c>
      <c r="L89" s="100">
        <f>MLdata!Z89</f>
        <v>-0.18954437480292199</v>
      </c>
      <c r="M89" s="144">
        <f>MLdata!AA89</f>
        <v>-0.60303626176431602</v>
      </c>
      <c r="N89" s="130">
        <f>MLdata!AC89</f>
        <v>9.8063415297638401E-2</v>
      </c>
      <c r="O89" s="135">
        <f>MLdata!AD89</f>
        <v>8.0986378871786002E-2</v>
      </c>
      <c r="P89" s="135">
        <f>MLdata!AE89</f>
        <v>8.8460379510562799E-3</v>
      </c>
      <c r="Q89" s="145">
        <f>MLdata!AF89</f>
        <v>4.2978860988398898E-2</v>
      </c>
      <c r="R89" s="132">
        <f>MLdata!AG89</f>
        <v>0.53722342271906598</v>
      </c>
      <c r="S89" s="133">
        <f>MLdata!AH89</f>
        <v>-0.28456810336209898</v>
      </c>
      <c r="T89" s="133">
        <f>MLdata!AI89</f>
        <v>-0.48312968798338601</v>
      </c>
      <c r="U89" s="100">
        <f>MLdata!AJ89</f>
        <v>0.83188076725959503</v>
      </c>
      <c r="V89" s="132">
        <f>MLdata!AK89</f>
        <v>-0.17243993142230499</v>
      </c>
      <c r="W89" s="133">
        <f>MLdata!AL89</f>
        <v>0.18813745102225901</v>
      </c>
      <c r="X89" s="133">
        <f>MLdata!AM89</f>
        <v>6.9789114118693193E-2</v>
      </c>
      <c r="Y89" s="133">
        <f>MLdata!AN89</f>
        <v>3.4408636087991301E-2</v>
      </c>
      <c r="Z89" s="2"/>
      <c r="AA89" s="108">
        <f t="shared" si="5"/>
        <v>-0.1025143009604013</v>
      </c>
      <c r="AC89" s="36">
        <f t="shared" si="10"/>
        <v>-4.7691996412204979E-2</v>
      </c>
      <c r="AD89" s="36">
        <f t="shared" si="11"/>
        <v>1.4234684990502856E-2</v>
      </c>
      <c r="AE89" s="36">
        <f t="shared" si="12"/>
        <v>-0.27122886523623302</v>
      </c>
    </row>
    <row r="90" spans="1:31" x14ac:dyDescent="0.25">
      <c r="A90" s="2"/>
      <c r="B90" s="5" t="str">
        <f>MLdata!Q90</f>
        <v>Kylin</v>
      </c>
      <c r="C90" s="5" t="str">
        <f>MLdata!R90</f>
        <v>L-S_equity</v>
      </c>
      <c r="D90" s="130">
        <f>MLdata!S90</f>
        <v>1.13427592066512E-3</v>
      </c>
      <c r="E90" s="131">
        <f>MLdata!T90</f>
        <v>4129514.93</v>
      </c>
      <c r="F90" s="99">
        <f>MLdata!U90</f>
        <v>0.21789836342736299</v>
      </c>
      <c r="G90" s="100">
        <f>MLdata!V90</f>
        <v>0.32139136778503602</v>
      </c>
      <c r="H90" s="100">
        <f>MLdata!W90</f>
        <v>3.4864337467596603E-2</v>
      </c>
      <c r="I90" s="100">
        <f>MLdata!X90</f>
        <v>0.329440366256257</v>
      </c>
      <c r="J90" s="100">
        <f>MLdata!Y90</f>
        <v>-0.22980781432052999</v>
      </c>
      <c r="K90" s="100">
        <f>MLdata!AB90</f>
        <v>-7.6179611140865097E-3</v>
      </c>
      <c r="L90" s="100">
        <f>MLdata!Z90</f>
        <v>0.176087834990765</v>
      </c>
      <c r="M90" s="144">
        <f>MLdata!AA90</f>
        <v>-0.20129857185361999</v>
      </c>
      <c r="N90" s="130">
        <f>MLdata!AC90</f>
        <v>0.115253768197083</v>
      </c>
      <c r="O90" s="135">
        <f>MLdata!AD90</f>
        <v>6.8437422908337098E-2</v>
      </c>
      <c r="P90" s="135">
        <f>MLdata!AE90</f>
        <v>3.4149384772999003E-2</v>
      </c>
      <c r="Q90" s="145">
        <f>MLdata!AF90</f>
        <v>6.0440117120511998E-2</v>
      </c>
      <c r="R90" s="132">
        <f>MLdata!AG90</f>
        <v>0.44158347636126499</v>
      </c>
      <c r="S90" s="133">
        <f>MLdata!AH90</f>
        <v>-0.47744278720654199</v>
      </c>
      <c r="T90" s="133">
        <f>MLdata!AI90</f>
        <v>0.20506604871135101</v>
      </c>
      <c r="U90" s="100">
        <f>MLdata!AJ90</f>
        <v>2.8306143314597899E-2</v>
      </c>
      <c r="V90" s="132">
        <f>MLdata!AK90</f>
        <v>0.102980415059513</v>
      </c>
      <c r="W90" s="133">
        <f>MLdata!AL90</f>
        <v>-0.388562450703624</v>
      </c>
      <c r="X90" s="133">
        <f>MLdata!AM90</f>
        <v>0.20455004673721799</v>
      </c>
      <c r="Y90" s="133">
        <f>MLdata!AN90</f>
        <v>-0.24555977929082301</v>
      </c>
      <c r="Z90" s="2"/>
      <c r="AA90" s="108">
        <f t="shared" si="5"/>
        <v>-3.1694832424667974E-2</v>
      </c>
      <c r="AC90" s="36">
        <f t="shared" si="10"/>
        <v>-2.7434207067317647E-4</v>
      </c>
      <c r="AD90" s="36">
        <f t="shared" si="11"/>
        <v>-1.263988588984161E-2</v>
      </c>
      <c r="AE90" s="36">
        <f t="shared" si="12"/>
        <v>-0.14078250882505319</v>
      </c>
    </row>
    <row r="91" spans="1:31" x14ac:dyDescent="0.25">
      <c r="A91" s="2"/>
      <c r="B91" s="5" t="str">
        <f>MLdata!Q91</f>
        <v>Light Street</v>
      </c>
      <c r="C91" s="5" t="str">
        <f>MLdata!R91</f>
        <v>L-S_equity</v>
      </c>
      <c r="D91" s="130">
        <f>MLdata!S91</f>
        <v>2.1404667600405498E-2</v>
      </c>
      <c r="E91" s="131">
        <f>MLdata!T91</f>
        <v>77927154.069999993</v>
      </c>
      <c r="F91" s="99">
        <f>MLdata!U91</f>
        <v>0.74724248049356401</v>
      </c>
      <c r="G91" s="100">
        <f>MLdata!V91</f>
        <v>0.835071538740639</v>
      </c>
      <c r="H91" s="100">
        <f>MLdata!W91</f>
        <v>0.69231730813535497</v>
      </c>
      <c r="I91" s="100">
        <f>MLdata!X91</f>
        <v>0.31706834598669598</v>
      </c>
      <c r="J91" s="100">
        <f>MLdata!Y91</f>
        <v>-6.7982865645284203E-3</v>
      </c>
      <c r="K91" s="100">
        <f>MLdata!AB91</f>
        <v>1.25964202411546</v>
      </c>
      <c r="L91" s="100">
        <f>MLdata!Z91</f>
        <v>1.2709408889568701</v>
      </c>
      <c r="M91" s="144">
        <f>MLdata!AA91</f>
        <v>1.7822836852564601</v>
      </c>
      <c r="N91" s="130">
        <f>MLdata!AC91</f>
        <v>0.16626856015402899</v>
      </c>
      <c r="O91" s="135">
        <f>MLdata!AD91</f>
        <v>0.111902747010322</v>
      </c>
      <c r="P91" s="135">
        <f>MLdata!AE91</f>
        <v>7.3263505209340496E-2</v>
      </c>
      <c r="Q91" s="145">
        <f>MLdata!AF91</f>
        <v>7.0861543998957693E-2</v>
      </c>
      <c r="R91" s="132">
        <f>MLdata!AG91</f>
        <v>0.69196178722710899</v>
      </c>
      <c r="S91" s="133">
        <f>MLdata!AH91</f>
        <v>-1.8458375640576401</v>
      </c>
      <c r="T91" s="133">
        <f>MLdata!AI91</f>
        <v>0.42893300921801703</v>
      </c>
      <c r="U91" s="100">
        <f>MLdata!AJ91</f>
        <v>0.95016325898769505</v>
      </c>
      <c r="V91" s="132">
        <f>MLdata!AK91</f>
        <v>-0.234738661730128</v>
      </c>
      <c r="W91" s="133">
        <f>MLdata!AL91</f>
        <v>-0.70039227768537504</v>
      </c>
      <c r="X91" s="133">
        <f>MLdata!AM91</f>
        <v>0.66668640237906895</v>
      </c>
      <c r="Y91" s="133">
        <f>MLdata!AN91</f>
        <v>-0.15647880264987701</v>
      </c>
      <c r="Z91" s="2"/>
      <c r="AA91" s="108">
        <f t="shared" si="5"/>
        <v>9.248384279163524E-2</v>
      </c>
      <c r="AC91" s="36">
        <f t="shared" si="10"/>
        <v>0.18328076318179812</v>
      </c>
      <c r="AD91" s="36">
        <f t="shared" si="11"/>
        <v>-2.7489390069163912E-4</v>
      </c>
      <c r="AE91" s="36">
        <f t="shared" si="12"/>
        <v>-0.44384715500046856</v>
      </c>
    </row>
    <row r="92" spans="1:31" x14ac:dyDescent="0.25">
      <c r="A92" s="2"/>
      <c r="B92" s="5" t="str">
        <f>MLdata!Q92</f>
        <v>Lone Pine</v>
      </c>
      <c r="C92" s="5" t="str">
        <f>MLdata!R92</f>
        <v>L-S_equity</v>
      </c>
      <c r="D92" s="130">
        <f>MLdata!S92</f>
        <v>0</v>
      </c>
      <c r="E92" s="131">
        <f>MLdata!T92</f>
        <v>0</v>
      </c>
      <c r="F92" s="99">
        <f>MLdata!U92</f>
        <v>0.58800531420709501</v>
      </c>
      <c r="G92" s="100">
        <f>MLdata!V92</f>
        <v>0.43668007389117403</v>
      </c>
      <c r="H92" s="100">
        <f>MLdata!W92</f>
        <v>-0.32733615680104899</v>
      </c>
      <c r="I92" s="100">
        <f>MLdata!X92</f>
        <v>0.27518340885856102</v>
      </c>
      <c r="J92" s="100">
        <f>MLdata!Y92</f>
        <v>0.25780058957899099</v>
      </c>
      <c r="K92" s="100">
        <f>MLdata!AB92</f>
        <v>0.40792994988731901</v>
      </c>
      <c r="L92" s="100">
        <f>MLdata!Z92</f>
        <v>0.71050217719645703</v>
      </c>
      <c r="M92" s="144">
        <f>MLdata!AA92</f>
        <v>0.23977657122771001</v>
      </c>
      <c r="N92" s="130">
        <f>MLdata!AC92</f>
        <v>0.121925884706653</v>
      </c>
      <c r="O92" s="135">
        <f>MLdata!AD92</f>
        <v>9.5245050883641297E-2</v>
      </c>
      <c r="P92" s="135">
        <f>MLdata!AE92</f>
        <v>4.1204758240863899E-2</v>
      </c>
      <c r="Q92" s="145">
        <f>MLdata!AF92</f>
        <v>6.2577498045577107E-2</v>
      </c>
      <c r="R92" s="132">
        <f>MLdata!AG92</f>
        <v>0.61578546933582601</v>
      </c>
      <c r="S92" s="133">
        <f>MLdata!AH92</f>
        <v>-1.38613752094305</v>
      </c>
      <c r="T92" s="133">
        <f>MLdata!AI92</f>
        <v>4.1921716593639101E-2</v>
      </c>
      <c r="U92" s="100">
        <f>MLdata!AJ92</f>
        <v>0.28459657578536701</v>
      </c>
      <c r="V92" s="132">
        <f>MLdata!AK92</f>
        <v>-0.161042124403037</v>
      </c>
      <c r="W92" s="133">
        <f>MLdata!AL92</f>
        <v>-0.12597932887818999</v>
      </c>
      <c r="X92" s="133">
        <f>MLdata!AM92</f>
        <v>0.49791386410867799</v>
      </c>
      <c r="Y92" s="133">
        <f>MLdata!AN92</f>
        <v>-2.68293941600923E-2</v>
      </c>
      <c r="Z92" s="2"/>
      <c r="AA92" s="108">
        <f t="shared" si="5"/>
        <v>-1.4272631143094183E-2</v>
      </c>
      <c r="AC92" s="36">
        <f t="shared" si="10"/>
        <v>4.078924216803527E-2</v>
      </c>
      <c r="AD92" s="36">
        <f t="shared" si="11"/>
        <v>1.6800237086089135E-2</v>
      </c>
      <c r="AE92" s="36">
        <f t="shared" si="12"/>
        <v>-0.27370948509869181</v>
      </c>
    </row>
    <row r="93" spans="1:31" x14ac:dyDescent="0.25">
      <c r="A93" s="2"/>
      <c r="B93" s="5" t="str">
        <f>MLdata!Q93</f>
        <v>Luminus</v>
      </c>
      <c r="C93" s="5" t="str">
        <f>MLdata!R93</f>
        <v>L-S_equity</v>
      </c>
      <c r="D93" s="130">
        <f>MLdata!S93</f>
        <v>3.5680876198013897E-2</v>
      </c>
      <c r="E93" s="131">
        <f>MLdata!T93</f>
        <v>129902000.29000001</v>
      </c>
      <c r="F93" s="99">
        <f>MLdata!U93</f>
        <v>0.81157681694364103</v>
      </c>
      <c r="G93" s="100">
        <f>MLdata!V93</f>
        <v>1.5078724981132701</v>
      </c>
      <c r="H93" s="100">
        <f>MLdata!W93</f>
        <v>0.62167538445570503</v>
      </c>
      <c r="I93" s="100">
        <f>MLdata!X93</f>
        <v>0.39682393023526003</v>
      </c>
      <c r="J93" s="100">
        <f>MLdata!Y93</f>
        <v>0.27177179728170098</v>
      </c>
      <c r="K93" s="100">
        <f>MLdata!AB93</f>
        <v>0.68094771684022704</v>
      </c>
      <c r="L93" s="100">
        <f>MLdata!Z93</f>
        <v>0.97197710914445501</v>
      </c>
      <c r="M93" s="144">
        <f>MLdata!AA93</f>
        <v>0.45005819088134003</v>
      </c>
      <c r="N93" s="130">
        <f>MLdata!AC93</f>
        <v>5.6827858817948801E-2</v>
      </c>
      <c r="O93" s="135">
        <f>MLdata!AD93</f>
        <v>2.8767684842212499E-2</v>
      </c>
      <c r="P93" s="135">
        <f>MLdata!AE93</f>
        <v>1.28163897056407E-2</v>
      </c>
      <c r="Q93" s="145">
        <f>MLdata!AF93</f>
        <v>3.2637369384119201E-2</v>
      </c>
      <c r="R93" s="132">
        <f>MLdata!AG93</f>
        <v>0.153144135464927</v>
      </c>
      <c r="S93" s="133">
        <f>MLdata!AH93</f>
        <v>-5.7113296305666097E-2</v>
      </c>
      <c r="T93" s="133">
        <f>MLdata!AI93</f>
        <v>-0.15167996211190499</v>
      </c>
      <c r="U93" s="100">
        <f>MLdata!AJ93</f>
        <v>0.83761888798408002</v>
      </c>
      <c r="V93" s="132">
        <f>MLdata!AK93</f>
        <v>-0.16244640245642999</v>
      </c>
      <c r="W93" s="133">
        <f>MLdata!AL93</f>
        <v>0.24921682884458701</v>
      </c>
      <c r="X93" s="133">
        <f>MLdata!AM93</f>
        <v>3.9466586664128897E-3</v>
      </c>
      <c r="Y93" s="133">
        <f>MLdata!AN93</f>
        <v>1.00581387570276E-2</v>
      </c>
      <c r="Z93" s="2"/>
      <c r="AA93" s="108">
        <f t="shared" si="5"/>
        <v>2.8930255314126439E-2</v>
      </c>
      <c r="AC93" s="36">
        <f t="shared" si="10"/>
        <v>4.7498355120501885E-2</v>
      </c>
      <c r="AD93" s="36">
        <f t="shared" si="11"/>
        <v>7.4744589560027854E-3</v>
      </c>
      <c r="AE93" s="36">
        <f t="shared" si="12"/>
        <v>-8.6577728509878618E-2</v>
      </c>
    </row>
    <row r="94" spans="1:31" x14ac:dyDescent="0.25">
      <c r="A94" s="2"/>
      <c r="B94" s="5" t="str">
        <f>MLdata!Q94</f>
        <v>Newbrook</v>
      </c>
      <c r="C94" s="5" t="str">
        <f>MLdata!R94</f>
        <v>L-S_equity</v>
      </c>
      <c r="D94" s="130">
        <f>MLdata!S94</f>
        <v>3.4198788767894103E-2</v>
      </c>
      <c r="E94" s="131">
        <f>MLdata!T94</f>
        <v>124506221.31</v>
      </c>
      <c r="F94" s="99">
        <f>MLdata!U94</f>
        <v>0.54369894098331095</v>
      </c>
      <c r="G94" s="100">
        <f>MLdata!V94</f>
        <v>0.70852259632542602</v>
      </c>
      <c r="H94" s="100">
        <f>MLdata!W94</f>
        <v>0.54365364244273995</v>
      </c>
      <c r="I94" s="100">
        <f>MLdata!X94</f>
        <v>0.35439225592718998</v>
      </c>
      <c r="J94" s="100">
        <f>MLdata!Y94</f>
        <v>0.15977740351276701</v>
      </c>
      <c r="K94" s="100">
        <f>MLdata!AB94</f>
        <v>0.55971936896841101</v>
      </c>
      <c r="L94" s="100">
        <f>MLdata!Z94</f>
        <v>0.54023847489613397</v>
      </c>
      <c r="M94" s="144">
        <f>MLdata!AA94</f>
        <v>1.1035514386363401</v>
      </c>
      <c r="N94" s="130">
        <f>MLdata!AC94</f>
        <v>8.1162182338714903E-2</v>
      </c>
      <c r="O94" s="135">
        <f>MLdata!AD94</f>
        <v>5.9830084730909498E-2</v>
      </c>
      <c r="P94" s="135">
        <f>MLdata!AE94</f>
        <v>3.6792537519464E-2</v>
      </c>
      <c r="Q94" s="145">
        <f>MLdata!AF94</f>
        <v>3.0454293199218802E-2</v>
      </c>
      <c r="R94" s="132">
        <f>MLdata!AG94</f>
        <v>0.39680756806234802</v>
      </c>
      <c r="S94" s="133">
        <f>MLdata!AH94</f>
        <v>-0.56392566824412305</v>
      </c>
      <c r="T94" s="133">
        <f>MLdata!AI94</f>
        <v>-2.67085974478979E-2</v>
      </c>
      <c r="U94" s="100">
        <f>MLdata!AJ94</f>
        <v>0.643449817723585</v>
      </c>
      <c r="V94" s="132">
        <f>MLdata!AK94</f>
        <v>-0.131732639147531</v>
      </c>
      <c r="W94" s="133">
        <f>MLdata!AL94</f>
        <v>-0.19381572267647201</v>
      </c>
      <c r="X94" s="133">
        <f>MLdata!AM94</f>
        <v>0.41385998242902899</v>
      </c>
      <c r="Y94" s="133">
        <f>MLdata!AN94</f>
        <v>-5.96186625288476E-2</v>
      </c>
      <c r="Z94" s="2"/>
      <c r="AA94" s="108">
        <f t="shared" si="5"/>
        <v>3.8180662056022663E-3</v>
      </c>
      <c r="AC94" s="36">
        <f t="shared" si="10"/>
        <v>3.529387256363313E-2</v>
      </c>
      <c r="AD94" s="36">
        <f t="shared" si="11"/>
        <v>8.4862145055712851E-3</v>
      </c>
      <c r="AE94" s="36">
        <f t="shared" si="12"/>
        <v>-0.15162213904293995</v>
      </c>
    </row>
    <row r="95" spans="1:31" x14ac:dyDescent="0.25">
      <c r="A95" s="2"/>
      <c r="B95" s="5" t="str">
        <f>MLdata!Q95</f>
        <v>Nokota</v>
      </c>
      <c r="C95" s="5" t="str">
        <f>MLdata!R95</f>
        <v>L-S_equity</v>
      </c>
      <c r="D95" s="130">
        <f>MLdata!S95</f>
        <v>1.37065335284485E-2</v>
      </c>
      <c r="E95" s="131">
        <f>MLdata!T95</f>
        <v>49900852</v>
      </c>
      <c r="F95" s="99">
        <f>MLdata!U95</f>
        <v>0.19808256569746099</v>
      </c>
      <c r="G95" s="100">
        <f>MLdata!V95</f>
        <v>0.27875116239410902</v>
      </c>
      <c r="H95" s="100">
        <f>MLdata!W95</f>
        <v>-0.24261053875019301</v>
      </c>
      <c r="I95" s="100">
        <f>MLdata!X95</f>
        <v>0.254833281665925</v>
      </c>
      <c r="J95" s="100">
        <f>MLdata!Y95</f>
        <v>-0.28937912977598901</v>
      </c>
      <c r="K95" s="100">
        <f>MLdata!AB95</f>
        <v>-0.19395256994394999</v>
      </c>
      <c r="L95" s="100">
        <f>MLdata!Z95</f>
        <v>1.2324597937274201E-2</v>
      </c>
      <c r="M95" s="144">
        <f>MLdata!AA95</f>
        <v>-0.24328235896141501</v>
      </c>
      <c r="N95" s="130">
        <f>MLdata!AC95</f>
        <v>0.22894870902445899</v>
      </c>
      <c r="O95" s="135">
        <f>MLdata!AD95</f>
        <v>0.19559755902943099</v>
      </c>
      <c r="P95" s="135">
        <f>MLdata!AE95</f>
        <v>1.8625155334622299E-2</v>
      </c>
      <c r="Q95" s="145">
        <f>MLdata!AF95</f>
        <v>9.6603161931921297E-2</v>
      </c>
      <c r="R95" s="132">
        <f>MLdata!AG95</f>
        <v>1.2822618571067901</v>
      </c>
      <c r="S95" s="133">
        <f>MLdata!AH95</f>
        <v>-1.3410745741924801</v>
      </c>
      <c r="T95" s="133">
        <f>MLdata!AI95</f>
        <v>-0.65372506237685601</v>
      </c>
      <c r="U95" s="100">
        <f>MLdata!AJ95</f>
        <v>-0.46244505213895198</v>
      </c>
      <c r="V95" s="132">
        <f>MLdata!AK95</f>
        <v>-3.9164684606702499E-2</v>
      </c>
      <c r="W95" s="133">
        <f>MLdata!AL95</f>
        <v>0.13639049261332001</v>
      </c>
      <c r="X95" s="133">
        <f>MLdata!AM95</f>
        <v>-0.137140054283307</v>
      </c>
      <c r="Y95" s="133">
        <f>MLdata!AN95</f>
        <v>-0.101846348206118</v>
      </c>
      <c r="Z95" s="2"/>
      <c r="AA95" s="108">
        <f t="shared" si="5"/>
        <v>-0.25556040958003823</v>
      </c>
      <c r="AC95" s="36">
        <f t="shared" si="10"/>
        <v>-2.2302981768616642E-2</v>
      </c>
      <c r="AD95" s="36">
        <f t="shared" si="11"/>
        <v>-1.0700619846879627E-2</v>
      </c>
      <c r="AE95" s="36">
        <f t="shared" si="12"/>
        <v>-1.1509368291336679</v>
      </c>
    </row>
    <row r="96" spans="1:31" x14ac:dyDescent="0.25">
      <c r="A96" s="2"/>
      <c r="B96" s="5" t="str">
        <f>MLdata!Q96</f>
        <v>Parvus</v>
      </c>
      <c r="C96" s="5" t="str">
        <f>MLdata!R96</f>
        <v>L-S_equity</v>
      </c>
      <c r="D96" s="130">
        <f>MLdata!S96</f>
        <v>0</v>
      </c>
      <c r="E96" s="131">
        <f>MLdata!T96</f>
        <v>0</v>
      </c>
      <c r="F96" s="99">
        <f>MLdata!U96</f>
        <v>0.66898453767940602</v>
      </c>
      <c r="G96" s="100">
        <f>MLdata!V96</f>
        <v>0.537364164466273</v>
      </c>
      <c r="H96" s="100">
        <f>MLdata!W96</f>
        <v>-1.9100432412538</v>
      </c>
      <c r="I96" s="100">
        <f>MLdata!X96</f>
        <v>0.12449961186908901</v>
      </c>
      <c r="J96" s="100">
        <f>MLdata!Y96</f>
        <v>0.423175060078196</v>
      </c>
      <c r="K96" s="100">
        <f>MLdata!AB96</f>
        <v>0.28792378765053001</v>
      </c>
      <c r="L96" s="100">
        <f>MLdata!Z96</f>
        <v>0.95380079222152203</v>
      </c>
      <c r="M96" s="144">
        <f>MLdata!AA96</f>
        <v>-0.31217916824865299</v>
      </c>
      <c r="N96" s="130">
        <f>MLdata!AC96</f>
        <v>0.124683929411366</v>
      </c>
      <c r="O96" s="135">
        <f>MLdata!AD96</f>
        <v>6.9690501117432802E-2</v>
      </c>
      <c r="P96" s="135">
        <f>MLdata!AE96</f>
        <v>3.6660751003565299E-2</v>
      </c>
      <c r="Q96" s="145">
        <f>MLdata!AF96</f>
        <v>6.7493802885673707E-2</v>
      </c>
      <c r="R96" s="132">
        <f>MLdata!AG96</f>
        <v>0.39445397073142602</v>
      </c>
      <c r="S96" s="133">
        <f>MLdata!AH96</f>
        <v>-1.5804629502773599</v>
      </c>
      <c r="T96" s="133">
        <f>MLdata!AI96</f>
        <v>-0.57533086691669</v>
      </c>
      <c r="U96" s="100">
        <f>MLdata!AJ96</f>
        <v>0.51259091960222503</v>
      </c>
      <c r="V96" s="132">
        <f>MLdata!AK96</f>
        <v>-0.18352124494257499</v>
      </c>
      <c r="W96" s="133">
        <f>MLdata!AL96</f>
        <v>0.79409885617492804</v>
      </c>
      <c r="X96" s="133">
        <f>MLdata!AM96</f>
        <v>0.182565846678298</v>
      </c>
      <c r="Y96" s="133">
        <f>MLdata!AN96</f>
        <v>-0.12524730529524</v>
      </c>
      <c r="Z96" s="2"/>
      <c r="AA96" s="108">
        <f t="shared" si="5"/>
        <v>1.7497554329693014E-3</v>
      </c>
      <c r="AC96" s="36">
        <f t="shared" si="10"/>
        <v>2.7928322940749505E-2</v>
      </c>
      <c r="AD96" s="36">
        <f t="shared" si="11"/>
        <v>2.8595724130033109E-2</v>
      </c>
      <c r="AE96" s="36">
        <f t="shared" si="12"/>
        <v>-0.13519069960391755</v>
      </c>
    </row>
    <row r="97" spans="1:31" x14ac:dyDescent="0.25">
      <c r="A97" s="2"/>
      <c r="B97" s="5" t="str">
        <f>MLdata!Q97</f>
        <v>Pelham</v>
      </c>
      <c r="C97" s="5" t="str">
        <f>MLdata!R97</f>
        <v>L-S_equity</v>
      </c>
      <c r="D97" s="130">
        <f>MLdata!S97</f>
        <v>3.5869187228199602E-2</v>
      </c>
      <c r="E97" s="131">
        <f>MLdata!T97</f>
        <v>130587577.05</v>
      </c>
      <c r="F97" s="99">
        <f>MLdata!U97</f>
        <v>0.56244466685675398</v>
      </c>
      <c r="G97" s="100">
        <f>MLdata!V97</f>
        <v>0.745854210875044</v>
      </c>
      <c r="H97" s="100">
        <f>MLdata!W97</f>
        <v>-0.16267133861841099</v>
      </c>
      <c r="I97" s="100">
        <f>MLdata!X97</f>
        <v>0.26716981718796101</v>
      </c>
      <c r="J97" s="100">
        <f>MLdata!Y97</f>
        <v>2.6540783388692502E-3</v>
      </c>
      <c r="K97" s="100">
        <f>MLdata!AB97</f>
        <v>0.65304066684923301</v>
      </c>
      <c r="L97" s="100">
        <f>MLdata!Z97</f>
        <v>0.89174323267005895</v>
      </c>
      <c r="M97" s="144">
        <f>MLdata!AA97</f>
        <v>0.48884330661939002</v>
      </c>
      <c r="N97" s="130">
        <f>MLdata!AC97</f>
        <v>0.144935048265695</v>
      </c>
      <c r="O97" s="135">
        <f>MLdata!AD97</f>
        <v>0.112131628378297</v>
      </c>
      <c r="P97" s="135">
        <f>MLdata!AE97</f>
        <v>2.7987951193423399E-2</v>
      </c>
      <c r="Q97" s="145">
        <f>MLdata!AF97</f>
        <v>6.0593774285668499E-2</v>
      </c>
      <c r="R97" s="132">
        <f>MLdata!AG97</f>
        <v>0.73915081635045299</v>
      </c>
      <c r="S97" s="133">
        <f>MLdata!AH97</f>
        <v>-1.32262604357567</v>
      </c>
      <c r="T97" s="133">
        <f>MLdata!AI97</f>
        <v>-0.28804741403628098</v>
      </c>
      <c r="U97" s="100">
        <f>MLdata!AJ97</f>
        <v>0.31503987171777798</v>
      </c>
      <c r="V97" s="132">
        <f>MLdata!AK97</f>
        <v>-0.1019786130683</v>
      </c>
      <c r="W97" s="133">
        <f>MLdata!AL97</f>
        <v>0.141479978326989</v>
      </c>
      <c r="X97" s="133">
        <f>MLdata!AM97</f>
        <v>0.25925691504735698</v>
      </c>
      <c r="Y97" s="133">
        <f>MLdata!AN97</f>
        <v>-0.30711860238199401</v>
      </c>
      <c r="Z97" s="2"/>
      <c r="AA97" s="108">
        <f t="shared" si="5"/>
        <v>-8.7728057574735507E-3</v>
      </c>
      <c r="AC97" s="36">
        <f t="shared" si="10"/>
        <v>7.1696224642792739E-2</v>
      </c>
      <c r="AD97" s="36">
        <f t="shared" si="11"/>
        <v>4.1221187885453768E-5</v>
      </c>
      <c r="AE97" s="36">
        <f t="shared" si="12"/>
        <v>-0.39236576259527411</v>
      </c>
    </row>
    <row r="98" spans="1:31" x14ac:dyDescent="0.25">
      <c r="A98" s="2"/>
      <c r="B98" s="5" t="str">
        <f>MLdata!Q98</f>
        <v>Pura Vida</v>
      </c>
      <c r="C98" s="5" t="str">
        <f>MLdata!R98</f>
        <v>L-S_equity</v>
      </c>
      <c r="D98" s="130">
        <f>MLdata!S98</f>
        <v>0</v>
      </c>
      <c r="E98" s="131">
        <f>MLdata!T98</f>
        <v>0</v>
      </c>
      <c r="F98" s="99">
        <f>MLdata!U98</f>
        <v>0.60002648838030703</v>
      </c>
      <c r="G98" s="100">
        <f>MLdata!V98</f>
        <v>1.62744616049155</v>
      </c>
      <c r="H98" s="100">
        <f>MLdata!W98</f>
        <v>2.6724020017407399</v>
      </c>
      <c r="I98" s="100">
        <f>MLdata!X98</f>
        <v>9.4268577471916901E-2</v>
      </c>
      <c r="J98" s="100">
        <f>MLdata!Y98</f>
        <v>-0.471925298027222</v>
      </c>
      <c r="K98" s="100">
        <f>MLdata!AB98</f>
        <v>0.98807715652573103</v>
      </c>
      <c r="L98" s="100">
        <f>MLdata!Z98</f>
        <v>1.3144217513685501</v>
      </c>
      <c r="M98" s="144">
        <f>MLdata!AA98</f>
        <v>1.9243232705828299</v>
      </c>
      <c r="N98" s="130">
        <f>MLdata!AC98</f>
        <v>0.11447716934977201</v>
      </c>
      <c r="O98" s="135">
        <f>MLdata!AD98</f>
        <v>2.33155978384352E-2</v>
      </c>
      <c r="P98" s="135">
        <f>MLdata!AE98</f>
        <v>4.7656078419308197E-2</v>
      </c>
      <c r="Q98" s="145">
        <f>MLdata!AF98</f>
        <v>9.0055229094903197E-2</v>
      </c>
      <c r="R98" s="132">
        <f>MLdata!AG98</f>
        <v>-4.1555215520375999E-2</v>
      </c>
      <c r="S98" s="133">
        <f>MLdata!AH98</f>
        <v>1.1285880202813401</v>
      </c>
      <c r="T98" s="133">
        <f>MLdata!AI98</f>
        <v>-0.113983262002585</v>
      </c>
      <c r="U98" s="100">
        <f>MLdata!AJ98</f>
        <v>-0.200338951312934</v>
      </c>
      <c r="V98" s="132">
        <f>MLdata!AK98</f>
        <v>8.3598217378780995E-2</v>
      </c>
      <c r="W98" s="133">
        <f>MLdata!AL98</f>
        <v>-0.936019368900464</v>
      </c>
      <c r="X98" s="133">
        <f>MLdata!AM98</f>
        <v>1.60692468935107E-3</v>
      </c>
      <c r="Y98" s="133">
        <f>MLdata!AN98</f>
        <v>-0.15076005723237501</v>
      </c>
      <c r="Z98" s="2"/>
      <c r="AA98" s="108">
        <f t="shared" si="5"/>
        <v>0.13048219142196599</v>
      </c>
      <c r="AC98" s="36">
        <f t="shared" si="10"/>
        <v>0.16194601848930748</v>
      </c>
      <c r="AD98" s="36">
        <f t="shared" si="11"/>
        <v>-3.9896086768903785E-2</v>
      </c>
      <c r="AE98" s="36">
        <f t="shared" si="12"/>
        <v>-0.12737109195225546</v>
      </c>
    </row>
    <row r="99" spans="1:31" x14ac:dyDescent="0.25">
      <c r="A99" s="2"/>
      <c r="B99" s="5" t="str">
        <f>MLdata!Q99</f>
        <v>Rock Springs</v>
      </c>
      <c r="C99" s="5" t="str">
        <f>MLdata!R99</f>
        <v>L-S_equity</v>
      </c>
      <c r="D99" s="130">
        <f>MLdata!S99</f>
        <v>0</v>
      </c>
      <c r="E99" s="131">
        <f>MLdata!T99</f>
        <v>0</v>
      </c>
      <c r="F99" s="99">
        <f>MLdata!U99</f>
        <v>0.422630847620793</v>
      </c>
      <c r="G99" s="100">
        <f>MLdata!V99</f>
        <v>0.88785587031603597</v>
      </c>
      <c r="H99" s="100">
        <f>MLdata!W99</f>
        <v>0.89019246151712705</v>
      </c>
      <c r="I99" s="100">
        <f>MLdata!X99</f>
        <v>0.287390912505606</v>
      </c>
      <c r="J99" s="100">
        <f>MLdata!Y99</f>
        <v>-0.35115858496956898</v>
      </c>
      <c r="K99" s="100">
        <f>MLdata!AB99</f>
        <v>0.53718465987461494</v>
      </c>
      <c r="L99" s="100">
        <f>MLdata!Z99</f>
        <v>0.82327671963846805</v>
      </c>
      <c r="M99" s="144">
        <f>MLdata!AA99</f>
        <v>0.31532335517380899</v>
      </c>
      <c r="N99" s="130">
        <f>MLdata!AC99</f>
        <v>0.19890073103727801</v>
      </c>
      <c r="O99" s="135">
        <f>MLdata!AD99</f>
        <v>0.11774407784197</v>
      </c>
      <c r="P99" s="135">
        <f>MLdata!AE99</f>
        <v>7.3789380687078604E-2</v>
      </c>
      <c r="Q99" s="145">
        <f>MLdata!AF99</f>
        <v>9.7966828336914794E-2</v>
      </c>
      <c r="R99" s="132">
        <f>MLdata!AG99</f>
        <v>0.78513548807773603</v>
      </c>
      <c r="S99" s="133">
        <f>MLdata!AH99</f>
        <v>-0.68307458515604402</v>
      </c>
      <c r="T99" s="133">
        <f>MLdata!AI99</f>
        <v>-0.34943370409102498</v>
      </c>
      <c r="U99" s="100">
        <f>MLdata!AJ99</f>
        <v>3.38799041440625E-2</v>
      </c>
      <c r="V99" s="132">
        <f>MLdata!AK99</f>
        <v>-0.18441717260850099</v>
      </c>
      <c r="W99" s="133">
        <f>MLdata!AL99</f>
        <v>-0.41511859868268303</v>
      </c>
      <c r="X99" s="133">
        <f>MLdata!AM99</f>
        <v>0.350536627410306</v>
      </c>
      <c r="Y99" s="133">
        <f>MLdata!AN99</f>
        <v>-0.83167401687592002</v>
      </c>
      <c r="Z99" s="2"/>
      <c r="AA99" s="108">
        <f t="shared" si="5"/>
        <v>-1.1620252029047332E-2</v>
      </c>
      <c r="AC99" s="36">
        <f t="shared" si="10"/>
        <v>8.0531129210784147E-2</v>
      </c>
      <c r="AD99" s="36">
        <f t="shared" si="11"/>
        <v>-3.8271414322661707E-2</v>
      </c>
      <c r="AE99" s="36">
        <f t="shared" si="12"/>
        <v>-0.43162119903782648</v>
      </c>
    </row>
    <row r="100" spans="1:31" x14ac:dyDescent="0.25">
      <c r="A100" s="2"/>
      <c r="B100" s="5" t="str">
        <f>MLdata!Q100</f>
        <v>Sheffield</v>
      </c>
      <c r="C100" s="5" t="str">
        <f>MLdata!R100</f>
        <v>L-S_equity</v>
      </c>
      <c r="D100" s="130">
        <f>MLdata!S100</f>
        <v>0</v>
      </c>
      <c r="E100" s="131">
        <f>MLdata!T100</f>
        <v>0</v>
      </c>
      <c r="F100" s="99">
        <f>MLdata!U100</f>
        <v>0.194111187248831</v>
      </c>
      <c r="G100" s="100">
        <f>MLdata!V100</f>
        <v>0.54607319068754101</v>
      </c>
      <c r="H100" s="100">
        <f>MLdata!W100</f>
        <v>0.55755075466645099</v>
      </c>
      <c r="I100" s="100">
        <f>MLdata!X100</f>
        <v>0.31533438246414403</v>
      </c>
      <c r="J100" s="100">
        <f>MLdata!Y100</f>
        <v>-0.46108137381388598</v>
      </c>
      <c r="K100" s="100">
        <f>MLdata!AB100</f>
        <v>0.124172990797318</v>
      </c>
      <c r="L100" s="100">
        <f>MLdata!Z100</f>
        <v>0.14545057197011399</v>
      </c>
      <c r="M100" s="144">
        <f>MLdata!AA100</f>
        <v>0.18346625728559801</v>
      </c>
      <c r="N100" s="130">
        <f>MLdata!AC100</f>
        <v>9.3238387090835803E-2</v>
      </c>
      <c r="O100" s="135">
        <f>MLdata!AD100</f>
        <v>5.7358130408361102E-2</v>
      </c>
      <c r="P100" s="135">
        <f>MLdata!AE100</f>
        <v>1.5277279994425901E-2</v>
      </c>
      <c r="Q100" s="145">
        <f>MLdata!AF100</f>
        <v>5.6821476123062799E-2</v>
      </c>
      <c r="R100" s="132">
        <f>MLdata!AG100</f>
        <v>0.38483069755822302</v>
      </c>
      <c r="S100" s="133">
        <f>MLdata!AH100</f>
        <v>-0.26875451334726902</v>
      </c>
      <c r="T100" s="133">
        <f>MLdata!AI100</f>
        <v>-0.281401105444264</v>
      </c>
      <c r="U100" s="100">
        <f>MLdata!AJ100</f>
        <v>0.36958674309406597</v>
      </c>
      <c r="V100" s="132">
        <f>MLdata!AK100</f>
        <v>-8.5554314713700105E-2</v>
      </c>
      <c r="W100" s="133">
        <f>MLdata!AL100</f>
        <v>-0.29946269403550502</v>
      </c>
      <c r="X100" s="133">
        <f>MLdata!AM100</f>
        <v>-7.7890189102142598E-2</v>
      </c>
      <c r="Y100" s="133">
        <f>MLdata!AN100</f>
        <v>7.7010076892930698E-2</v>
      </c>
      <c r="Z100" s="2"/>
      <c r="AA100" s="108">
        <f t="shared" si="5"/>
        <v>-1.8537538882511119E-2</v>
      </c>
      <c r="AC100" s="36">
        <f t="shared" si="10"/>
        <v>8.578637384120371E-3</v>
      </c>
      <c r="AD100" s="36">
        <f t="shared" si="11"/>
        <v>-1.6510358435731145E-2</v>
      </c>
      <c r="AE100" s="36">
        <f t="shared" si="12"/>
        <v>-0.11732570211529188</v>
      </c>
    </row>
    <row r="101" spans="1:31" x14ac:dyDescent="0.25">
      <c r="A101" s="2"/>
      <c r="B101" s="5" t="str">
        <f>MLdata!Q101</f>
        <v>Southpoint</v>
      </c>
      <c r="C101" s="5" t="str">
        <f>MLdata!R101</f>
        <v>L-S_equity</v>
      </c>
      <c r="D101" s="130">
        <f>MLdata!S101</f>
        <v>0</v>
      </c>
      <c r="E101" s="131">
        <f>MLdata!T101</f>
        <v>0</v>
      </c>
      <c r="F101" s="99">
        <f>MLdata!U101</f>
        <v>0.54821654652682605</v>
      </c>
      <c r="G101" s="100">
        <f>MLdata!V101</f>
        <v>1.2089793526499899</v>
      </c>
      <c r="H101" s="100">
        <f>MLdata!W101</f>
        <v>0.991241200524828</v>
      </c>
      <c r="I101" s="100">
        <f>MLdata!X101</f>
        <v>0.32357067357644498</v>
      </c>
      <c r="J101" s="100">
        <f>MLdata!Y101</f>
        <v>-6.7734840500720803E-2</v>
      </c>
      <c r="K101" s="100">
        <f>MLdata!AB101</f>
        <v>0.705360648362506</v>
      </c>
      <c r="L101" s="100">
        <f>MLdata!Z101</f>
        <v>0.85674227755094101</v>
      </c>
      <c r="M101" s="144">
        <f>MLdata!AA101</f>
        <v>0.975501341414718</v>
      </c>
      <c r="N101" s="130">
        <f>MLdata!AC101</f>
        <v>8.7735061635555694E-2</v>
      </c>
      <c r="O101" s="135">
        <f>MLdata!AD101</f>
        <v>7.6906793045822E-2</v>
      </c>
      <c r="P101" s="135">
        <f>MLdata!AE101</f>
        <v>1.49313105803771E-2</v>
      </c>
      <c r="Q101" s="145">
        <f>MLdata!AF101</f>
        <v>3.4343281933273698E-2</v>
      </c>
      <c r="R101" s="132">
        <f>MLdata!AG101</f>
        <v>0.51901741170407301</v>
      </c>
      <c r="S101" s="133">
        <f>MLdata!AH101</f>
        <v>-0.191523000844223</v>
      </c>
      <c r="T101" s="133">
        <f>MLdata!AI101</f>
        <v>-0.27237298090823098</v>
      </c>
      <c r="U101" s="100">
        <f>MLdata!AJ101</f>
        <v>0.24147784449995699</v>
      </c>
      <c r="V101" s="132">
        <f>MLdata!AK101</f>
        <v>-3.7278417014292499E-2</v>
      </c>
      <c r="W101" s="133">
        <f>MLdata!AL101</f>
        <v>-0.10232530881146799</v>
      </c>
      <c r="X101" s="133">
        <f>MLdata!AM101</f>
        <v>0.141350862217097</v>
      </c>
      <c r="Y101" s="133">
        <f>MLdata!AN101</f>
        <v>-9.5023448474212596E-2</v>
      </c>
      <c r="Z101" s="2"/>
      <c r="AA101" s="108">
        <f t="shared" si="5"/>
        <v>1.0542889982181114E-2</v>
      </c>
      <c r="AC101" s="36">
        <f t="shared" si="10"/>
        <v>5.1569792039032905E-2</v>
      </c>
      <c r="AD101" s="36">
        <f t="shared" si="11"/>
        <v>-1.4760075788555096E-3</v>
      </c>
      <c r="AE101" s="36">
        <f t="shared" si="12"/>
        <v>-0.19439650649483117</v>
      </c>
    </row>
    <row r="102" spans="1:31" x14ac:dyDescent="0.25">
      <c r="A102" s="2"/>
      <c r="B102" s="5" t="str">
        <f>MLdata!Q102</f>
        <v>Tamarack</v>
      </c>
      <c r="C102" s="5" t="str">
        <f>MLdata!R102</f>
        <v>L-S_equity</v>
      </c>
      <c r="D102" s="130">
        <f>MLdata!S102</f>
        <v>0</v>
      </c>
      <c r="E102" s="131">
        <f>MLdata!T102</f>
        <v>0</v>
      </c>
      <c r="F102" s="99">
        <f>MLdata!U102</f>
        <v>0.61793562207318498</v>
      </c>
      <c r="G102" s="100">
        <f>MLdata!V102</f>
        <v>0.96964967908617505</v>
      </c>
      <c r="H102" s="100">
        <f>MLdata!W102</f>
        <v>1.15861527457949</v>
      </c>
      <c r="I102" s="100">
        <f>MLdata!X102</f>
        <v>0.249389483182858</v>
      </c>
      <c r="J102" s="100">
        <f>MLdata!Y102</f>
        <v>-0.39723577900819301</v>
      </c>
      <c r="K102" s="100">
        <f>MLdata!AB102</f>
        <v>1.10705053857386</v>
      </c>
      <c r="L102" s="100">
        <f>MLdata!Z102</f>
        <v>1.1645941550610099</v>
      </c>
      <c r="M102" s="144">
        <f>MLdata!AA102</f>
        <v>1.1924640906650199</v>
      </c>
      <c r="N102" s="130">
        <f>MLdata!AC102</f>
        <v>0.11680526853400899</v>
      </c>
      <c r="O102" s="135">
        <f>MLdata!AD102</f>
        <v>5.27113865788209E-2</v>
      </c>
      <c r="P102" s="135">
        <f>MLdata!AE102</f>
        <v>3.9928923931143202E-2</v>
      </c>
      <c r="Q102" s="145">
        <f>MLdata!AF102</f>
        <v>6.3303910928318399E-2</v>
      </c>
      <c r="R102" s="132">
        <f>MLdata!AG102</f>
        <v>0.33747439016841502</v>
      </c>
      <c r="S102" s="133">
        <f>MLdata!AH102</f>
        <v>-0.74124834353820601</v>
      </c>
      <c r="T102" s="133">
        <f>MLdata!AI102</f>
        <v>8.9235358148456005E-3</v>
      </c>
      <c r="U102" s="100">
        <f>MLdata!AJ102</f>
        <v>-3.4157651842719801E-2</v>
      </c>
      <c r="V102" s="132">
        <f>MLdata!AK102</f>
        <v>4.8293425609284298E-2</v>
      </c>
      <c r="W102" s="133">
        <f>MLdata!AL102</f>
        <v>-0.49641805841382702</v>
      </c>
      <c r="X102" s="133">
        <f>MLdata!AM102</f>
        <v>0.14549268045957001</v>
      </c>
      <c r="Y102" s="133">
        <f>MLdata!AN102</f>
        <v>-0.34900384114023902</v>
      </c>
      <c r="Z102" s="2"/>
      <c r="AA102" s="108">
        <f t="shared" si="5"/>
        <v>0.12254890922102619</v>
      </c>
      <c r="AC102" s="36">
        <f t="shared" si="10"/>
        <v>0.14331188740787257</v>
      </c>
      <c r="AD102" s="36">
        <f t="shared" si="11"/>
        <v>-2.816930634281482E-2</v>
      </c>
      <c r="AE102" s="36">
        <f t="shared" si="12"/>
        <v>-7.973023776282441E-2</v>
      </c>
    </row>
    <row r="103" spans="1:31" x14ac:dyDescent="0.25">
      <c r="A103" s="2"/>
      <c r="B103" s="5" t="str">
        <f>MLdata!Q103</f>
        <v>Think</v>
      </c>
      <c r="C103" s="5" t="str">
        <f>MLdata!R103</f>
        <v>L-S_equity</v>
      </c>
      <c r="D103" s="130">
        <f>MLdata!S103</f>
        <v>3.2929641659768E-2</v>
      </c>
      <c r="E103" s="131">
        <f>MLdata!T103</f>
        <v>119885686.01000001</v>
      </c>
      <c r="F103" s="99">
        <f>MLdata!U103</f>
        <v>0.51470109186329405</v>
      </c>
      <c r="G103" s="100">
        <f>MLdata!V103</f>
        <v>0.84724636216778904</v>
      </c>
      <c r="H103" s="100">
        <f>MLdata!W103</f>
        <v>1.16854053262612</v>
      </c>
      <c r="I103" s="100">
        <f>MLdata!X103</f>
        <v>0.38342279891621101</v>
      </c>
      <c r="J103" s="100">
        <f>MLdata!Y103</f>
        <v>-4.4888734813975503E-3</v>
      </c>
      <c r="K103" s="100">
        <f>MLdata!AB103</f>
        <v>0.56954583578756002</v>
      </c>
      <c r="L103" s="100">
        <f>MLdata!Z103</f>
        <v>0.68257032189590405</v>
      </c>
      <c r="M103" s="144">
        <f>MLdata!AA103</f>
        <v>1.0493779701551</v>
      </c>
      <c r="N103" s="130">
        <f>MLdata!AC103</f>
        <v>0.12889030970606699</v>
      </c>
      <c r="O103" s="135">
        <f>MLdata!AD103</f>
        <v>3.7306943376746497E-2</v>
      </c>
      <c r="P103" s="135">
        <f>MLdata!AE103</f>
        <v>4.5643419543420202E-2</v>
      </c>
      <c r="Q103" s="145">
        <f>MLdata!AF103</f>
        <v>9.1723149816627395E-2</v>
      </c>
      <c r="R103" s="132">
        <f>MLdata!AG103</f>
        <v>0.165555763284885</v>
      </c>
      <c r="S103" s="133">
        <f>MLdata!AH103</f>
        <v>-0.407281963689334</v>
      </c>
      <c r="T103" s="133">
        <f>MLdata!AI103</f>
        <v>1.6732229426466801E-2</v>
      </c>
      <c r="U103" s="100">
        <f>MLdata!AJ103</f>
        <v>1.2622439302296999</v>
      </c>
      <c r="V103" s="132">
        <f>MLdata!AK103</f>
        <v>0.219296773271489</v>
      </c>
      <c r="W103" s="133">
        <f>MLdata!AL103</f>
        <v>-8.2102269840781505E-2</v>
      </c>
      <c r="X103" s="133">
        <f>MLdata!AM103</f>
        <v>0.40221555641083401</v>
      </c>
      <c r="Y103" s="133">
        <f>MLdata!AN103</f>
        <v>-0.43954066322430202</v>
      </c>
      <c r="Z103" s="2"/>
      <c r="AA103" s="108">
        <f t="shared" si="5"/>
        <v>4.4745590066465599E-2</v>
      </c>
      <c r="AC103" s="36">
        <f t="shared" ref="AC103" si="13">SIGN(K103)*(ABS(K103)^(2-$AE$1))*(Q103^$AE$1)</f>
        <v>8.2465077459265901E-2</v>
      </c>
      <c r="AD103" s="36">
        <f t="shared" ref="AD103" si="14">SIGN(J103)*(ABS(J103)^(2-$AE$1))*(P103^$AE$1)</f>
        <v>-1.1473748776579323E-4</v>
      </c>
      <c r="AE103" s="36">
        <f t="shared" ref="AE103" si="15">-1*(0.7*MAX(R103,0)^2+0.1*MAX(S103,0)^2+0.1*MAX(T103,0)^2+0.1*MAX(U103,0)^2)</f>
        <v>-0.17854006822011859</v>
      </c>
    </row>
    <row r="104" spans="1:31" x14ac:dyDescent="0.25">
      <c r="A104" s="2"/>
      <c r="B104" s="5" t="str">
        <f>MLdata!Q104</f>
        <v>Tiger Global</v>
      </c>
      <c r="C104" s="5" t="str">
        <f>MLdata!R104</f>
        <v>L-S_equity</v>
      </c>
      <c r="D104" s="130">
        <f>MLdata!S104</f>
        <v>2.4570916145475501E-2</v>
      </c>
      <c r="E104" s="131">
        <f>MLdata!T104</f>
        <v>89454393.959999993</v>
      </c>
      <c r="F104" s="99">
        <f>MLdata!U104</f>
        <v>0.346614597552236</v>
      </c>
      <c r="G104" s="100">
        <f>MLdata!V104</f>
        <v>0.84127051793313601</v>
      </c>
      <c r="H104" s="100">
        <f>MLdata!W104</f>
        <v>1.3901924366448499</v>
      </c>
      <c r="I104" s="100">
        <f>MLdata!X104</f>
        <v>0.34524508934719</v>
      </c>
      <c r="J104" s="100">
        <f>MLdata!Y104</f>
        <v>-0.33398358978807502</v>
      </c>
      <c r="K104" s="100">
        <f>MLdata!AB104</f>
        <v>0.42536876947853303</v>
      </c>
      <c r="L104" s="100">
        <f>MLdata!Z104</f>
        <v>0.45976803099848301</v>
      </c>
      <c r="M104" s="144">
        <f>MLdata!AA104</f>
        <v>1.3598167641149099</v>
      </c>
      <c r="N104" s="130">
        <f>MLdata!AC104</f>
        <v>0.17187872342492599</v>
      </c>
      <c r="O104" s="135">
        <f>MLdata!AD104</f>
        <v>0.13127286399850599</v>
      </c>
      <c r="P104" s="135">
        <f>MLdata!AE104</f>
        <v>5.1464957170490801E-2</v>
      </c>
      <c r="Q104" s="145">
        <f>MLdata!AF104</f>
        <v>7.3918952889591993E-2</v>
      </c>
      <c r="R104" s="132">
        <f>MLdata!AG104</f>
        <v>0.88767584578535597</v>
      </c>
      <c r="S104" s="133">
        <f>MLdata!AH104</f>
        <v>-0.62262796908738005</v>
      </c>
      <c r="T104" s="133">
        <f>MLdata!AI104</f>
        <v>-0.22136577529624499</v>
      </c>
      <c r="U104" s="100">
        <f>MLdata!AJ104</f>
        <v>0.74684085180499304</v>
      </c>
      <c r="V104" s="132">
        <f>MLdata!AK104</f>
        <v>-0.197042591330849</v>
      </c>
      <c r="W104" s="133">
        <f>MLdata!AL104</f>
        <v>-0.78416122571110902</v>
      </c>
      <c r="X104" s="133">
        <f>MLdata!AM104</f>
        <v>0.23466682349595799</v>
      </c>
      <c r="Y104" s="133">
        <f>MLdata!AN104</f>
        <v>-0.20781418393026199</v>
      </c>
      <c r="Z104" s="2"/>
      <c r="AA104" s="108">
        <f t="shared" si="5"/>
        <v>-7.7514980907660208E-2</v>
      </c>
      <c r="AC104" s="36">
        <f t="shared" ref="AC104:AC108" si="16">SIGN(K104)*(ABS(K104)^(2-$AE$1))*(Q104^$AE$1)</f>
        <v>4.8699427498202878E-2</v>
      </c>
      <c r="AD104" s="36">
        <f t="shared" ref="AD104:AD108" si="17">SIGN(J104)*(ABS(J104)^(2-$AE$1))*(P104^$AE$1)</f>
        <v>-2.7434062406623421E-2</v>
      </c>
      <c r="AE104" s="36">
        <f t="shared" ref="AE104:AE108" si="18">-1*(0.7*MAX(R104,0)^2+0.1*MAX(S104,0)^2+0.1*MAX(T104,0)^2+0.1*MAX(U104,0)^2)</f>
        <v>-0.60735501082600363</v>
      </c>
    </row>
    <row r="105" spans="1:31" x14ac:dyDescent="0.25">
      <c r="A105" s="2"/>
      <c r="B105" s="5" t="str">
        <f>MLdata!Q105</f>
        <v>Two Creeks</v>
      </c>
      <c r="C105" s="5" t="str">
        <f>MLdata!R105</f>
        <v>L-S_equity</v>
      </c>
      <c r="D105" s="130">
        <f>MLdata!S105</f>
        <v>6.0946983476626703E-3</v>
      </c>
      <c r="E105" s="131">
        <f>MLdata!T105</f>
        <v>22188735</v>
      </c>
      <c r="F105" s="99">
        <f>MLdata!U105</f>
        <v>-2.3816307814289998E-2</v>
      </c>
      <c r="G105" s="100">
        <f>MLdata!V105</f>
        <v>0.45098282158616798</v>
      </c>
      <c r="H105" s="100">
        <f>MLdata!W105</f>
        <v>0.98991970170219801</v>
      </c>
      <c r="I105" s="100">
        <f>MLdata!X105</f>
        <v>0.44877618547218501</v>
      </c>
      <c r="J105" s="100">
        <f>MLdata!Y105</f>
        <v>-0.14580487108500301</v>
      </c>
      <c r="K105" s="100">
        <f>MLdata!AB105</f>
        <v>-0.56646279676685296</v>
      </c>
      <c r="L105" s="100">
        <f>MLdata!Z105</f>
        <v>-0.64359738878280404</v>
      </c>
      <c r="M105" s="144">
        <f>MLdata!AA105</f>
        <v>-0.356493801890647</v>
      </c>
      <c r="N105" s="130">
        <f>MLdata!AC105</f>
        <v>0.10354535610319</v>
      </c>
      <c r="O105" s="135">
        <f>MLdata!AD105</f>
        <v>7.0756344027169404E-2</v>
      </c>
      <c r="P105" s="135">
        <f>MLdata!AE105</f>
        <v>3.1811199127079401E-2</v>
      </c>
      <c r="Q105" s="145">
        <f>MLdata!AF105</f>
        <v>5.2221615656352999E-2</v>
      </c>
      <c r="R105" s="132">
        <f>MLdata!AG105</f>
        <v>0.45113382469676799</v>
      </c>
      <c r="S105" s="133">
        <f>MLdata!AH105</f>
        <v>0.34391624755317501</v>
      </c>
      <c r="T105" s="133">
        <f>MLdata!AI105</f>
        <v>-0.17958919412315399</v>
      </c>
      <c r="U105" s="100">
        <f>MLdata!AJ105</f>
        <v>1.24826093276846</v>
      </c>
      <c r="V105" s="132">
        <f>MLdata!AK105</f>
        <v>0.28289234305322802</v>
      </c>
      <c r="W105" s="133">
        <f>MLdata!AL105</f>
        <v>-0.43942611481933103</v>
      </c>
      <c r="X105" s="133">
        <f>MLdata!AM105</f>
        <v>0.158101514879747</v>
      </c>
      <c r="Y105" s="133">
        <f>MLdata!AN105</f>
        <v>-0.13448944013084899</v>
      </c>
      <c r="Z105" s="2"/>
      <c r="AA105" s="108">
        <f t="shared" si="5"/>
        <v>-0.1183852510505988</v>
      </c>
      <c r="AC105" s="36">
        <f t="shared" si="16"/>
        <v>-5.3684877736770144E-2</v>
      </c>
      <c r="AD105" s="36">
        <f t="shared" si="17"/>
        <v>-6.7865659171300399E-3</v>
      </c>
      <c r="AE105" s="36">
        <f t="shared" si="18"/>
        <v>-0.31010858361057819</v>
      </c>
    </row>
    <row r="106" spans="1:31" x14ac:dyDescent="0.25">
      <c r="A106" s="2"/>
      <c r="B106" s="5" t="str">
        <f>MLdata!Q106</f>
        <v>Tybourne</v>
      </c>
      <c r="C106" s="5" t="str">
        <f>MLdata!R106</f>
        <v>L-S_equity</v>
      </c>
      <c r="D106" s="130">
        <f>MLdata!S106</f>
        <v>3.5336691985187497E-2</v>
      </c>
      <c r="E106" s="131">
        <f>MLdata!T106</f>
        <v>128648942</v>
      </c>
      <c r="F106" s="99">
        <f>MLdata!U106</f>
        <v>0.54609685634308702</v>
      </c>
      <c r="G106" s="100">
        <f>MLdata!V106</f>
        <v>0.80979046606322302</v>
      </c>
      <c r="H106" s="100">
        <f>MLdata!W106</f>
        <v>0.15169232591550999</v>
      </c>
      <c r="I106" s="100">
        <f>MLdata!X106</f>
        <v>0.355946138400349</v>
      </c>
      <c r="J106" s="100">
        <f>MLdata!Y106</f>
        <v>-0.20569670169559501</v>
      </c>
      <c r="K106" s="100">
        <f>MLdata!AB106</f>
        <v>0.55658987626364098</v>
      </c>
      <c r="L106" s="100">
        <f>MLdata!Z106</f>
        <v>0.94666862270989705</v>
      </c>
      <c r="M106" s="144">
        <f>MLdata!AA106</f>
        <v>0.29280561536331801</v>
      </c>
      <c r="N106" s="130">
        <f>MLdata!AC106</f>
        <v>0.120384324170471</v>
      </c>
      <c r="O106" s="135">
        <f>MLdata!AD106</f>
        <v>8.8172562047617795E-2</v>
      </c>
      <c r="P106" s="135">
        <f>MLdata!AE106</f>
        <v>4.77917578652109E-2</v>
      </c>
      <c r="Q106" s="145">
        <f>MLdata!AF106</f>
        <v>5.4235031602867398E-2</v>
      </c>
      <c r="R106" s="132">
        <f>MLdata!AG106</f>
        <v>0.55584807722336604</v>
      </c>
      <c r="S106" s="133">
        <f>MLdata!AH106</f>
        <v>-1.19281385295901</v>
      </c>
      <c r="T106" s="133">
        <f>MLdata!AI106</f>
        <v>0.246970950395554</v>
      </c>
      <c r="U106" s="100">
        <f>MLdata!AJ106</f>
        <v>1.1023732053258399</v>
      </c>
      <c r="V106" s="132">
        <f>MLdata!AK106</f>
        <v>-0.116536503108829</v>
      </c>
      <c r="W106" s="133">
        <f>MLdata!AL106</f>
        <v>-0.48623927899132402</v>
      </c>
      <c r="X106" s="133">
        <f>MLdata!AM106</f>
        <v>0.35364292016399901</v>
      </c>
      <c r="Y106" s="133">
        <f>MLdata!AN106</f>
        <v>-0.313248649663247</v>
      </c>
      <c r="Z106" s="2"/>
      <c r="AA106" s="108">
        <f t="shared" si="5"/>
        <v>-1.8166507812041072E-2</v>
      </c>
      <c r="AC106" s="36">
        <f t="shared" si="16"/>
        <v>5.4029264011159449E-2</v>
      </c>
      <c r="AD106" s="36">
        <f t="shared" si="17"/>
        <v>-1.415953246599691E-2</v>
      </c>
      <c r="AE106" s="36">
        <f t="shared" si="18"/>
        <v>-0.34389909288300413</v>
      </c>
    </row>
    <row r="107" spans="1:31" x14ac:dyDescent="0.25">
      <c r="A107" s="2"/>
      <c r="B107" s="5" t="str">
        <f>MLdata!Q107</f>
        <v>Whale Rock</v>
      </c>
      <c r="C107" s="5" t="str">
        <f>MLdata!R107</f>
        <v>L-S_equity</v>
      </c>
      <c r="D107" s="130">
        <f>MLdata!S107</f>
        <v>4.10074211710399E-2</v>
      </c>
      <c r="E107" s="131">
        <f>MLdata!T107</f>
        <v>149294148.69999999</v>
      </c>
      <c r="F107" s="99">
        <f>MLdata!U107</f>
        <v>0.86663052106609395</v>
      </c>
      <c r="G107" s="100">
        <f>MLdata!V107</f>
        <v>1.34256359118084</v>
      </c>
      <c r="H107" s="100">
        <f>MLdata!W107</f>
        <v>1.11219685975783</v>
      </c>
      <c r="I107" s="100">
        <f>MLdata!X107</f>
        <v>0.39413415080577602</v>
      </c>
      <c r="J107" s="100">
        <f>MLdata!Y107</f>
        <v>7.8107435870848896E-2</v>
      </c>
      <c r="K107" s="100">
        <f>MLdata!AB107</f>
        <v>1.33844165500051</v>
      </c>
      <c r="L107" s="100">
        <f>MLdata!Z107</f>
        <v>1.31281999435701</v>
      </c>
      <c r="M107" s="144">
        <f>MLdata!AA107</f>
        <v>1.8213520775304299</v>
      </c>
      <c r="N107" s="130">
        <f>MLdata!AC107</f>
        <v>0.15188135761885499</v>
      </c>
      <c r="O107" s="135">
        <f>MLdata!AD107</f>
        <v>0.112236044677044</v>
      </c>
      <c r="P107" s="135">
        <f>MLdata!AE107</f>
        <v>5.4033413644889401E-2</v>
      </c>
      <c r="Q107" s="145">
        <f>MLdata!AF107</f>
        <v>6.2138345913692397E-2</v>
      </c>
      <c r="R107" s="132">
        <f>MLdata!AG107</f>
        <v>0.72250288055744205</v>
      </c>
      <c r="S107" s="133">
        <f>MLdata!AH107</f>
        <v>-0.81933135013042502</v>
      </c>
      <c r="T107" s="133">
        <f>MLdata!AI107</f>
        <v>0.33975368952287799</v>
      </c>
      <c r="U107" s="100">
        <f>MLdata!AJ107</f>
        <v>1.25169730157984</v>
      </c>
      <c r="V107" s="132">
        <f>MLdata!AK107</f>
        <v>0.133618059540874</v>
      </c>
      <c r="W107" s="133">
        <f>MLdata!AL107</f>
        <v>-0.309442751151771</v>
      </c>
      <c r="X107" s="133">
        <f>MLdata!AM107</f>
        <v>0.545647111840184</v>
      </c>
      <c r="Y107" s="133">
        <f>MLdata!AN107</f>
        <v>-0.27046430872467803</v>
      </c>
      <c r="Z107" s="2"/>
      <c r="AA107" s="108">
        <f t="shared" si="5"/>
        <v>7.0909293691972783E-2</v>
      </c>
      <c r="AC107" s="36">
        <f t="shared" si="16"/>
        <v>0.1791715586244749</v>
      </c>
      <c r="AD107" s="36">
        <f t="shared" si="17"/>
        <v>4.6276689196331948E-3</v>
      </c>
      <c r="AE107" s="36">
        <f t="shared" si="18"/>
        <v>-0.53362515912232711</v>
      </c>
    </row>
    <row r="108" spans="1:31" x14ac:dyDescent="0.25">
      <c r="A108" s="2"/>
      <c r="B108" s="5" t="str">
        <f>MLdata!Q108</f>
        <v>Anchorage</v>
      </c>
      <c r="C108" s="5" t="str">
        <f>MLdata!R108</f>
        <v>Opportunistic</v>
      </c>
      <c r="D108" s="130">
        <f>MLdata!S108</f>
        <v>0</v>
      </c>
      <c r="E108" s="131">
        <f>MLdata!T108</f>
        <v>0</v>
      </c>
      <c r="F108" s="99">
        <f>MLdata!U108</f>
        <v>1.1412462832528401</v>
      </c>
      <c r="G108" s="100">
        <f>MLdata!V108</f>
        <v>1.53928274242547</v>
      </c>
      <c r="H108" s="100">
        <f>MLdata!W108</f>
        <v>2.3209568202545199E-2</v>
      </c>
      <c r="I108" s="100">
        <f>MLdata!X108</f>
        <v>0.170656488430247</v>
      </c>
      <c r="J108" s="100">
        <f>MLdata!Y108</f>
        <v>-8.9219734531438097E-2</v>
      </c>
      <c r="K108" s="100">
        <f>MLdata!AB108</f>
        <v>1.51150869234394</v>
      </c>
      <c r="L108" s="100">
        <f>MLdata!Z108</f>
        <v>1.99479294057495</v>
      </c>
      <c r="M108" s="144">
        <f>MLdata!AA108</f>
        <v>1.12885672728506</v>
      </c>
      <c r="N108" s="130">
        <f>MLdata!AC108</f>
        <v>4.2768673674951498E-2</v>
      </c>
      <c r="O108" s="135">
        <f>MLdata!AD108</f>
        <v>2.4344916041692501E-2</v>
      </c>
      <c r="P108" s="135">
        <f>MLdata!AE108</f>
        <v>9.0591003486429292E-3</v>
      </c>
      <c r="Q108" s="145">
        <f>MLdata!AF108</f>
        <v>2.1719704860967401E-2</v>
      </c>
      <c r="R108" s="132">
        <f>MLdata!AG108</f>
        <v>0.15098433430563099</v>
      </c>
      <c r="S108" s="133">
        <f>MLdata!AH108</f>
        <v>-0.37899677231447398</v>
      </c>
      <c r="T108" s="133">
        <f>MLdata!AI108</f>
        <v>-0.11203733966148299</v>
      </c>
      <c r="U108" s="100">
        <f>MLdata!AJ108</f>
        <v>-6.0432902038322203E-2</v>
      </c>
      <c r="V108" s="132">
        <f>MLdata!AK108</f>
        <v>-0.13049534744123301</v>
      </c>
      <c r="W108" s="133">
        <f>MLdata!AL108</f>
        <v>-1.2180522189092701E-2</v>
      </c>
      <c r="X108" s="133">
        <f>MLdata!AM108</f>
        <v>9.8824154233506198E-2</v>
      </c>
      <c r="Y108" s="133">
        <f>MLdata!AN108</f>
        <v>-6.7533401581097899E-2</v>
      </c>
      <c r="Z108" s="2"/>
      <c r="AA108" s="108">
        <f t="shared" si="5"/>
        <v>8.9486169461456849E-2</v>
      </c>
      <c r="AC108" s="36">
        <f t="shared" si="16"/>
        <v>9.4820829656895783E-2</v>
      </c>
      <c r="AD108" s="36">
        <f t="shared" si="17"/>
        <v>-1.4318250663890248E-3</v>
      </c>
      <c r="AE108" s="36">
        <f t="shared" si="18"/>
        <v>-1.5957388444000176E-2</v>
      </c>
    </row>
    <row r="109" spans="1:31" x14ac:dyDescent="0.25">
      <c r="A109" s="2"/>
      <c r="B109" s="5" t="str">
        <f>MLdata!Q109</f>
        <v>Ithan Creek</v>
      </c>
      <c r="C109" s="5" t="str">
        <f>MLdata!R109</f>
        <v>Opportunistic</v>
      </c>
      <c r="D109" s="130">
        <f>MLdata!S109</f>
        <v>1.51134510524719E-2</v>
      </c>
      <c r="E109" s="131">
        <f>MLdata!T109</f>
        <v>55022962.780000001</v>
      </c>
      <c r="F109" s="99">
        <f>MLdata!U109</f>
        <v>0.27572163674934302</v>
      </c>
      <c r="G109" s="100">
        <f>MLdata!V109</f>
        <v>0.77629682635682395</v>
      </c>
      <c r="H109" s="100">
        <f>MLdata!W109</f>
        <v>0.319045216567858</v>
      </c>
      <c r="I109" s="100">
        <f>MLdata!X109</f>
        <v>0.27115205303402801</v>
      </c>
      <c r="J109" s="100">
        <f>MLdata!Y109</f>
        <v>-0.103151762573877</v>
      </c>
      <c r="K109" s="100">
        <f>MLdata!AB109</f>
        <v>5.07421388705626E-2</v>
      </c>
      <c r="L109" s="100">
        <f>MLdata!Z109</f>
        <v>0.28388506595433399</v>
      </c>
      <c r="M109" s="144">
        <f>MLdata!AA109</f>
        <v>-0.100700568079627</v>
      </c>
      <c r="N109" s="130">
        <f>MLdata!AC109</f>
        <v>0.14769760529183501</v>
      </c>
      <c r="O109" s="135">
        <f>MLdata!AD109</f>
        <v>8.1892767266568398E-2</v>
      </c>
      <c r="P109" s="135">
        <f>MLdata!AE109</f>
        <v>3.51190980852003E-2</v>
      </c>
      <c r="Q109" s="145">
        <f>MLdata!AF109</f>
        <v>0.104121272015003</v>
      </c>
      <c r="R109" s="132">
        <f>MLdata!AG109</f>
        <v>0.51660161428559104</v>
      </c>
      <c r="S109" s="133">
        <f>MLdata!AH109</f>
        <v>0.244866506215042</v>
      </c>
      <c r="T109" s="133">
        <f>MLdata!AI109</f>
        <v>-0.77009177891339098</v>
      </c>
      <c r="U109" s="100">
        <f>MLdata!AJ109</f>
        <v>0.210484155970873</v>
      </c>
      <c r="V109" s="132">
        <f>MLdata!AK109</f>
        <v>0.120475453208988</v>
      </c>
      <c r="W109" s="133">
        <f>MLdata!AL109</f>
        <v>-0.19660657861661701</v>
      </c>
      <c r="X109" s="133">
        <f>MLdata!AM109</f>
        <v>0.28067853718452501</v>
      </c>
      <c r="Y109" s="133">
        <f>MLdata!AN109</f>
        <v>-0.31618387261167502</v>
      </c>
      <c r="Z109" s="2"/>
      <c r="AA109" s="108">
        <f t="shared" si="5"/>
        <v>-3.7507983473595415E-2</v>
      </c>
      <c r="AC109" s="36">
        <f t="shared" ref="AC109:AC115" si="19">SIGN(K109)*(ABS(K109)^(2-$AE$1))*(Q109^$AE$1)</f>
        <v>4.414337769386505E-3</v>
      </c>
      <c r="AD109" s="36">
        <f t="shared" ref="AD109:AD115" si="20">SIGN(J109)*(ABS(J109)^(2-$AE$1))*(P109^$AE$1)</f>
        <v>-4.7424562382027352E-3</v>
      </c>
      <c r="AE109" s="36">
        <f t="shared" ref="AE109:AE115" si="21">-1*(0.7*MAX(R109,0)^2+0.1*MAX(S109,0)^2+0.1*MAX(T109,0)^2+0.1*MAX(U109,0)^2)</f>
        <v>-0.19724037809580822</v>
      </c>
    </row>
    <row r="110" spans="1:31" x14ac:dyDescent="0.25">
      <c r="A110" s="2"/>
      <c r="B110" s="5" t="str">
        <f>MLdata!Q110</f>
        <v>Mudrick</v>
      </c>
      <c r="C110" s="5" t="str">
        <f>MLdata!R110</f>
        <v>Opportunistic</v>
      </c>
      <c r="D110" s="130">
        <f>MLdata!S110</f>
        <v>0</v>
      </c>
      <c r="E110" s="131">
        <f>MLdata!T110</f>
        <v>0</v>
      </c>
      <c r="F110" s="99">
        <f>MLdata!U110</f>
        <v>-0.17470732513477799</v>
      </c>
      <c r="G110" s="100">
        <f>MLdata!V110</f>
        <v>0.18345715027569001</v>
      </c>
      <c r="H110" s="100">
        <f>MLdata!W110</f>
        <v>0.53135979464460803</v>
      </c>
      <c r="I110" s="100">
        <f>MLdata!X110</f>
        <v>0.39741553426665299</v>
      </c>
      <c r="J110" s="100">
        <f>MLdata!Y110</f>
        <v>-0.50840281675028698</v>
      </c>
      <c r="K110" s="100">
        <f>MLdata!AB110</f>
        <v>-0.30969931651954202</v>
      </c>
      <c r="L110" s="100">
        <f>MLdata!Z110</f>
        <v>-0.29963550042432102</v>
      </c>
      <c r="M110" s="144">
        <f>MLdata!AA110</f>
        <v>-0.34846600616374801</v>
      </c>
      <c r="N110" s="130">
        <f>MLdata!AC110</f>
        <v>0.13395202245156501</v>
      </c>
      <c r="O110" s="135">
        <f>MLdata!AD110</f>
        <v>6.2617832158267897E-2</v>
      </c>
      <c r="P110" s="135">
        <f>MLdata!AE110</f>
        <v>5.65826016283804E-2</v>
      </c>
      <c r="Q110" s="145">
        <f>MLdata!AF110</f>
        <v>6.30319270095792E-2</v>
      </c>
      <c r="R110" s="132">
        <f>MLdata!AG110</f>
        <v>0.38896314419626199</v>
      </c>
      <c r="S110" s="133">
        <f>MLdata!AH110</f>
        <v>0.35837576157098999</v>
      </c>
      <c r="T110" s="133">
        <f>MLdata!AI110</f>
        <v>0.28896830455983402</v>
      </c>
      <c r="U110" s="100">
        <f>MLdata!AJ110</f>
        <v>-9.2032554164865499E-2</v>
      </c>
      <c r="V110" s="132">
        <f>MLdata!AK110</f>
        <v>-0.42093288070173601</v>
      </c>
      <c r="W110" s="133">
        <f>MLdata!AL110</f>
        <v>9.48327371029275E-2</v>
      </c>
      <c r="X110" s="133">
        <f>MLdata!AM110</f>
        <v>-0.380391631451167</v>
      </c>
      <c r="Y110" s="133">
        <f>MLdata!AN110</f>
        <v>-0.41999006294151098</v>
      </c>
      <c r="Z110" s="2"/>
      <c r="AA110" s="108">
        <f t="shared" si="5"/>
        <v>-6.1463488765339414E-2</v>
      </c>
      <c r="AC110" s="36">
        <f t="shared" si="19"/>
        <v>-2.9063355023089328E-2</v>
      </c>
      <c r="AD110" s="36">
        <f t="shared" si="20"/>
        <v>-4.9804905357887425E-2</v>
      </c>
      <c r="AE110" s="36">
        <f t="shared" si="21"/>
        <v>-0.12709821603230667</v>
      </c>
    </row>
    <row r="111" spans="1:31" x14ac:dyDescent="0.25">
      <c r="A111" s="2"/>
      <c r="B111" s="5" t="str">
        <f>MLdata!Q111</f>
        <v>Oaktree</v>
      </c>
      <c r="C111" s="5" t="str">
        <f>MLdata!R111</f>
        <v>Opportunistic</v>
      </c>
      <c r="D111" s="130">
        <f>MLdata!S111</f>
        <v>9.0659060063146505E-3</v>
      </c>
      <c r="E111" s="131">
        <f>MLdata!T111</f>
        <v>33005897</v>
      </c>
      <c r="F111" s="99">
        <f>MLdata!U111</f>
        <v>-2.9728209891333499E-2</v>
      </c>
      <c r="G111" s="100">
        <f>MLdata!V111</f>
        <v>0.73521039462821003</v>
      </c>
      <c r="H111" s="100">
        <f>MLdata!W111</f>
        <v>1.9626792506788999</v>
      </c>
      <c r="I111" s="100">
        <f>MLdata!X111</f>
        <v>0.33039797596668702</v>
      </c>
      <c r="J111" s="100">
        <f>MLdata!Y111</f>
        <v>-0.66704038115826403</v>
      </c>
      <c r="K111" s="100">
        <f>MLdata!AB111</f>
        <v>-0.267577789752726</v>
      </c>
      <c r="L111" s="100">
        <f>MLdata!Z111</f>
        <v>-0.26319461655707499</v>
      </c>
      <c r="M111" s="144">
        <f>MLdata!AA111</f>
        <v>0.368976567101574</v>
      </c>
      <c r="N111" s="130">
        <f>MLdata!AC111</f>
        <v>6.5530014979202397E-2</v>
      </c>
      <c r="O111" s="135">
        <f>MLdata!AD111</f>
        <v>4.6102038356462802E-2</v>
      </c>
      <c r="P111" s="135">
        <f>MLdata!AE111</f>
        <v>1.52113469949501E-2</v>
      </c>
      <c r="Q111" s="145">
        <f>MLdata!AF111</f>
        <v>2.6285916740158299E-2</v>
      </c>
      <c r="R111" s="132">
        <f>MLdata!AG111</f>
        <v>0.27960189093534699</v>
      </c>
      <c r="S111" s="133">
        <f>MLdata!AH111</f>
        <v>0.65898081603054603</v>
      </c>
      <c r="T111" s="133">
        <f>MLdata!AI111</f>
        <v>-6.5450402692078205E-2</v>
      </c>
      <c r="U111" s="100">
        <f>MLdata!AJ111</f>
        <v>-0.43943359719269298</v>
      </c>
      <c r="V111" s="132">
        <f>MLdata!AK111</f>
        <v>-0.23839690423471199</v>
      </c>
      <c r="W111" s="133">
        <f>MLdata!AL111</f>
        <v>-7.7029919691238805E-2</v>
      </c>
      <c r="X111" s="133">
        <f>MLdata!AM111</f>
        <v>-7.1239723536024799E-2</v>
      </c>
      <c r="Y111" s="133">
        <f>MLdata!AN111</f>
        <v>-0.108298446864</v>
      </c>
      <c r="Z111" s="2"/>
      <c r="AA111" s="108">
        <f t="shared" si="5"/>
        <v>-3.6804313623024311E-2</v>
      </c>
      <c r="AB111" s="2"/>
      <c r="AC111" s="36">
        <f t="shared" si="19"/>
        <v>-1.2563334513623075E-2</v>
      </c>
      <c r="AD111" s="36">
        <f t="shared" si="20"/>
        <v>-2.6110543534285137E-2</v>
      </c>
      <c r="AE111" s="36">
        <f t="shared" si="21"/>
        <v>-9.814962377986361E-2</v>
      </c>
    </row>
    <row r="112" spans="1:31" x14ac:dyDescent="0.25">
      <c r="A112" s="2"/>
      <c r="B112" s="5" t="str">
        <f>MLdata!Q112</f>
        <v>Panning</v>
      </c>
      <c r="C112" s="5" t="str">
        <f>MLdata!R112</f>
        <v>Opportunistic</v>
      </c>
      <c r="D112" s="130">
        <f>MLdata!S112</f>
        <v>0</v>
      </c>
      <c r="E112" s="131">
        <f>MLdata!T112</f>
        <v>0</v>
      </c>
      <c r="F112" s="99">
        <f>MLdata!U112</f>
        <v>0.34351375598415401</v>
      </c>
      <c r="G112" s="100">
        <f>MLdata!V112</f>
        <v>0.30985198454362201</v>
      </c>
      <c r="H112" s="100">
        <f>MLdata!W112</f>
        <v>0.31536963022933001</v>
      </c>
      <c r="I112" s="100">
        <f>MLdata!X112</f>
        <v>0.38685334376549602</v>
      </c>
      <c r="J112" s="100">
        <f>MLdata!Y112</f>
        <v>0.57416658403584597</v>
      </c>
      <c r="K112" s="100">
        <f>MLdata!AB112</f>
        <v>0.18034928613355</v>
      </c>
      <c r="L112" s="100">
        <f>MLdata!Z112</f>
        <v>0.17011496409072599</v>
      </c>
      <c r="M112" s="144">
        <f>MLdata!AA112</f>
        <v>0.70155376241851497</v>
      </c>
      <c r="N112" s="130">
        <f>MLdata!AC112</f>
        <v>4.5324691191784797E-2</v>
      </c>
      <c r="O112" s="135">
        <f>MLdata!AD112</f>
        <v>5.7438727522209502E-3</v>
      </c>
      <c r="P112" s="135">
        <f>MLdata!AE112</f>
        <v>1.4814859223977499E-2</v>
      </c>
      <c r="Q112" s="145">
        <f>MLdata!AF112</f>
        <v>2.6844694093014099E-2</v>
      </c>
      <c r="R112" s="132">
        <f>MLdata!AG112</f>
        <v>3.4756705155796597E-2</v>
      </c>
      <c r="S112" s="133">
        <f>MLdata!AH112</f>
        <v>-7.0885013683633605E-2</v>
      </c>
      <c r="T112" s="133">
        <f>MLdata!AI112</f>
        <v>8.6990952907394607E-3</v>
      </c>
      <c r="U112" s="100">
        <f>MLdata!AJ112</f>
        <v>0.11770055822004501</v>
      </c>
      <c r="V112" s="132">
        <f>MLdata!AK112</f>
        <v>-0.14699057433058199</v>
      </c>
      <c r="W112" s="133">
        <f>MLdata!AL112</f>
        <v>0.33845936362725199</v>
      </c>
      <c r="X112" s="133">
        <f>MLdata!AM112</f>
        <v>0.12149994828526001</v>
      </c>
      <c r="Y112" s="133">
        <f>MLdata!AN112</f>
        <v>-1.20969253782276E-2</v>
      </c>
      <c r="Z112" s="2"/>
      <c r="AA112" s="108">
        <f t="shared" si="5"/>
        <v>7.4691365441066594E-3</v>
      </c>
      <c r="AB112" s="5"/>
      <c r="AC112" s="36">
        <f t="shared" si="19"/>
        <v>7.7944751902785294E-3</v>
      </c>
      <c r="AD112" s="36">
        <f t="shared" si="20"/>
        <v>2.122367264572058E-2</v>
      </c>
      <c r="AE112" s="36">
        <f t="shared" si="21"/>
        <v>-2.2385295537196417E-3</v>
      </c>
    </row>
    <row r="113" spans="1:31" x14ac:dyDescent="0.25">
      <c r="A113" s="2"/>
      <c r="B113" s="5" t="str">
        <f>MLdata!Q113</f>
        <v>Passport</v>
      </c>
      <c r="C113" s="5" t="str">
        <f>MLdata!R113</f>
        <v>Opportunistic</v>
      </c>
      <c r="D113" s="130">
        <f>MLdata!S113</f>
        <v>1.2488109007024101E-2</v>
      </c>
      <c r="E113" s="131">
        <f>MLdata!T113</f>
        <v>45464980.479999997</v>
      </c>
      <c r="F113" s="99">
        <f>MLdata!U113</f>
        <v>0.345682561361218</v>
      </c>
      <c r="G113" s="100">
        <f>MLdata!V113</f>
        <v>0.37532750146895499</v>
      </c>
      <c r="H113" s="100">
        <f>MLdata!W113</f>
        <v>0.514623525453758</v>
      </c>
      <c r="I113" s="100">
        <f>MLdata!X113</f>
        <v>-9.1200743834590606E-2</v>
      </c>
      <c r="J113" s="100">
        <f>MLdata!Y113</f>
        <v>0.73102812349058699</v>
      </c>
      <c r="K113" s="100">
        <f>MLdata!AB113</f>
        <v>0.40856515071322502</v>
      </c>
      <c r="L113" s="100">
        <f>MLdata!Z113</f>
        <v>0.50472375291656801</v>
      </c>
      <c r="M113" s="144">
        <f>MLdata!AA113</f>
        <v>0.76420340214438598</v>
      </c>
      <c r="N113" s="130">
        <f>MLdata!AC113</f>
        <v>0.257607717606612</v>
      </c>
      <c r="O113" s="135">
        <f>MLdata!AD113</f>
        <v>0.100641632404016</v>
      </c>
      <c r="P113" s="135">
        <f>MLdata!AE113</f>
        <v>2.77590511863216E-2</v>
      </c>
      <c r="Q113" s="145">
        <f>MLdata!AF113</f>
        <v>0.190756456222408</v>
      </c>
      <c r="R113" s="132">
        <f>MLdata!AG113</f>
        <v>-0.446742888935727</v>
      </c>
      <c r="S113" s="133">
        <f>MLdata!AH113</f>
        <v>-0.86943751189113105</v>
      </c>
      <c r="T113" s="133">
        <f>MLdata!AI113</f>
        <v>0.29353880090753498</v>
      </c>
      <c r="U113" s="100">
        <f>MLdata!AJ113</f>
        <v>2.6490635192677399</v>
      </c>
      <c r="V113" s="132">
        <f>MLdata!AK113</f>
        <v>-8.5420243453208505E-2</v>
      </c>
      <c r="W113" s="133">
        <f>MLdata!AL113</f>
        <v>0.31172994657171199</v>
      </c>
      <c r="X113" s="133">
        <f>MLdata!AM113</f>
        <v>0.34748983337322698</v>
      </c>
      <c r="Y113" s="133">
        <f>MLdata!AN113</f>
        <v>0.12385676314615</v>
      </c>
      <c r="Z113" s="2"/>
      <c r="AA113" s="108">
        <f t="shared" si="5"/>
        <v>-4.5193503212215616E-2</v>
      </c>
      <c r="AB113" s="5"/>
      <c r="AC113" s="36">
        <f t="shared" si="19"/>
        <v>9.4283584272743623E-2</v>
      </c>
      <c r="AD113" s="36">
        <f t="shared" si="20"/>
        <v>4.5969636501091204E-2</v>
      </c>
      <c r="AE113" s="36">
        <f t="shared" si="21"/>
        <v>-0.71037025567534173</v>
      </c>
    </row>
    <row r="114" spans="1:31" x14ac:dyDescent="0.25">
      <c r="A114" s="2"/>
      <c r="B114" s="5" t="str">
        <f>MLdata!Q114</f>
        <v>Q Funding</v>
      </c>
      <c r="C114" s="5" t="str">
        <f>MLdata!R114</f>
        <v>Opportunistic</v>
      </c>
      <c r="D114" s="130">
        <f>MLdata!S114</f>
        <v>1.13689241478609E-2</v>
      </c>
      <c r="E114" s="131">
        <f>MLdata!T114</f>
        <v>41390407</v>
      </c>
      <c r="F114" s="99">
        <f>MLdata!U114</f>
        <v>0.315622040870636</v>
      </c>
      <c r="G114" s="100">
        <f>MLdata!V114</f>
        <v>0.64946915981616604</v>
      </c>
      <c r="H114" s="100">
        <f>MLdata!W114</f>
        <v>-0.41482253464771401</v>
      </c>
      <c r="I114" s="100">
        <f>MLdata!X114</f>
        <v>0.23659663914613699</v>
      </c>
      <c r="J114" s="100">
        <f>MLdata!Y114</f>
        <v>-0.34427816986134302</v>
      </c>
      <c r="K114" s="100">
        <f>MLdata!AB114</f>
        <v>-0.20532125547219601</v>
      </c>
      <c r="L114" s="100">
        <f>MLdata!Z114</f>
        <v>0.397120626999862</v>
      </c>
      <c r="M114" s="144">
        <f>MLdata!AA114</f>
        <v>-0.71991481023466597</v>
      </c>
      <c r="N114" s="130">
        <f>MLdata!AC114</f>
        <v>7.2194553752556803E-2</v>
      </c>
      <c r="O114" s="135">
        <f>MLdata!AD114</f>
        <v>5.1818798167618203E-2</v>
      </c>
      <c r="P114" s="135">
        <f>MLdata!AE114</f>
        <v>7.1735213098383498E-3</v>
      </c>
      <c r="Q114" s="145">
        <f>MLdata!AF114</f>
        <v>3.3731618799993403E-2</v>
      </c>
      <c r="R114" s="132">
        <f>MLdata!AG114</f>
        <v>0.32889622651288702</v>
      </c>
      <c r="S114" s="133">
        <f>MLdata!AH114</f>
        <v>-5.9634559875083502E-2</v>
      </c>
      <c r="T114" s="133">
        <f>MLdata!AI114</f>
        <v>-0.21204752517894601</v>
      </c>
      <c r="U114" s="100">
        <f>MLdata!AJ114</f>
        <v>-0.404578526373784</v>
      </c>
      <c r="V114" s="132">
        <f>MLdata!AK114</f>
        <v>-0.23235375472620101</v>
      </c>
      <c r="W114" s="133">
        <f>MLdata!AL114</f>
        <v>2.8327040912742199E-2</v>
      </c>
      <c r="X114" s="133">
        <f>MLdata!AM114</f>
        <v>3.40820754643147E-4</v>
      </c>
      <c r="Y114" s="133">
        <f>MLdata!AN114</f>
        <v>-8.0902754281719901E-3</v>
      </c>
      <c r="Z114" s="2"/>
      <c r="AA114" s="108">
        <f t="shared" si="5"/>
        <v>-2.8672747590162251E-2</v>
      </c>
      <c r="AB114" s="5"/>
      <c r="AC114" s="36">
        <f t="shared" si="19"/>
        <v>-1.0878531578432389E-2</v>
      </c>
      <c r="AD114" s="36">
        <f t="shared" si="20"/>
        <v>-6.5003411771157914E-3</v>
      </c>
      <c r="AE114" s="36">
        <f t="shared" si="21"/>
        <v>-7.5720909470091399E-2</v>
      </c>
    </row>
    <row r="115" spans="1:31" x14ac:dyDescent="0.25">
      <c r="A115" s="2"/>
      <c r="B115" s="5" t="str">
        <f>MLdata!Q115</f>
        <v>Silver Point</v>
      </c>
      <c r="C115" s="5" t="str">
        <f>MLdata!R115</f>
        <v>Opportunistic</v>
      </c>
      <c r="D115" s="130">
        <f>MLdata!S115</f>
        <v>0</v>
      </c>
      <c r="E115" s="131">
        <f>MLdata!T115</f>
        <v>0</v>
      </c>
      <c r="F115" s="99">
        <f>MLdata!U115</f>
        <v>0.97031872989123802</v>
      </c>
      <c r="G115" s="100">
        <f>MLdata!V115</f>
        <v>1.8135203030357001</v>
      </c>
      <c r="H115" s="100">
        <f>MLdata!W115</f>
        <v>2.0121169298468602</v>
      </c>
      <c r="I115" s="100">
        <f>MLdata!X115</f>
        <v>0.108664935318754</v>
      </c>
      <c r="J115" s="100">
        <f>MLdata!Y115</f>
        <v>-0.17709471039055999</v>
      </c>
      <c r="K115" s="100">
        <f>MLdata!AB115</f>
        <v>1.81121023160362</v>
      </c>
      <c r="L115" s="100">
        <f>MLdata!Z115</f>
        <v>1.8989337173535501</v>
      </c>
      <c r="M115" s="144">
        <f>MLdata!AA115</f>
        <v>2.18379868942514</v>
      </c>
      <c r="N115" s="130">
        <f>MLdata!AC115</f>
        <v>4.0497107007594201E-2</v>
      </c>
      <c r="O115" s="135">
        <f>MLdata!AD115</f>
        <v>1.9348941977348998E-2</v>
      </c>
      <c r="P115" s="135">
        <f>MLdata!AE115</f>
        <v>1.24219313160219E-2</v>
      </c>
      <c r="Q115" s="145">
        <f>MLdata!AF115</f>
        <v>1.77393277451093E-2</v>
      </c>
      <c r="R115" s="132">
        <f>MLdata!AG115</f>
        <v>0.10938528846966999</v>
      </c>
      <c r="S115" s="133">
        <f>MLdata!AH115</f>
        <v>-0.125915190350778</v>
      </c>
      <c r="T115" s="133">
        <f>MLdata!AI115</f>
        <v>-0.13145962100483399</v>
      </c>
      <c r="U115" s="100">
        <f>MLdata!AJ115</f>
        <v>-0.25121420224795399</v>
      </c>
      <c r="V115" s="132">
        <f>MLdata!AK115</f>
        <v>-9.9702815080212503E-2</v>
      </c>
      <c r="W115" s="133">
        <f>MLdata!AL115</f>
        <v>0.1097727783433</v>
      </c>
      <c r="X115" s="133">
        <f>MLdata!AM115</f>
        <v>3.8129200678491598E-2</v>
      </c>
      <c r="Y115" s="133">
        <f>MLdata!AN115</f>
        <v>-0.138094204266173</v>
      </c>
      <c r="Z115" s="2"/>
      <c r="AA115" s="108">
        <f t="shared" si="5"/>
        <v>9.8029913182849787E-2</v>
      </c>
      <c r="AB115" s="5"/>
      <c r="AC115" s="36">
        <f t="shared" si="19"/>
        <v>0.10213249626504996</v>
      </c>
      <c r="AD115" s="36">
        <f t="shared" si="20"/>
        <v>-4.2746329549716361E-3</v>
      </c>
      <c r="AE115" s="36">
        <f t="shared" si="21"/>
        <v>-8.3755989335150428E-3</v>
      </c>
    </row>
    <row r="116" spans="1:31" x14ac:dyDescent="0.25">
      <c r="A116" s="2"/>
      <c r="B116" s="5" t="str">
        <f>MLdata!Q116</f>
        <v>Viking</v>
      </c>
      <c r="C116" s="5" t="str">
        <f>MLdata!R116</f>
        <v>Opportunistic</v>
      </c>
      <c r="D116" s="130">
        <f>MLdata!S116</f>
        <v>2.7441920157770899E-2</v>
      </c>
      <c r="E116" s="131">
        <f>MLdata!T116</f>
        <v>99906748.379999995</v>
      </c>
      <c r="F116" s="99">
        <f>MLdata!U116</f>
        <v>0.61812531148302396</v>
      </c>
      <c r="G116" s="100">
        <f>MLdata!V116</f>
        <v>1.3422163060088901</v>
      </c>
      <c r="H116" s="100">
        <f>MLdata!W116</f>
        <v>0.87588344519397698</v>
      </c>
      <c r="I116" s="100">
        <f>MLdata!X116</f>
        <v>0.35848243922516998</v>
      </c>
      <c r="J116" s="100">
        <f>MLdata!Y116</f>
        <v>-0.12730188607018</v>
      </c>
      <c r="K116" s="100">
        <f>MLdata!AB116</f>
        <v>0.55277564095749299</v>
      </c>
      <c r="L116" s="100">
        <f>MLdata!Z116</f>
        <v>0.97759837052144305</v>
      </c>
      <c r="M116" s="144">
        <f>MLdata!AA116</f>
        <v>0.229294035106614</v>
      </c>
      <c r="N116" s="130">
        <f>MLdata!AC116</f>
        <v>8.8200193976709806E-2</v>
      </c>
      <c r="O116" s="135">
        <f>MLdata!AD116</f>
        <v>6.3069047493563804E-2</v>
      </c>
      <c r="P116" s="135">
        <f>MLdata!AE116</f>
        <v>3.2852654622452397E-2</v>
      </c>
      <c r="Q116" s="145">
        <f>MLdata!AF116</f>
        <v>4.1024769525020897E-2</v>
      </c>
      <c r="R116" s="132">
        <f>MLdata!AG116</f>
        <v>0.41725727952843</v>
      </c>
      <c r="S116" s="133">
        <f>MLdata!AH116</f>
        <v>-0.30360295798390202</v>
      </c>
      <c r="T116" s="133">
        <f>MLdata!AI116</f>
        <v>-0.28380024780461799</v>
      </c>
      <c r="U116" s="100">
        <f>MLdata!AJ116</f>
        <v>0.858041445729261</v>
      </c>
      <c r="V116" s="132">
        <f>MLdata!AK116</f>
        <v>1.33069302047757E-2</v>
      </c>
      <c r="W116" s="133">
        <f>MLdata!AL116</f>
        <v>-0.472666857670269</v>
      </c>
      <c r="X116" s="133">
        <f>MLdata!AM116</f>
        <v>0.188890570945594</v>
      </c>
      <c r="Y116" s="133">
        <f>MLdata!AN116</f>
        <v>-2.9157786723792298E-2</v>
      </c>
      <c r="Z116" s="2"/>
      <c r="AA116" s="108">
        <f t="shared" ref="AA116:AA120" si="22">$W$1+$X$1*AC116+$Y$1*AD116+$Z$1*AE116</f>
        <v>1.7621080056033425E-3</v>
      </c>
      <c r="AB116" s="5"/>
      <c r="AC116" s="36">
        <f t="shared" ref="AC116:AC120" si="23">SIGN(K116)*(ABS(K116)^(2-$AE$1))*(Q116^$AE$1)</f>
        <v>4.3448094407159785E-2</v>
      </c>
      <c r="AD116" s="36">
        <f t="shared" ref="AD116:AD120" si="24">SIGN(J116)*(ABS(J116)^(2-$AE$1))*(P116^$AE$1)</f>
        <v>-5.867747250479346E-3</v>
      </c>
      <c r="AE116" s="36">
        <f t="shared" ref="AE116:AE120" si="25">-1*(0.7*MAX(R116,0)^2+0.1*MAX(S116,0)^2+0.1*MAX(T116,0)^2+0.1*MAX(U116,0)^2)</f>
        <v>-0.1954960583825425</v>
      </c>
    </row>
    <row r="117" spans="1:31" x14ac:dyDescent="0.25">
      <c r="A117" s="2"/>
      <c r="B117" s="5" t="str">
        <f>MLdata!Q117</f>
        <v>AQR Managed Futures Strategy Fund - Class I</v>
      </c>
      <c r="C117" s="5" t="str">
        <f>MLdata!R117</f>
        <v>Quant</v>
      </c>
      <c r="D117" s="130">
        <f>MLdata!S117</f>
        <v>0</v>
      </c>
      <c r="E117" s="131">
        <f>MLdata!T117</f>
        <v>0</v>
      </c>
      <c r="F117" s="99">
        <f>MLdata!U117</f>
        <v>0.37323570927426702</v>
      </c>
      <c r="G117" s="100">
        <f>MLdata!V117</f>
        <v>2.4059791509976999E-2</v>
      </c>
      <c r="H117" s="100">
        <f>MLdata!W117</f>
        <v>-0.61887999294769203</v>
      </c>
      <c r="I117" s="100">
        <f>MLdata!X117</f>
        <v>0.20266469218196201</v>
      </c>
      <c r="J117" s="100">
        <f>MLdata!Y117</f>
        <v>0.65573150004351199</v>
      </c>
      <c r="K117" s="100">
        <f>MLdata!AB117</f>
        <v>2.3862680011222201E-2</v>
      </c>
      <c r="L117" s="100">
        <f>MLdata!Z117</f>
        <v>0.14090886421448001</v>
      </c>
      <c r="M117" s="144">
        <f>MLdata!AA117</f>
        <v>-9.3806573016405895E-2</v>
      </c>
      <c r="N117" s="130">
        <f>MLdata!AC117</f>
        <v>9.4134595297776402E-2</v>
      </c>
      <c r="O117" s="135">
        <f>MLdata!AD117</f>
        <v>2.5888076720584598E-2</v>
      </c>
      <c r="P117" s="135">
        <f>MLdata!AE117</f>
        <v>3.39908930874337E-2</v>
      </c>
      <c r="Q117" s="145">
        <f>MLdata!AF117</f>
        <v>5.6337051171610801E-2</v>
      </c>
      <c r="R117" s="132">
        <f>MLdata!AG117</f>
        <v>2.2999751528503601E-2</v>
      </c>
      <c r="S117" s="133">
        <f>MLdata!AH117</f>
        <v>-0.61189906003726702</v>
      </c>
      <c r="T117" s="133">
        <f>MLdata!AI117</f>
        <v>0.24554921217233799</v>
      </c>
      <c r="U117" s="100">
        <f>MLdata!AJ117</f>
        <v>0.84080230128225197</v>
      </c>
      <c r="V117" s="132">
        <f>MLdata!AK117</f>
        <v>-2.1247704326478701E-2</v>
      </c>
      <c r="W117" s="133">
        <f>MLdata!AL117</f>
        <v>0.207475489951648</v>
      </c>
      <c r="X117" s="133">
        <f>MLdata!AM117</f>
        <v>0.38727089583437702</v>
      </c>
      <c r="Y117" s="133">
        <f>MLdata!AN117</f>
        <v>0.18755291556957099</v>
      </c>
      <c r="Z117" s="2"/>
      <c r="AA117" s="108">
        <f t="shared" si="22"/>
        <v>-1.1663168272293443E-2</v>
      </c>
      <c r="AB117" s="5"/>
      <c r="AC117" s="36">
        <f t="shared" si="23"/>
        <v>1.0845375802304531E-3</v>
      </c>
      <c r="AD117" s="36">
        <f t="shared" si="24"/>
        <v>4.6712110561280433E-2</v>
      </c>
      <c r="AE117" s="36">
        <f t="shared" si="25"/>
        <v>-7.7094584543259695E-2</v>
      </c>
    </row>
    <row r="118" spans="1:31" x14ac:dyDescent="0.25">
      <c r="A118" s="2"/>
      <c r="B118" s="5" t="str">
        <f>MLdata!Q118</f>
        <v>AQR Managed Futures Strategy Fund - Class N</v>
      </c>
      <c r="C118" s="5" t="str">
        <f>MLdata!R118</f>
        <v>Quant</v>
      </c>
      <c r="D118" s="130">
        <f>MLdata!S118</f>
        <v>0</v>
      </c>
      <c r="E118" s="131">
        <f>MLdata!T118</f>
        <v>0</v>
      </c>
      <c r="F118" s="99">
        <f>MLdata!U118</f>
        <v>0.352862526245936</v>
      </c>
      <c r="G118" s="100">
        <f>MLdata!V118</f>
        <v>-4.7190976228952703E-3</v>
      </c>
      <c r="H118" s="100">
        <f>MLdata!W118</f>
        <v>-0.66455415245362404</v>
      </c>
      <c r="I118" s="100">
        <f>MLdata!X118</f>
        <v>0.206317913696906</v>
      </c>
      <c r="J118" s="100">
        <f>MLdata!Y118</f>
        <v>0.65675891246381102</v>
      </c>
      <c r="K118" s="100">
        <f>MLdata!AB118</f>
        <v>-2.6752909730305099E-2</v>
      </c>
      <c r="L118" s="100">
        <f>MLdata!Z118</f>
        <v>0.10211171894549199</v>
      </c>
      <c r="M118" s="144">
        <f>MLdata!AA118</f>
        <v>-0.14443240164875801</v>
      </c>
      <c r="N118" s="130">
        <f>MLdata!AC118</f>
        <v>9.3757695090695703E-2</v>
      </c>
      <c r="O118" s="135">
        <f>MLdata!AD118</f>
        <v>2.5813987627951701E-2</v>
      </c>
      <c r="P118" s="135">
        <f>MLdata!AE118</f>
        <v>3.39150039028282E-2</v>
      </c>
      <c r="Q118" s="145">
        <f>MLdata!AF118</f>
        <v>5.5925335912166203E-2</v>
      </c>
      <c r="R118" s="132">
        <f>MLdata!AG118</f>
        <v>2.40464708030622E-2</v>
      </c>
      <c r="S118" s="133">
        <f>MLdata!AH118</f>
        <v>-0.60445722599010498</v>
      </c>
      <c r="T118" s="133">
        <f>MLdata!AI118</f>
        <v>0.24194915805363401</v>
      </c>
      <c r="U118" s="100">
        <f>MLdata!AJ118</f>
        <v>0.84331202077444201</v>
      </c>
      <c r="V118" s="132">
        <f>MLdata!AK118</f>
        <v>-1.8277560227650501E-2</v>
      </c>
      <c r="W118" s="133">
        <f>MLdata!AL118</f>
        <v>0.20837369775981901</v>
      </c>
      <c r="X118" s="133">
        <f>MLdata!AM118</f>
        <v>0.38677972515292602</v>
      </c>
      <c r="Y118" s="133">
        <f>MLdata!AN118</f>
        <v>0.18590270756466101</v>
      </c>
      <c r="Z118" s="2"/>
      <c r="AA118" s="108">
        <f t="shared" si="22"/>
        <v>-1.4047007634912564E-2</v>
      </c>
      <c r="AB118" s="5"/>
      <c r="AC118" s="36">
        <f t="shared" si="23"/>
        <v>-1.2442860472233076E-3</v>
      </c>
      <c r="AD118" s="36">
        <f t="shared" si="24"/>
        <v>4.6725221877530032E-2</v>
      </c>
      <c r="AE118" s="36">
        <f t="shared" si="25"/>
        <v>-7.7376218877211286E-2</v>
      </c>
    </row>
    <row r="119" spans="1:31" x14ac:dyDescent="0.25">
      <c r="A119" s="2"/>
      <c r="B119" s="5" t="str">
        <f>MLdata!Q119</f>
        <v>AQR Style Premia Alternative Fund - Class I</v>
      </c>
      <c r="C119" s="5" t="str">
        <f>MLdata!R119</f>
        <v>Quant</v>
      </c>
      <c r="D119" s="130">
        <f>MLdata!S119</f>
        <v>0</v>
      </c>
      <c r="E119" s="131">
        <f>MLdata!T119</f>
        <v>0</v>
      </c>
      <c r="F119" s="99">
        <f>MLdata!U119</f>
        <v>0.72372307975644001</v>
      </c>
      <c r="G119" s="100">
        <f>MLdata!V119</f>
        <v>0.44626348322699</v>
      </c>
      <c r="H119" s="100">
        <f>MLdata!W119</f>
        <v>-0.47810541036098197</v>
      </c>
      <c r="I119" s="100">
        <f>MLdata!X119</f>
        <v>0.24083775664100601</v>
      </c>
      <c r="J119" s="100">
        <f>MLdata!Y119</f>
        <v>0.79841288422330703</v>
      </c>
      <c r="K119" s="100">
        <f>MLdata!AB119</f>
        <v>0.231793255884745</v>
      </c>
      <c r="L119" s="100">
        <f>MLdata!Z119</f>
        <v>0.49567549084458801</v>
      </c>
      <c r="M119" s="144">
        <f>MLdata!AA119</f>
        <v>-3.20790870719032E-3</v>
      </c>
      <c r="N119" s="130">
        <f>MLdata!AC119</f>
        <v>7.0032521125844294E-2</v>
      </c>
      <c r="O119" s="135">
        <f>MLdata!AD119</f>
        <v>9.5611605016778806E-3</v>
      </c>
      <c r="P119" s="135">
        <f>MLdata!AE119</f>
        <v>3.53348717490981E-2</v>
      </c>
      <c r="Q119" s="145">
        <f>MLdata!AF119</f>
        <v>4.3225127430376299E-2</v>
      </c>
      <c r="R119" s="132">
        <f>MLdata!AG119</f>
        <v>5.4764221663268699E-2</v>
      </c>
      <c r="S119" s="133">
        <f>MLdata!AH119</f>
        <v>8.6028125905408693E-3</v>
      </c>
      <c r="T119" s="133">
        <f>MLdata!AI119</f>
        <v>2.65359211667212E-2</v>
      </c>
      <c r="U119" s="100">
        <f>MLdata!AJ119</f>
        <v>-0.142305484547739</v>
      </c>
      <c r="V119" s="132">
        <f>MLdata!AK119</f>
        <v>3.00556055398658E-2</v>
      </c>
      <c r="W119" s="133">
        <f>MLdata!AL119</f>
        <v>0.59913673174744098</v>
      </c>
      <c r="X119" s="133">
        <f>MLdata!AM119</f>
        <v>0.38188601476675199</v>
      </c>
      <c r="Y119" s="133">
        <f>MLdata!AN119</f>
        <v>0.114001952902962</v>
      </c>
      <c r="Z119" s="2"/>
      <c r="AA119" s="108">
        <f t="shared" si="22"/>
        <v>1.8962219740129429E-2</v>
      </c>
      <c r="AB119" s="5"/>
      <c r="AC119" s="36">
        <f t="shared" si="23"/>
        <v>1.524678255308228E-2</v>
      </c>
      <c r="AD119" s="36">
        <f t="shared" si="24"/>
        <v>6.1508772533935448E-2</v>
      </c>
      <c r="AE119" s="36">
        <f t="shared" si="25"/>
        <v>-2.1772003317319811E-3</v>
      </c>
    </row>
    <row r="120" spans="1:31" x14ac:dyDescent="0.25">
      <c r="A120" s="2"/>
      <c r="B120" s="5" t="str">
        <f>MLdata!Q120</f>
        <v>AQR Style Premia Alternative Fund - Class N</v>
      </c>
      <c r="C120" s="5" t="str">
        <f>MLdata!R120</f>
        <v>Quant</v>
      </c>
      <c r="D120" s="130">
        <f>MLdata!S120</f>
        <v>0</v>
      </c>
      <c r="E120" s="131">
        <f>MLdata!T120</f>
        <v>0</v>
      </c>
      <c r="F120" s="99">
        <f>MLdata!U120</f>
        <v>0.70616362286011702</v>
      </c>
      <c r="G120" s="100">
        <f>MLdata!V120</f>
        <v>0.39947511112272499</v>
      </c>
      <c r="H120" s="100">
        <f>MLdata!W120</f>
        <v>-0.52901970344337201</v>
      </c>
      <c r="I120" s="100">
        <f>MLdata!X120</f>
        <v>0.24004462511411001</v>
      </c>
      <c r="J120" s="100">
        <f>MLdata!Y120</f>
        <v>0.79785784067244603</v>
      </c>
      <c r="K120" s="100">
        <f>MLdata!AB120</f>
        <v>0.20505831167347699</v>
      </c>
      <c r="L120" s="100">
        <f>MLdata!Z120</f>
        <v>0.46372781015412501</v>
      </c>
      <c r="M120" s="144">
        <f>MLdata!AA120</f>
        <v>-3.0999995840071699E-2</v>
      </c>
      <c r="N120" s="130">
        <f>MLdata!AC120</f>
        <v>7.0024755034435004E-2</v>
      </c>
      <c r="O120" s="135">
        <f>MLdata!AD120</f>
        <v>9.8983444205252395E-3</v>
      </c>
      <c r="P120" s="135">
        <f>MLdata!AE120</f>
        <v>3.5376964663533197E-2</v>
      </c>
      <c r="Q120" s="145">
        <f>MLdata!AF120</f>
        <v>4.2908756820820099E-2</v>
      </c>
      <c r="R120" s="132">
        <f>MLdata!AG120</f>
        <v>5.7589794530548501E-2</v>
      </c>
      <c r="S120" s="133">
        <f>MLdata!AH120</f>
        <v>-1.07444283839672E-2</v>
      </c>
      <c r="T120" s="133">
        <f>MLdata!AI120</f>
        <v>2.68215053315057E-2</v>
      </c>
      <c r="U120" s="100">
        <f>MLdata!AJ120</f>
        <v>-0.136186931230356</v>
      </c>
      <c r="V120" s="132">
        <f>MLdata!AK120</f>
        <v>3.5093627499167598E-2</v>
      </c>
      <c r="W120" s="133">
        <f>MLdata!AL120</f>
        <v>0.59795516146237704</v>
      </c>
      <c r="X120" s="133">
        <f>MLdata!AM120</f>
        <v>0.38331005998527601</v>
      </c>
      <c r="Y120" s="133">
        <f>MLdata!AN120</f>
        <v>0.1118637486633</v>
      </c>
      <c r="Z120" s="2"/>
      <c r="AA120" s="108">
        <f t="shared" si="22"/>
        <v>1.6681680068715711E-2</v>
      </c>
      <c r="AB120" s="5"/>
      <c r="AC120" s="36">
        <f t="shared" si="23"/>
        <v>1.3009367156208563E-2</v>
      </c>
      <c r="AD120" s="36">
        <f t="shared" si="24"/>
        <v>6.1510225962420201E-2</v>
      </c>
      <c r="AE120" s="36">
        <f t="shared" si="25"/>
        <v>-2.3935484186743549E-3</v>
      </c>
    </row>
    <row r="121" spans="1:31" x14ac:dyDescent="0.25">
      <c r="A121" s="2"/>
      <c r="B121" s="5" t="str">
        <f>MLdata!Q121</f>
        <v>Alcova</v>
      </c>
      <c r="C121" s="5" t="str">
        <f>MLdata!R121</f>
        <v>Quant</v>
      </c>
      <c r="D121" s="130">
        <f>MLdata!S121</f>
        <v>0</v>
      </c>
      <c r="E121" s="131">
        <f>MLdata!T121</f>
        <v>0</v>
      </c>
      <c r="F121" s="99">
        <f>MLdata!U121</f>
        <v>0.82107823086000298</v>
      </c>
      <c r="G121" s="100">
        <f>MLdata!V121</f>
        <v>0.91887221829580901</v>
      </c>
      <c r="H121" s="100">
        <f>MLdata!W121</f>
        <v>0.63803318845264201</v>
      </c>
      <c r="I121" s="100">
        <f>MLdata!X121</f>
        <v>0.19141924662710399</v>
      </c>
      <c r="J121" s="100">
        <f>MLdata!Y121</f>
        <v>0.77975878843241597</v>
      </c>
      <c r="K121" s="100">
        <f>MLdata!AB121</f>
        <v>0.73520792530609402</v>
      </c>
      <c r="L121" s="100">
        <f>MLdata!Z121</f>
        <v>0.92215130199330997</v>
      </c>
      <c r="M121" s="144">
        <f>MLdata!AA121</f>
        <v>0.668314086424596</v>
      </c>
      <c r="N121" s="130">
        <f>MLdata!AC121</f>
        <v>5.8474871206257703E-2</v>
      </c>
      <c r="O121" s="135">
        <f>MLdata!AD121</f>
        <v>1.8240315957143E-2</v>
      </c>
      <c r="P121" s="135">
        <f>MLdata!AE121</f>
        <v>1.43715776768927E-2</v>
      </c>
      <c r="Q121" s="145">
        <f>MLdata!AF121</f>
        <v>4.2573720251304403E-2</v>
      </c>
      <c r="R121" s="132">
        <f>MLdata!AG121</f>
        <v>4.1502368485221798E-2</v>
      </c>
      <c r="S121" s="133">
        <f>MLdata!AH121</f>
        <v>0.22625291199401401</v>
      </c>
      <c r="T121" s="133">
        <f>MLdata!AI121</f>
        <v>0.24954637340569899</v>
      </c>
      <c r="U121" s="100">
        <f>MLdata!AJ121</f>
        <v>-0.40644928203817099</v>
      </c>
      <c r="V121" s="132">
        <f>MLdata!AK121</f>
        <v>8.1564214488297898E-3</v>
      </c>
      <c r="W121" s="133">
        <f>MLdata!AL121</f>
        <v>0.20268107547605599</v>
      </c>
      <c r="X121" s="133">
        <f>MLdata!AM121</f>
        <v>0.10990948493097701</v>
      </c>
      <c r="Y121" s="133">
        <f>MLdata!AN121</f>
        <v>0.110555059765558</v>
      </c>
      <c r="Z121" s="2"/>
      <c r="AA121" s="108">
        <f t="shared" ref="AA121" si="26">$W$1+$X$1*AC121+$Y$1*AD121+$Z$1*AE121</f>
        <v>6.2338106263478119E-2</v>
      </c>
      <c r="AB121" s="5"/>
      <c r="AC121" s="36">
        <f t="shared" ref="AC121" si="27">SIGN(K121)*(ABS(K121)^(2-$AE$1))*(Q121^$AE$1)</f>
        <v>6.3807088235409912E-2</v>
      </c>
      <c r="AD121" s="36">
        <f t="shared" ref="AD121" si="28">SIGN(J121)*(ABS(J121)^(2-$AE$1))*(P121^$AE$1)</f>
        <v>3.0414360039660047E-2</v>
      </c>
      <c r="AE121" s="36">
        <f t="shared" ref="AE121" si="29">-1*(0.7*MAX(R121,0)^2+0.1*MAX(S121,0)^2+0.1*MAX(T121,0)^2+0.1*MAX(U121,0)^2)</f>
        <v>-1.2552089879488953E-2</v>
      </c>
    </row>
    <row r="122" spans="1:31" x14ac:dyDescent="0.25">
      <c r="A122" s="2"/>
      <c r="B122" s="5" t="str">
        <f>MLdata!Q122</f>
        <v>AlphaQuest Original (AQO) Program</v>
      </c>
      <c r="C122" s="5" t="str">
        <f>MLdata!R122</f>
        <v>Quant</v>
      </c>
      <c r="D122" s="130">
        <f>MLdata!S122</f>
        <v>0</v>
      </c>
      <c r="E122" s="131">
        <f>MLdata!T122</f>
        <v>0</v>
      </c>
      <c r="F122" s="99">
        <f>MLdata!U122</f>
        <v>0.60241553092258904</v>
      </c>
      <c r="G122" s="100">
        <f>MLdata!V122</f>
        <v>0.24884217356987401</v>
      </c>
      <c r="H122" s="100">
        <f>MLdata!W122</f>
        <v>-0.15400268419670701</v>
      </c>
      <c r="I122" s="100">
        <f>MLdata!X122</f>
        <v>-6.6202683711518107E-2</v>
      </c>
      <c r="J122" s="100">
        <f>MLdata!Y122</f>
        <v>0.61930832942470804</v>
      </c>
      <c r="K122" s="100">
        <f>MLdata!AB122</f>
        <v>0.512852132044331</v>
      </c>
      <c r="L122" s="100">
        <f>MLdata!Z122</f>
        <v>0.64223108887484903</v>
      </c>
      <c r="M122" s="144">
        <f>MLdata!AA122</f>
        <v>0.45849123982224399</v>
      </c>
      <c r="N122" s="130">
        <f>MLdata!AC122</f>
        <v>0.17449142489059299</v>
      </c>
      <c r="O122" s="135">
        <f>MLdata!AD122</f>
        <v>3.9298678487893902E-2</v>
      </c>
      <c r="P122" s="135">
        <f>MLdata!AE122</f>
        <v>7.0078008048846896E-2</v>
      </c>
      <c r="Q122" s="145">
        <f>MLdata!AF122</f>
        <v>0.113334760357839</v>
      </c>
      <c r="R122" s="132">
        <f>MLdata!AG122</f>
        <v>-5.4080640417969297E-2</v>
      </c>
      <c r="S122" s="133">
        <f>MLdata!AH122</f>
        <v>-1.4595979794006599</v>
      </c>
      <c r="T122" s="133">
        <f>MLdata!AI122</f>
        <v>0.231792210324545</v>
      </c>
      <c r="U122" s="100">
        <f>MLdata!AJ122</f>
        <v>1.0683554260619601</v>
      </c>
      <c r="V122" s="132">
        <f>MLdata!AK122</f>
        <v>0.43227259756855901</v>
      </c>
      <c r="W122" s="133">
        <f>MLdata!AL122</f>
        <v>0.35402973000677301</v>
      </c>
      <c r="X122" s="133">
        <f>MLdata!AM122</f>
        <v>0.232793416162835</v>
      </c>
      <c r="Y122" s="133">
        <f>MLdata!AN122</f>
        <v>0.74008246893667895</v>
      </c>
      <c r="Z122" s="2"/>
      <c r="AA122" s="108">
        <f t="shared" ref="AA122:AA185" si="30">$W$1+$X$1*AC122+$Y$1*AD122+$Z$1*AE122</f>
        <v>6.6354657872252504E-2</v>
      </c>
      <c r="AB122" s="5"/>
      <c r="AC122" s="36">
        <f t="shared" ref="AC122:AC185" si="31">SIGN(K122)*(ABS(K122)^(2-$AE$1))*(Q122^$AE$1)</f>
        <v>8.4773976406382442E-2</v>
      </c>
      <c r="AD122" s="36">
        <f t="shared" ref="AD122:AD185" si="32">SIGN(J122)*(ABS(J122)^(2-$AE$1))*(P122^$AE$1)</f>
        <v>7.4829003691334675E-2</v>
      </c>
      <c r="AE122" s="36">
        <f t="shared" ref="AE122:AE185" si="33">-1*(0.7*MAX(R122,0)^2+0.1*MAX(S122,0)^2+0.1*MAX(T122,0)^2+0.1*MAX(U122,0)^2)</f>
        <v>-0.11951109451631706</v>
      </c>
    </row>
    <row r="123" spans="1:31" x14ac:dyDescent="0.25">
      <c r="A123" s="2"/>
      <c r="B123" s="5" t="str">
        <f>MLdata!Q123</f>
        <v>American Beacon AHL Managed Futures Strategy Fund - Class A</v>
      </c>
      <c r="C123" s="5" t="str">
        <f>MLdata!R123</f>
        <v>Quant</v>
      </c>
      <c r="D123" s="130">
        <f>MLdata!S123</f>
        <v>0</v>
      </c>
      <c r="E123" s="131">
        <f>MLdata!T123</f>
        <v>0</v>
      </c>
      <c r="F123" s="99">
        <f>MLdata!U123</f>
        <v>0.61359762108192895</v>
      </c>
      <c r="G123" s="100">
        <f>MLdata!V123</f>
        <v>0.249028624295968</v>
      </c>
      <c r="H123" s="100">
        <f>MLdata!W123</f>
        <v>0.108222004326468</v>
      </c>
      <c r="I123" s="100">
        <f>MLdata!X123</f>
        <v>-5.4943420789995097E-2</v>
      </c>
      <c r="J123" s="100">
        <f>MLdata!Y123</f>
        <v>0.65640999817020895</v>
      </c>
      <c r="K123" s="100">
        <f>MLdata!AB123</f>
        <v>0.70877803319773203</v>
      </c>
      <c r="L123" s="100">
        <f>MLdata!Z123</f>
        <v>0.80552699071664702</v>
      </c>
      <c r="M123" s="144">
        <f>MLdata!AA123</f>
        <v>1.1372098939068001</v>
      </c>
      <c r="N123" s="130">
        <f>MLdata!AC123</f>
        <v>0.101105441300753</v>
      </c>
      <c r="O123" s="135">
        <f>MLdata!AD123</f>
        <v>4.3808423076225601E-2</v>
      </c>
      <c r="P123" s="135">
        <f>MLdata!AE123</f>
        <v>3.3875652561804297E-2</v>
      </c>
      <c r="Q123" s="145">
        <f>MLdata!AF123</f>
        <v>5.9551402372426301E-2</v>
      </c>
      <c r="R123" s="132">
        <f>MLdata!AG123</f>
        <v>-9.7801012429908393E-2</v>
      </c>
      <c r="S123" s="133">
        <f>MLdata!AH123</f>
        <v>-1.2895453405276101</v>
      </c>
      <c r="T123" s="133">
        <f>MLdata!AI123</f>
        <v>0.22723217874955301</v>
      </c>
      <c r="U123" s="100">
        <f>MLdata!AJ123</f>
        <v>1.31080300560274</v>
      </c>
      <c r="V123" s="132">
        <f>MLdata!AK123</f>
        <v>1.1668369324381899E-2</v>
      </c>
      <c r="W123" s="133">
        <f>MLdata!AL123</f>
        <v>0.22557940008341901</v>
      </c>
      <c r="X123" s="133">
        <f>MLdata!AM123</f>
        <v>0.20386865715521499</v>
      </c>
      <c r="Y123" s="133">
        <f>MLdata!AN123</f>
        <v>0.34565348667439799</v>
      </c>
      <c r="Z123" s="2"/>
      <c r="AA123" s="108">
        <f t="shared" si="30"/>
        <v>4.5666904827136034E-2</v>
      </c>
      <c r="AB123" s="5"/>
      <c r="AC123" s="36">
        <f t="shared" si="31"/>
        <v>7.8398329040685055E-2</v>
      </c>
      <c r="AD123" s="36">
        <f t="shared" si="32"/>
        <v>4.6653554375799017E-2</v>
      </c>
      <c r="AE123" s="36">
        <f t="shared" si="33"/>
        <v>-0.17698389825564459</v>
      </c>
    </row>
    <row r="124" spans="1:31" x14ac:dyDescent="0.25">
      <c r="A124" s="2"/>
      <c r="B124" s="5" t="str">
        <f>MLdata!Q124</f>
        <v>American Beacon AHL Managed Futures Strategy Fund - Class C</v>
      </c>
      <c r="C124" s="5" t="str">
        <f>MLdata!R124</f>
        <v>Quant</v>
      </c>
      <c r="D124" s="130">
        <f>MLdata!S124</f>
        <v>0</v>
      </c>
      <c r="E124" s="131">
        <f>MLdata!T124</f>
        <v>0</v>
      </c>
      <c r="F124" s="99">
        <f>MLdata!U124</f>
        <v>0.56227205344285502</v>
      </c>
      <c r="G124" s="100">
        <f>MLdata!V124</f>
        <v>0.17249887492493601</v>
      </c>
      <c r="H124" s="100">
        <f>MLdata!W124</f>
        <v>4.7779219302921901E-2</v>
      </c>
      <c r="I124" s="100">
        <f>MLdata!X124</f>
        <v>-5.5292734888179401E-2</v>
      </c>
      <c r="J124" s="100">
        <f>MLdata!Y124</f>
        <v>0.65408580441338604</v>
      </c>
      <c r="K124" s="100">
        <f>MLdata!AB124</f>
        <v>0.62335603592824296</v>
      </c>
      <c r="L124" s="100">
        <f>MLdata!Z124</f>
        <v>0.70685909031559002</v>
      </c>
      <c r="M124" s="144">
        <f>MLdata!AA124</f>
        <v>1.05386979238328</v>
      </c>
      <c r="N124" s="130">
        <f>MLdata!AC124</f>
        <v>0.10098024128099201</v>
      </c>
      <c r="O124" s="135">
        <f>MLdata!AD124</f>
        <v>4.3464982130732598E-2</v>
      </c>
      <c r="P124" s="135">
        <f>MLdata!AE124</f>
        <v>3.3803902234774301E-2</v>
      </c>
      <c r="Q124" s="145">
        <f>MLdata!AF124</f>
        <v>5.9470047025928001E-2</v>
      </c>
      <c r="R124" s="132">
        <f>MLdata!AG124</f>
        <v>-9.9175487052185402E-2</v>
      </c>
      <c r="S124" s="133">
        <f>MLdata!AH124</f>
        <v>-1.2688265293732199</v>
      </c>
      <c r="T124" s="133">
        <f>MLdata!AI124</f>
        <v>0.23302841782318801</v>
      </c>
      <c r="U124" s="100">
        <f>MLdata!AJ124</f>
        <v>1.2937744534997</v>
      </c>
      <c r="V124" s="132">
        <f>MLdata!AK124</f>
        <v>1.09020887788818E-2</v>
      </c>
      <c r="W124" s="133">
        <f>MLdata!AL124</f>
        <v>0.22214385840616599</v>
      </c>
      <c r="X124" s="133">
        <f>MLdata!AM124</f>
        <v>0.20199581267424899</v>
      </c>
      <c r="Y124" s="133">
        <f>MLdata!AN124</f>
        <v>0.34603388582806099</v>
      </c>
      <c r="Z124" s="2"/>
      <c r="AA124" s="108">
        <f t="shared" si="30"/>
        <v>3.4777022254346854E-2</v>
      </c>
      <c r="AB124" s="5"/>
      <c r="AC124" s="36">
        <f t="shared" si="31"/>
        <v>6.6702778192124987E-2</v>
      </c>
      <c r="AD124" s="36">
        <f t="shared" si="32"/>
        <v>4.6373356630543802E-2</v>
      </c>
      <c r="AE124" s="36">
        <f t="shared" si="33"/>
        <v>-0.17281545800416256</v>
      </c>
    </row>
    <row r="125" spans="1:31" x14ac:dyDescent="0.25">
      <c r="A125" s="2"/>
      <c r="B125" s="5" t="str">
        <f>MLdata!Q125</f>
        <v>American Beacon AHL Managed Futures Strategy Fund - Class Institutional</v>
      </c>
      <c r="C125" s="5" t="str">
        <f>MLdata!R125</f>
        <v>Quant</v>
      </c>
      <c r="D125" s="130">
        <f>MLdata!S125</f>
        <v>0</v>
      </c>
      <c r="E125" s="131">
        <f>MLdata!T125</f>
        <v>0</v>
      </c>
      <c r="F125" s="99">
        <f>MLdata!U125</f>
        <v>0.64385467330448098</v>
      </c>
      <c r="G125" s="100">
        <f>MLdata!V125</f>
        <v>0.29671044948466702</v>
      </c>
      <c r="H125" s="100">
        <f>MLdata!W125</f>
        <v>0.15510092303474901</v>
      </c>
      <c r="I125" s="100">
        <f>MLdata!X125</f>
        <v>-4.8223741462212401E-2</v>
      </c>
      <c r="J125" s="100">
        <f>MLdata!Y125</f>
        <v>0.65708944177807505</v>
      </c>
      <c r="K125" s="100">
        <f>MLdata!AB125</f>
        <v>0.75486976748161205</v>
      </c>
      <c r="L125" s="100">
        <f>MLdata!Z125</f>
        <v>0.85520958737078001</v>
      </c>
      <c r="M125" s="144">
        <f>MLdata!AA125</f>
        <v>1.19074830518536</v>
      </c>
      <c r="N125" s="130">
        <f>MLdata!AC125</f>
        <v>0.10117206824112</v>
      </c>
      <c r="O125" s="135">
        <f>MLdata!AD125</f>
        <v>4.38767700973587E-2</v>
      </c>
      <c r="P125" s="135">
        <f>MLdata!AE125</f>
        <v>3.4366313107592202E-2</v>
      </c>
      <c r="Q125" s="145">
        <f>MLdata!AF125</f>
        <v>5.9181426241907302E-2</v>
      </c>
      <c r="R125" s="132">
        <f>MLdata!AG125</f>
        <v>-9.5201698527247594E-2</v>
      </c>
      <c r="S125" s="133">
        <f>MLdata!AH125</f>
        <v>-1.28420704197642</v>
      </c>
      <c r="T125" s="133">
        <f>MLdata!AI125</f>
        <v>0.23158695194826101</v>
      </c>
      <c r="U125" s="100">
        <f>MLdata!AJ125</f>
        <v>1.32344958202952</v>
      </c>
      <c r="V125" s="132">
        <f>MLdata!AK125</f>
        <v>1.77926906924715E-2</v>
      </c>
      <c r="W125" s="133">
        <f>MLdata!AL125</f>
        <v>0.230326590561716</v>
      </c>
      <c r="X125" s="133">
        <f>MLdata!AM125</f>
        <v>0.20386420854489301</v>
      </c>
      <c r="Y125" s="133">
        <f>MLdata!AN125</f>
        <v>0.35118883508930498</v>
      </c>
      <c r="Z125" s="2"/>
      <c r="AA125" s="108">
        <f t="shared" si="30"/>
        <v>5.1045584117285742E-2</v>
      </c>
      <c r="AB125" s="5"/>
      <c r="AC125" s="36">
        <f t="shared" si="31"/>
        <v>8.4426563229258803E-2</v>
      </c>
      <c r="AD125" s="36">
        <f t="shared" si="32"/>
        <v>4.7220471377628963E-2</v>
      </c>
      <c r="AE125" s="36">
        <f t="shared" si="33"/>
        <v>-0.18051513124867974</v>
      </c>
    </row>
    <row r="126" spans="1:31" x14ac:dyDescent="0.25">
      <c r="A126" s="2"/>
      <c r="B126" s="5" t="str">
        <f>MLdata!Q126</f>
        <v>American Beacon AHL Managed Futures Strategy Fund - Class Investor</v>
      </c>
      <c r="C126" s="5" t="str">
        <f>MLdata!R126</f>
        <v>Quant</v>
      </c>
      <c r="D126" s="130">
        <f>MLdata!S126</f>
        <v>0</v>
      </c>
      <c r="E126" s="131">
        <f>MLdata!T126</f>
        <v>0</v>
      </c>
      <c r="F126" s="99">
        <f>MLdata!U126</f>
        <v>0.62015631090336598</v>
      </c>
      <c r="G126" s="100">
        <f>MLdata!V126</f>
        <v>0.25258377189894499</v>
      </c>
      <c r="H126" s="100">
        <f>MLdata!W126</f>
        <v>0.114429728801919</v>
      </c>
      <c r="I126" s="100">
        <f>MLdata!X126</f>
        <v>-5.0088725058487403E-2</v>
      </c>
      <c r="J126" s="100">
        <f>MLdata!Y126</f>
        <v>0.65777920148938696</v>
      </c>
      <c r="K126" s="100">
        <f>MLdata!AB126</f>
        <v>0.71490754460114303</v>
      </c>
      <c r="L126" s="100">
        <f>MLdata!Z126</f>
        <v>0.81068519705122799</v>
      </c>
      <c r="M126" s="144">
        <f>MLdata!AA126</f>
        <v>1.1512340937146199</v>
      </c>
      <c r="N126" s="130">
        <f>MLdata!AC126</f>
        <v>0.100976420128445</v>
      </c>
      <c r="O126" s="135">
        <f>MLdata!AD126</f>
        <v>4.3569769104357003E-2</v>
      </c>
      <c r="P126" s="135">
        <f>MLdata!AE126</f>
        <v>3.3939563350010603E-2</v>
      </c>
      <c r="Q126" s="145">
        <f>MLdata!AF126</f>
        <v>5.9418563731965697E-2</v>
      </c>
      <c r="R126" s="132">
        <f>MLdata!AG126</f>
        <v>-9.3332002616542398E-2</v>
      </c>
      <c r="S126" s="133">
        <f>MLdata!AH126</f>
        <v>-1.2939780193480399</v>
      </c>
      <c r="T126" s="133">
        <f>MLdata!AI126</f>
        <v>0.230194921310345</v>
      </c>
      <c r="U126" s="100">
        <f>MLdata!AJ126</f>
        <v>1.3087191767717401</v>
      </c>
      <c r="V126" s="132">
        <f>MLdata!AK126</f>
        <v>1.3866112819073E-2</v>
      </c>
      <c r="W126" s="133">
        <f>MLdata!AL126</f>
        <v>0.22876205490233201</v>
      </c>
      <c r="X126" s="133">
        <f>MLdata!AM126</f>
        <v>0.20307081278881201</v>
      </c>
      <c r="Y126" s="133">
        <f>MLdata!AN126</f>
        <v>0.34640120056721602</v>
      </c>
      <c r="Z126" s="2"/>
      <c r="AA126" s="108">
        <f t="shared" si="30"/>
        <v>4.6483541113971932E-2</v>
      </c>
      <c r="AB126" s="5"/>
      <c r="AC126" s="36">
        <f t="shared" si="31"/>
        <v>7.911411290142914E-2</v>
      </c>
      <c r="AD126" s="36">
        <f t="shared" si="32"/>
        <v>4.684139921486332E-2</v>
      </c>
      <c r="AE126" s="36">
        <f t="shared" si="33"/>
        <v>-0.17657355854471771</v>
      </c>
    </row>
    <row r="127" spans="1:31" x14ac:dyDescent="0.25">
      <c r="A127" s="2"/>
      <c r="B127" s="5" t="str">
        <f>MLdata!Q127</f>
        <v>American Beacon AHL Managed Futures Strategy Fund - Class Y</v>
      </c>
      <c r="C127" s="5" t="str">
        <f>MLdata!R127</f>
        <v>Quant</v>
      </c>
      <c r="D127" s="130">
        <f>MLdata!S127</f>
        <v>0</v>
      </c>
      <c r="E127" s="131">
        <f>MLdata!T127</f>
        <v>0</v>
      </c>
      <c r="F127" s="99">
        <f>MLdata!U127</f>
        <v>0.63039824190506599</v>
      </c>
      <c r="G127" s="100">
        <f>MLdata!V127</f>
        <v>0.28448905876074898</v>
      </c>
      <c r="H127" s="100">
        <f>MLdata!W127</f>
        <v>0.14498637217061999</v>
      </c>
      <c r="I127" s="100">
        <f>MLdata!X127</f>
        <v>-4.6526767312618102E-2</v>
      </c>
      <c r="J127" s="100">
        <f>MLdata!Y127</f>
        <v>0.65492775071827902</v>
      </c>
      <c r="K127" s="100">
        <f>MLdata!AB127</f>
        <v>0.73548636898512798</v>
      </c>
      <c r="L127" s="100">
        <f>MLdata!Z127</f>
        <v>0.83345443867710101</v>
      </c>
      <c r="M127" s="144">
        <f>MLdata!AA127</f>
        <v>1.1645443240187101</v>
      </c>
      <c r="N127" s="130">
        <f>MLdata!AC127</f>
        <v>0.10114221517140699</v>
      </c>
      <c r="O127" s="135">
        <f>MLdata!AD127</f>
        <v>4.3976083844087403E-2</v>
      </c>
      <c r="P127" s="135">
        <f>MLdata!AE127</f>
        <v>3.3837034284665099E-2</v>
      </c>
      <c r="Q127" s="145">
        <f>MLdata!AF127</f>
        <v>5.93418569428611E-2</v>
      </c>
      <c r="R127" s="132">
        <f>MLdata!AG127</f>
        <v>-9.5987085252283597E-2</v>
      </c>
      <c r="S127" s="133">
        <f>MLdata!AH127</f>
        <v>-1.2770469974888801</v>
      </c>
      <c r="T127" s="133">
        <f>MLdata!AI127</f>
        <v>0.23622179568937601</v>
      </c>
      <c r="U127" s="100">
        <f>MLdata!AJ127</f>
        <v>1.32693135735206</v>
      </c>
      <c r="V127" s="132">
        <f>MLdata!AK127</f>
        <v>1.9969093742460999E-2</v>
      </c>
      <c r="W127" s="133">
        <f>MLdata!AL127</f>
        <v>0.22354578872984099</v>
      </c>
      <c r="X127" s="133">
        <f>MLdata!AM127</f>
        <v>0.198525339985479</v>
      </c>
      <c r="Y127" s="133">
        <f>MLdata!AN127</f>
        <v>0.346795530499728</v>
      </c>
      <c r="Z127" s="2"/>
      <c r="AA127" s="108">
        <f t="shared" si="30"/>
        <v>4.8208819206888236E-2</v>
      </c>
      <c r="AB127" s="5"/>
      <c r="AC127" s="36">
        <f t="shared" si="31"/>
        <v>8.1891558141527016E-2</v>
      </c>
      <c r="AD127" s="36">
        <f t="shared" si="32"/>
        <v>4.6482123430190973E-2</v>
      </c>
      <c r="AE127" s="36">
        <f t="shared" si="33"/>
        <v>-0.18165475638828937</v>
      </c>
    </row>
    <row r="128" spans="1:31" x14ac:dyDescent="0.25">
      <c r="A128" s="2"/>
      <c r="B128" s="5" t="str">
        <f>MLdata!Q128</f>
        <v>Blueshift</v>
      </c>
      <c r="C128" s="5" t="str">
        <f>MLdata!R128</f>
        <v>Quant</v>
      </c>
      <c r="D128" s="130">
        <f>MLdata!S128</f>
        <v>0</v>
      </c>
      <c r="E128" s="131">
        <f>MLdata!T128</f>
        <v>0</v>
      </c>
      <c r="F128" s="99">
        <f>MLdata!U128</f>
        <v>1.69598137894308</v>
      </c>
      <c r="G128" s="100">
        <f>MLdata!V128</f>
        <v>2.5894485440494299</v>
      </c>
      <c r="H128" s="100">
        <f>MLdata!W128</f>
        <v>1.7500814313753299</v>
      </c>
      <c r="I128" s="100">
        <f>MLdata!X128</f>
        <v>0.43054944409788198</v>
      </c>
      <c r="J128" s="100">
        <f>MLdata!Y128</f>
        <v>0.639733664612814</v>
      </c>
      <c r="K128" s="100">
        <f>MLdata!AB128</f>
        <v>1.8242251493163699</v>
      </c>
      <c r="L128" s="100">
        <f>MLdata!Z128</f>
        <v>2.2342346150277002</v>
      </c>
      <c r="M128" s="144">
        <f>MLdata!AA128</f>
        <v>1.61080609375492</v>
      </c>
      <c r="N128" s="130">
        <f>MLdata!AC128</f>
        <v>4.43871430799571E-2</v>
      </c>
      <c r="O128" s="135">
        <f>MLdata!AD128</f>
        <v>1.0979089532430601E-2</v>
      </c>
      <c r="P128" s="135">
        <f>MLdata!AE128</f>
        <v>1.4790788591509599E-2</v>
      </c>
      <c r="Q128" s="145">
        <f>MLdata!AF128</f>
        <v>2.7842268315619201E-2</v>
      </c>
      <c r="R128" s="132">
        <f>MLdata!AG128</f>
        <v>5.7555895255472098E-2</v>
      </c>
      <c r="S128" s="133">
        <f>MLdata!AH128</f>
        <v>0.29715339225612403</v>
      </c>
      <c r="T128" s="133">
        <f>MLdata!AI128</f>
        <v>-8.1340505151778097E-2</v>
      </c>
      <c r="U128" s="100">
        <f>MLdata!AJ128</f>
        <v>0.11773457471321699</v>
      </c>
      <c r="V128" s="132">
        <f>MLdata!AK128</f>
        <v>-9.0561422411767206E-2</v>
      </c>
      <c r="W128" s="133">
        <f>MLdata!AL128</f>
        <v>0.31565857549344201</v>
      </c>
      <c r="X128" s="133">
        <f>MLdata!AM128</f>
        <v>0.16089276851144299</v>
      </c>
      <c r="Y128" s="133">
        <f>MLdata!AN128</f>
        <v>-2.8526176410437101E-2</v>
      </c>
      <c r="Z128" s="2"/>
      <c r="AA128" s="108">
        <f t="shared" si="30"/>
        <v>0.14242244362456838</v>
      </c>
      <c r="AB128" s="5"/>
      <c r="AC128" s="36">
        <f t="shared" si="31"/>
        <v>0.14450288213810766</v>
      </c>
      <c r="AD128" s="36">
        <f t="shared" si="32"/>
        <v>2.4265682097174369E-2</v>
      </c>
      <c r="AE128" s="36">
        <f t="shared" si="33"/>
        <v>-1.2535033616283612E-2</v>
      </c>
    </row>
    <row r="129" spans="1:31" x14ac:dyDescent="0.25">
      <c r="A129" s="2"/>
      <c r="B129" s="5" t="str">
        <f>MLdata!Q129</f>
        <v>Broad Reach Systematic</v>
      </c>
      <c r="C129" s="5" t="str">
        <f>MLdata!R129</f>
        <v>Quant</v>
      </c>
      <c r="D129" s="130">
        <f>MLdata!S129</f>
        <v>0</v>
      </c>
      <c r="E129" s="131">
        <f>MLdata!T129</f>
        <v>0</v>
      </c>
      <c r="F129" s="99">
        <f>MLdata!U129</f>
        <v>0.75630118344793995</v>
      </c>
      <c r="G129" s="100">
        <f>MLdata!V129</f>
        <v>0.90674386808960705</v>
      </c>
      <c r="H129" s="100">
        <f>MLdata!W129</f>
        <v>0.72768908375337604</v>
      </c>
      <c r="I129" s="100">
        <f>MLdata!X129</f>
        <v>0.41800163126687601</v>
      </c>
      <c r="J129" s="100">
        <f>MLdata!Y129</f>
        <v>0.53066332442045006</v>
      </c>
      <c r="K129" s="100">
        <f>MLdata!AB129</f>
        <v>0.583230095393097</v>
      </c>
      <c r="L129" s="100">
        <f>MLdata!Z129</f>
        <v>0.76261782434497105</v>
      </c>
      <c r="M129" s="144">
        <f>MLdata!AA129</f>
        <v>0.47566405125827899</v>
      </c>
      <c r="N129" s="130">
        <f>MLdata!AC129</f>
        <v>0.108864398297718</v>
      </c>
      <c r="O129" s="135">
        <f>MLdata!AD129</f>
        <v>7.1373320241626903E-2</v>
      </c>
      <c r="P129" s="135">
        <f>MLdata!AE129</f>
        <v>2.6270877302601001E-2</v>
      </c>
      <c r="Q129" s="145">
        <f>MLdata!AF129</f>
        <v>5.39148792474844E-2</v>
      </c>
      <c r="R129" s="132">
        <f>MLdata!AG129</f>
        <v>0.38925436778573802</v>
      </c>
      <c r="S129" s="133">
        <f>MLdata!AH129</f>
        <v>-0.16936994340068701</v>
      </c>
      <c r="T129" s="133">
        <f>MLdata!AI129</f>
        <v>0.69680717918475499</v>
      </c>
      <c r="U129" s="100">
        <f>MLdata!AJ129</f>
        <v>0.55143325595815695</v>
      </c>
      <c r="V129" s="132">
        <f>MLdata!AK129</f>
        <v>0.111458969257689</v>
      </c>
      <c r="W129" s="133">
        <f>MLdata!AL129</f>
        <v>0.118589297147893</v>
      </c>
      <c r="X129" s="133">
        <f>MLdata!AM129</f>
        <v>1.0758772208737499E-2</v>
      </c>
      <c r="Y129" s="133">
        <f>MLdata!AN129</f>
        <v>0.30898177500344598</v>
      </c>
      <c r="Z129" s="2"/>
      <c r="AA129" s="108">
        <f t="shared" si="30"/>
        <v>2.097757238584555E-2</v>
      </c>
      <c r="AB129" s="5"/>
      <c r="AC129" s="36">
        <f t="shared" si="31"/>
        <v>5.702711289577031E-2</v>
      </c>
      <c r="AD129" s="36">
        <f t="shared" si="32"/>
        <v>2.9554919025142855E-2</v>
      </c>
      <c r="AE129" s="36">
        <f t="shared" si="33"/>
        <v>-0.18502516206219519</v>
      </c>
    </row>
    <row r="130" spans="1:31" x14ac:dyDescent="0.25">
      <c r="A130" s="2"/>
      <c r="B130" s="5" t="str">
        <f>MLdata!Q130</f>
        <v>Campbell Managed Futures Program</v>
      </c>
      <c r="C130" s="5" t="str">
        <f>MLdata!R130</f>
        <v>Quant</v>
      </c>
      <c r="D130" s="130">
        <f>MLdata!S130</f>
        <v>0</v>
      </c>
      <c r="E130" s="131">
        <f>MLdata!T130</f>
        <v>0</v>
      </c>
      <c r="F130" s="99">
        <f>MLdata!U130</f>
        <v>0.23497659985416899</v>
      </c>
      <c r="G130" s="100">
        <f>MLdata!V130</f>
        <v>0.220588735490687</v>
      </c>
      <c r="H130" s="100">
        <f>MLdata!W130</f>
        <v>-1.62217845653925E-2</v>
      </c>
      <c r="I130" s="100">
        <f>MLdata!X130</f>
        <v>0.36200302797568001</v>
      </c>
      <c r="J130" s="100">
        <f>MLdata!Y130</f>
        <v>0.62025497615010805</v>
      </c>
      <c r="K130" s="100">
        <f>MLdata!AB130</f>
        <v>-0.23799765981861401</v>
      </c>
      <c r="L130" s="100">
        <f>MLdata!Z130</f>
        <v>-0.16218304289739199</v>
      </c>
      <c r="M130" s="144">
        <f>MLdata!AA130</f>
        <v>-0.174265935676686</v>
      </c>
      <c r="N130" s="130">
        <f>MLdata!AC130</f>
        <v>0.131751707825806</v>
      </c>
      <c r="O130" s="135">
        <f>MLdata!AD130</f>
        <v>5.9609577577477701E-2</v>
      </c>
      <c r="P130" s="135">
        <f>MLdata!AE130</f>
        <v>3.4159476485876E-2</v>
      </c>
      <c r="Q130" s="145">
        <f>MLdata!AF130</f>
        <v>8.2130127955390403E-2</v>
      </c>
      <c r="R130" s="132">
        <f>MLdata!AG130</f>
        <v>0.196565395832174</v>
      </c>
      <c r="S130" s="133">
        <f>MLdata!AH130</f>
        <v>-0.58055789693070903</v>
      </c>
      <c r="T130" s="133">
        <f>MLdata!AI130</f>
        <v>7.25193726513996E-2</v>
      </c>
      <c r="U130" s="100">
        <f>MLdata!AJ130</f>
        <v>2.2427708725246802</v>
      </c>
      <c r="V130" s="132">
        <f>MLdata!AK130</f>
        <v>0.175907050893262</v>
      </c>
      <c r="W130" s="133">
        <f>MLdata!AL130</f>
        <v>0.10043124662723001</v>
      </c>
      <c r="X130" s="133">
        <f>MLdata!AM130</f>
        <v>0.292362037062597</v>
      </c>
      <c r="Y130" s="133">
        <f>MLdata!AN130</f>
        <v>0.241015329493136</v>
      </c>
      <c r="Z130" s="2"/>
      <c r="AA130" s="108">
        <f t="shared" si="30"/>
        <v>-0.12924433229924273</v>
      </c>
      <c r="AB130" s="5"/>
      <c r="AC130" s="36">
        <f t="shared" si="31"/>
        <v>-2.5503085860054821E-2</v>
      </c>
      <c r="AD130" s="36">
        <f t="shared" si="32"/>
        <v>4.373672159321753E-2</v>
      </c>
      <c r="AE130" s="36">
        <f t="shared" si="33"/>
        <v>-0.53057459299254828</v>
      </c>
    </row>
    <row r="131" spans="1:31" x14ac:dyDescent="0.25">
      <c r="A131" s="2"/>
      <c r="B131" s="5" t="str">
        <f>MLdata!Q131</f>
        <v>Capula Tail Risk Fund - Class C USD</v>
      </c>
      <c r="C131" s="5" t="str">
        <f>MLdata!R131</f>
        <v>Quant</v>
      </c>
      <c r="D131" s="130">
        <f>MLdata!S131</f>
        <v>0</v>
      </c>
      <c r="E131" s="131">
        <f>MLdata!T131</f>
        <v>0</v>
      </c>
      <c r="F131" s="99">
        <f>MLdata!U131</f>
        <v>-0.25114047347230301</v>
      </c>
      <c r="G131" s="100">
        <f>MLdata!V131</f>
        <v>-0.96133930322301298</v>
      </c>
      <c r="H131" s="100">
        <f>MLdata!W131</f>
        <v>-1.4416902596146499</v>
      </c>
      <c r="I131" s="100">
        <f>MLdata!X131</f>
        <v>-0.36100523065472701</v>
      </c>
      <c r="J131" s="100">
        <f>MLdata!Y131</f>
        <v>0.13253729170602199</v>
      </c>
      <c r="K131" s="100">
        <f>MLdata!AB131</f>
        <v>-0.210132034732703</v>
      </c>
      <c r="L131" s="100">
        <f>MLdata!Z131</f>
        <v>7.6763899717294901E-2</v>
      </c>
      <c r="M131" s="144">
        <f>MLdata!AA131</f>
        <v>-0.45497976409132901</v>
      </c>
      <c r="N131" s="130">
        <f>MLdata!AC131</f>
        <v>4.8118151583738597E-2</v>
      </c>
      <c r="O131" s="135">
        <f>MLdata!AD131</f>
        <v>3.9245814651441502E-2</v>
      </c>
      <c r="P131" s="135">
        <f>MLdata!AE131</f>
        <v>5.2768034128652004E-3</v>
      </c>
      <c r="Q131" s="145">
        <f>MLdata!AF131</f>
        <v>1.6851545670899099E-2</v>
      </c>
      <c r="R131" s="132">
        <f>MLdata!AG131</f>
        <v>-0.25277654578319603</v>
      </c>
      <c r="S131" s="133">
        <f>MLdata!AH131</f>
        <v>-0.38056957536642799</v>
      </c>
      <c r="T131" s="133">
        <f>MLdata!AI131</f>
        <v>3.53369959600792E-2</v>
      </c>
      <c r="U131" s="100">
        <f>MLdata!AJ131</f>
        <v>0.16525948411828201</v>
      </c>
      <c r="V131" s="132">
        <f>MLdata!AK131</f>
        <v>8.3307963531918203E-2</v>
      </c>
      <c r="W131" s="133">
        <f>MLdata!AL131</f>
        <v>2.30304412503766E-2</v>
      </c>
      <c r="X131" s="133">
        <f>MLdata!AM131</f>
        <v>3.1497028382906703E-2</v>
      </c>
      <c r="Y131" s="133">
        <f>MLdata!AN131</f>
        <v>-5.5276126951166203E-2</v>
      </c>
      <c r="Z131" s="2"/>
      <c r="AA131" s="108">
        <f t="shared" si="30"/>
        <v>-9.0688099026060374E-3</v>
      </c>
      <c r="AB131" s="5"/>
      <c r="AC131" s="36">
        <f t="shared" si="31"/>
        <v>-6.6541891009339622E-3</v>
      </c>
      <c r="AD131" s="36">
        <f t="shared" si="32"/>
        <v>1.5656720581839183E-3</v>
      </c>
      <c r="AE131" s="36">
        <f t="shared" si="33"/>
        <v>-2.8559400374523359E-3</v>
      </c>
    </row>
    <row r="132" spans="1:31" x14ac:dyDescent="0.25">
      <c r="A132" s="2"/>
      <c r="B132" s="5" t="str">
        <f>MLdata!Q132</f>
        <v>Carmot</v>
      </c>
      <c r="C132" s="5" t="str">
        <f>MLdata!R132</f>
        <v>Quant</v>
      </c>
      <c r="D132" s="130">
        <f>MLdata!S132</f>
        <v>0</v>
      </c>
      <c r="E132" s="131">
        <f>MLdata!T132</f>
        <v>0</v>
      </c>
      <c r="F132" s="99">
        <f>MLdata!U132</f>
        <v>0.555154180451642</v>
      </c>
      <c r="G132" s="100">
        <f>MLdata!V132</f>
        <v>0.78381184769036905</v>
      </c>
      <c r="H132" s="100">
        <f>MLdata!W132</f>
        <v>1.85036409069338</v>
      </c>
      <c r="I132" s="100">
        <f>MLdata!X132</f>
        <v>-0.23465679184501001</v>
      </c>
      <c r="J132" s="100">
        <f>MLdata!Y132</f>
        <v>-0.13928507368502299</v>
      </c>
      <c r="K132" s="100">
        <f>MLdata!AB132</f>
        <v>1.0162522664354501</v>
      </c>
      <c r="L132" s="100">
        <f>MLdata!Z132</f>
        <v>0.98532089069041295</v>
      </c>
      <c r="M132" s="144">
        <f>MLdata!AA132</f>
        <v>2.0456225168753002</v>
      </c>
      <c r="N132" s="130">
        <f>MLdata!AC132</f>
        <v>0.122130152199704</v>
      </c>
      <c r="O132" s="135">
        <f>MLdata!AD132</f>
        <v>1.6819067036590502E-2</v>
      </c>
      <c r="P132" s="135">
        <f>MLdata!AE132</f>
        <v>3.3988896167232698E-2</v>
      </c>
      <c r="Q132" s="145">
        <f>MLdata!AF132</f>
        <v>7.5258792820096496E-2</v>
      </c>
      <c r="R132" s="132">
        <f>MLdata!AG132</f>
        <v>2.8365311451453299E-2</v>
      </c>
      <c r="S132" s="133">
        <f>MLdata!AH132</f>
        <v>-0.105173451248623</v>
      </c>
      <c r="T132" s="133">
        <f>MLdata!AI132</f>
        <v>-0.16521604529456799</v>
      </c>
      <c r="U132" s="100">
        <f>MLdata!AJ132</f>
        <v>-0.50442976054341704</v>
      </c>
      <c r="V132" s="132">
        <f>MLdata!AK132</f>
        <v>-5.5908034627412201E-2</v>
      </c>
      <c r="W132" s="133">
        <f>MLdata!AL132</f>
        <v>-1.13892358134896E-2</v>
      </c>
      <c r="X132" s="133">
        <f>MLdata!AM132</f>
        <v>-0.38161046634601098</v>
      </c>
      <c r="Y132" s="133">
        <f>MLdata!AN132</f>
        <v>0.26175219211704598</v>
      </c>
      <c r="Z132" s="2"/>
      <c r="AA132" s="108">
        <f t="shared" si="30"/>
        <v>0.14382589631782539</v>
      </c>
      <c r="AB132" s="5"/>
      <c r="AC132" s="36">
        <f t="shared" si="31"/>
        <v>0.14661211025624521</v>
      </c>
      <c r="AD132" s="36">
        <f t="shared" si="32"/>
        <v>-6.7357121329651342E-3</v>
      </c>
      <c r="AE132" s="36">
        <f t="shared" si="33"/>
        <v>-5.6321362561656335E-4</v>
      </c>
    </row>
    <row r="133" spans="1:31" x14ac:dyDescent="0.25">
      <c r="A133" s="2"/>
      <c r="B133" s="5" t="str">
        <f>MLdata!Q133</f>
        <v>DB Platinum IV Systematic Alpha - Class I1C-U</v>
      </c>
      <c r="C133" s="5" t="str">
        <f>MLdata!R133</f>
        <v>Quant</v>
      </c>
      <c r="D133" s="130">
        <f>MLdata!S133</f>
        <v>0</v>
      </c>
      <c r="E133" s="131">
        <f>MLdata!T133</f>
        <v>0</v>
      </c>
      <c r="F133" s="99">
        <f>MLdata!U133</f>
        <v>0.50890783206846102</v>
      </c>
      <c r="G133" s="100">
        <f>MLdata!V133</f>
        <v>0.37915850389177103</v>
      </c>
      <c r="H133" s="100">
        <f>MLdata!W133</f>
        <v>0.28252509355966499</v>
      </c>
      <c r="I133" s="100">
        <f>MLdata!X133</f>
        <v>0.39630162886381498</v>
      </c>
      <c r="J133" s="100">
        <f>MLdata!Y133</f>
        <v>0.71414329768178797</v>
      </c>
      <c r="K133" s="100">
        <f>MLdata!AB133</f>
        <v>7.3966657950883304E-3</v>
      </c>
      <c r="L133" s="100">
        <f>MLdata!Z133</f>
        <v>8.5283541258320793E-3</v>
      </c>
      <c r="M133" s="144">
        <f>MLdata!AA133</f>
        <v>0.33418896310375701</v>
      </c>
      <c r="N133" s="130">
        <f>MLdata!AC133</f>
        <v>8.82025370762443E-2</v>
      </c>
      <c r="O133" s="135">
        <f>MLdata!AD133</f>
        <v>4.6983154153684301E-2</v>
      </c>
      <c r="P133" s="135">
        <f>MLdata!AE133</f>
        <v>3.6278103285305702E-2</v>
      </c>
      <c r="Q133" s="145">
        <f>MLdata!AF133</f>
        <v>4.8629626145179697E-2</v>
      </c>
      <c r="R133" s="132">
        <f>MLdata!AG133</f>
        <v>0.21622610558379701</v>
      </c>
      <c r="S133" s="133">
        <f>MLdata!AH133</f>
        <v>-0.53392536547401703</v>
      </c>
      <c r="T133" s="133">
        <f>MLdata!AI133</f>
        <v>0.105378093884254</v>
      </c>
      <c r="U133" s="100">
        <f>MLdata!AJ133</f>
        <v>1.5067841969787199</v>
      </c>
      <c r="V133" s="132">
        <f>MLdata!AK133</f>
        <v>0.23305374391700701</v>
      </c>
      <c r="W133" s="133">
        <f>MLdata!AL133</f>
        <v>0.261712096326154</v>
      </c>
      <c r="X133" s="133">
        <f>MLdata!AM133</f>
        <v>0.30795346820128</v>
      </c>
      <c r="Y133" s="133">
        <f>MLdata!AN133</f>
        <v>0.250698952432519</v>
      </c>
      <c r="Z133" s="2"/>
      <c r="AA133" s="108">
        <f t="shared" si="30"/>
        <v>-4.8493813180553888E-2</v>
      </c>
      <c r="AB133" s="5"/>
      <c r="AC133" s="36">
        <f t="shared" si="31"/>
        <v>2.2463151880948101E-4</v>
      </c>
      <c r="AD133" s="36">
        <f t="shared" si="32"/>
        <v>5.4571405023772723E-2</v>
      </c>
      <c r="AE133" s="36">
        <f t="shared" si="33"/>
        <v>-0.26087792600870319</v>
      </c>
    </row>
    <row r="134" spans="1:31" x14ac:dyDescent="0.25">
      <c r="A134" s="2"/>
      <c r="B134" s="5" t="str">
        <f>MLdata!Q134</f>
        <v>DB Platinum IV Systematic Alpha - Class I5C-U</v>
      </c>
      <c r="C134" s="5" t="str">
        <f>MLdata!R134</f>
        <v>Quant</v>
      </c>
      <c r="D134" s="130">
        <f>MLdata!S134</f>
        <v>0</v>
      </c>
      <c r="E134" s="131">
        <f>MLdata!T134</f>
        <v>0</v>
      </c>
      <c r="F134" s="99">
        <f>MLdata!U134</f>
        <v>0.62904837201992603</v>
      </c>
      <c r="G134" s="100">
        <f>MLdata!V134</f>
        <v>0.19605829949277301</v>
      </c>
      <c r="H134" s="100">
        <f>MLdata!W134</f>
        <v>0.28821321604009698</v>
      </c>
      <c r="I134" s="100">
        <f>MLdata!X134</f>
        <v>0.18341627667800101</v>
      </c>
      <c r="J134" s="100">
        <f>MLdata!Y134</f>
        <v>0.64896409241459896</v>
      </c>
      <c r="K134" s="100">
        <f>MLdata!AB134</f>
        <v>0.54277356113123498</v>
      </c>
      <c r="L134" s="100">
        <f>MLdata!Z134</f>
        <v>0.57981656357443001</v>
      </c>
      <c r="M134" s="144">
        <f>MLdata!AA134</f>
        <v>1.2290979224596601</v>
      </c>
      <c r="N134" s="130">
        <f>MLdata!AC134</f>
        <v>8.9065584067672607E-2</v>
      </c>
      <c r="O134" s="135">
        <f>MLdata!AD134</f>
        <v>3.8081423363648101E-2</v>
      </c>
      <c r="P134" s="135">
        <f>MLdata!AE134</f>
        <v>3.4228968317125102E-2</v>
      </c>
      <c r="Q134" s="145">
        <f>MLdata!AF134</f>
        <v>4.9428414240900199E-2</v>
      </c>
      <c r="R134" s="132">
        <f>MLdata!AG134</f>
        <v>9.6066838217211598E-2</v>
      </c>
      <c r="S134" s="133">
        <f>MLdata!AH134</f>
        <v>-1.1604042325625099</v>
      </c>
      <c r="T134" s="133">
        <f>MLdata!AI134</f>
        <v>8.5323881731123097E-2</v>
      </c>
      <c r="U134" s="100">
        <f>MLdata!AJ134</f>
        <v>1.2880688728990699</v>
      </c>
      <c r="V134" s="132">
        <f>MLdata!AK134</f>
        <v>4.5683719999763901E-2</v>
      </c>
      <c r="W134" s="133">
        <f>MLdata!AL134</f>
        <v>0.181403316244896</v>
      </c>
      <c r="X134" s="133">
        <f>MLdata!AM134</f>
        <v>0.24007860634692199</v>
      </c>
      <c r="Y134" s="133">
        <f>MLdata!AN134</f>
        <v>0.323580780944205</v>
      </c>
      <c r="Z134" s="2"/>
      <c r="AA134" s="108">
        <f t="shared" si="30"/>
        <v>1.6852934382228311E-2</v>
      </c>
      <c r="AB134" s="5"/>
      <c r="AC134" s="36">
        <f t="shared" si="31"/>
        <v>4.883777437700329E-2</v>
      </c>
      <c r="AD134" s="36">
        <f t="shared" si="32"/>
        <v>4.6352289644352333E-2</v>
      </c>
      <c r="AE134" s="36">
        <f t="shared" si="33"/>
        <v>-0.17310034479605105</v>
      </c>
    </row>
    <row r="135" spans="1:31" x14ac:dyDescent="0.25">
      <c r="A135" s="2"/>
      <c r="B135" s="5" t="str">
        <f>MLdata!Q135</f>
        <v>DB Platinum IV Systematic Alpha - Class R0C-U</v>
      </c>
      <c r="C135" s="5" t="str">
        <f>MLdata!R135</f>
        <v>Quant</v>
      </c>
      <c r="D135" s="130">
        <f>MLdata!S135</f>
        <v>0</v>
      </c>
      <c r="E135" s="131">
        <f>MLdata!T135</f>
        <v>0</v>
      </c>
      <c r="F135" s="99">
        <f>MLdata!U135</f>
        <v>0.77680692643728899</v>
      </c>
      <c r="G135" s="100">
        <f>MLdata!V135</f>
        <v>0.108047354129008</v>
      </c>
      <c r="H135" s="100">
        <f>MLdata!W135</f>
        <v>0.268519272323408</v>
      </c>
      <c r="I135" s="100">
        <f>MLdata!X135</f>
        <v>6.1939263566708702E-2</v>
      </c>
      <c r="J135" s="100">
        <f>MLdata!Y135</f>
        <v>0.42299156829804702</v>
      </c>
      <c r="K135" s="100">
        <f>MLdata!AB135</f>
        <v>1.0315768715029701</v>
      </c>
      <c r="L135" s="100">
        <f>MLdata!Z135</f>
        <v>1.0887569318585699</v>
      </c>
      <c r="M135" s="144">
        <f>MLdata!AA135</f>
        <v>1.61763116444285</v>
      </c>
      <c r="N135" s="130">
        <f>MLdata!AC135</f>
        <v>8.2785992403846695E-2</v>
      </c>
      <c r="O135" s="135">
        <f>MLdata!AD135</f>
        <v>3.23148586355732E-2</v>
      </c>
      <c r="P135" s="135">
        <f>MLdata!AE135</f>
        <v>3.5741004772585599E-2</v>
      </c>
      <c r="Q135" s="145">
        <f>MLdata!AF135</f>
        <v>4.5744560010429799E-2</v>
      </c>
      <c r="R135" s="132">
        <f>MLdata!AG135</f>
        <v>8.3304802655961394E-2</v>
      </c>
      <c r="S135" s="133">
        <f>MLdata!AH135</f>
        <v>-1.36662831004066</v>
      </c>
      <c r="T135" s="133">
        <f>MLdata!AI135</f>
        <v>0.142139098017625</v>
      </c>
      <c r="U135" s="100">
        <f>MLdata!AJ135</f>
        <v>0.70502964588471295</v>
      </c>
      <c r="V135" s="132">
        <f>MLdata!AK135</f>
        <v>7.1030274584124406E-2</v>
      </c>
      <c r="W135" s="133">
        <f>MLdata!AL135</f>
        <v>-7.2001486089324204E-2</v>
      </c>
      <c r="X135" s="133">
        <f>MLdata!AM135</f>
        <v>8.1502815624038993E-2</v>
      </c>
      <c r="Y135" s="133">
        <f>MLdata!AN135</f>
        <v>0.40930374962849098</v>
      </c>
      <c r="Z135" s="2"/>
      <c r="AA135" s="108">
        <f t="shared" si="30"/>
        <v>9.2319894742789066E-2</v>
      </c>
      <c r="AB135" s="5"/>
      <c r="AC135" s="36">
        <f t="shared" si="31"/>
        <v>0.10283278233702653</v>
      </c>
      <c r="AD135" s="36">
        <f t="shared" si="32"/>
        <v>2.8040755213710994E-2</v>
      </c>
      <c r="AE135" s="36">
        <f t="shared" si="33"/>
        <v>-5.6584815578042853E-2</v>
      </c>
    </row>
    <row r="136" spans="1:31" x14ac:dyDescent="0.25">
      <c r="A136" s="2"/>
      <c r="B136" s="5" t="str">
        <f>MLdata!Q136</f>
        <v>DB Platinum IV Systematic Alpha - Class R1C-U</v>
      </c>
      <c r="C136" s="5" t="str">
        <f>MLdata!R136</f>
        <v>Quant</v>
      </c>
      <c r="D136" s="130">
        <f>MLdata!S136</f>
        <v>0</v>
      </c>
      <c r="E136" s="131">
        <f>MLdata!T136</f>
        <v>0</v>
      </c>
      <c r="F136" s="99">
        <f>MLdata!U136</f>
        <v>0.44908480307387899</v>
      </c>
      <c r="G136" s="100">
        <f>MLdata!V136</f>
        <v>0.28087998425701</v>
      </c>
      <c r="H136" s="100">
        <f>MLdata!W136</f>
        <v>0.17134135410839199</v>
      </c>
      <c r="I136" s="100">
        <f>MLdata!X136</f>
        <v>0.395716972658961</v>
      </c>
      <c r="J136" s="100">
        <f>MLdata!Y136</f>
        <v>0.71466342096653201</v>
      </c>
      <c r="K136" s="100">
        <f>MLdata!AB136</f>
        <v>-0.101224556811067</v>
      </c>
      <c r="L136" s="100">
        <f>MLdata!Z136</f>
        <v>-0.11667483559527</v>
      </c>
      <c r="M136" s="144">
        <f>MLdata!AA136</f>
        <v>0.22308489487399699</v>
      </c>
      <c r="N136" s="130">
        <f>MLdata!AC136</f>
        <v>8.8148568708327199E-2</v>
      </c>
      <c r="O136" s="135">
        <f>MLdata!AD136</f>
        <v>4.6975741632643501E-2</v>
      </c>
      <c r="P136" s="135">
        <f>MLdata!AE136</f>
        <v>3.6259435956502301E-2</v>
      </c>
      <c r="Q136" s="145">
        <f>MLdata!AF136</f>
        <v>4.8567347148998102E-2</v>
      </c>
      <c r="R136" s="132">
        <f>MLdata!AG136</f>
        <v>0.216055747029855</v>
      </c>
      <c r="S136" s="133">
        <f>MLdata!AH136</f>
        <v>-0.537650784747703</v>
      </c>
      <c r="T136" s="133">
        <f>MLdata!AI136</f>
        <v>0.105430511848118</v>
      </c>
      <c r="U136" s="100">
        <f>MLdata!AJ136</f>
        <v>1.5068433821147</v>
      </c>
      <c r="V136" s="132">
        <f>MLdata!AK136</f>
        <v>0.231881894696085</v>
      </c>
      <c r="W136" s="133">
        <f>MLdata!AL136</f>
        <v>0.26272813371421799</v>
      </c>
      <c r="X136" s="133">
        <f>MLdata!AM136</f>
        <v>0.30757567637578098</v>
      </c>
      <c r="Y136" s="133">
        <f>MLdata!AN136</f>
        <v>0.25105392151026301</v>
      </c>
      <c r="Z136" s="2"/>
      <c r="AA136" s="108">
        <f t="shared" si="30"/>
        <v>-5.4616044315600021E-2</v>
      </c>
      <c r="AB136" s="5"/>
      <c r="AC136" s="36">
        <f t="shared" si="31"/>
        <v>-5.9069819190735199E-3</v>
      </c>
      <c r="AD136" s="36">
        <f t="shared" si="32"/>
        <v>5.4600010399499938E-2</v>
      </c>
      <c r="AE136" s="36">
        <f t="shared" si="33"/>
        <v>-0.26084531718238246</v>
      </c>
    </row>
    <row r="137" spans="1:31" x14ac:dyDescent="0.25">
      <c r="A137" s="2"/>
      <c r="B137" s="5" t="str">
        <f>MLdata!Q137</f>
        <v>DB Platinum IV Systematic Alpha - Class R5C-U</v>
      </c>
      <c r="C137" s="5" t="str">
        <f>MLdata!R137</f>
        <v>Quant</v>
      </c>
      <c r="D137" s="130">
        <f>MLdata!S137</f>
        <v>0</v>
      </c>
      <c r="E137" s="131">
        <f>MLdata!T137</f>
        <v>0</v>
      </c>
      <c r="F137" s="99">
        <f>MLdata!U137</f>
        <v>0.56588920556490296</v>
      </c>
      <c r="G137" s="100">
        <f>MLdata!V137</f>
        <v>9.5197792565953607E-2</v>
      </c>
      <c r="H137" s="100">
        <f>MLdata!W137</f>
        <v>0.16212532013188799</v>
      </c>
      <c r="I137" s="100">
        <f>MLdata!X137</f>
        <v>0.18537706237233001</v>
      </c>
      <c r="J137" s="100">
        <f>MLdata!Y137</f>
        <v>0.64994933152973</v>
      </c>
      <c r="K137" s="100">
        <f>MLdata!AB137</f>
        <v>0.42545675076415601</v>
      </c>
      <c r="L137" s="100">
        <f>MLdata!Z137</f>
        <v>0.45543925680927</v>
      </c>
      <c r="M137" s="144">
        <f>MLdata!AA137</f>
        <v>1.0901791725710499</v>
      </c>
      <c r="N137" s="130">
        <f>MLdata!AC137</f>
        <v>8.9269438317576499E-2</v>
      </c>
      <c r="O137" s="135">
        <f>MLdata!AD137</f>
        <v>3.8350628353496098E-2</v>
      </c>
      <c r="P137" s="135">
        <f>MLdata!AE137</f>
        <v>3.4338243017177798E-2</v>
      </c>
      <c r="Q137" s="145">
        <f>MLdata!AF137</f>
        <v>4.9568297068165797E-2</v>
      </c>
      <c r="R137" s="132">
        <f>MLdata!AG137</f>
        <v>9.7797753818472194E-2</v>
      </c>
      <c r="S137" s="133">
        <f>MLdata!AH137</f>
        <v>-1.1650638219826699</v>
      </c>
      <c r="T137" s="133">
        <f>MLdata!AI137</f>
        <v>8.6235773133333707E-2</v>
      </c>
      <c r="U137" s="100">
        <f>MLdata!AJ137</f>
        <v>1.29647519190352</v>
      </c>
      <c r="V137" s="132">
        <f>MLdata!AK137</f>
        <v>4.2344490846531899E-2</v>
      </c>
      <c r="W137" s="133">
        <f>MLdata!AL137</f>
        <v>0.184634270686519</v>
      </c>
      <c r="X137" s="133">
        <f>MLdata!AM137</f>
        <v>0.24100856256970701</v>
      </c>
      <c r="Y137" s="133">
        <f>MLdata!AN137</f>
        <v>0.325157024650024</v>
      </c>
      <c r="Z137" s="2"/>
      <c r="AA137" s="108">
        <f t="shared" si="30"/>
        <v>3.6475319355409042E-3</v>
      </c>
      <c r="AB137" s="5"/>
      <c r="AC137" s="36">
        <f t="shared" si="31"/>
        <v>3.6097096705639722E-2</v>
      </c>
      <c r="AD137" s="36">
        <f t="shared" si="32"/>
        <v>4.6551419569560319E-2</v>
      </c>
      <c r="AE137" s="36">
        <f t="shared" si="33"/>
        <v>-0.17552353363527423</v>
      </c>
    </row>
    <row r="138" spans="1:31" x14ac:dyDescent="0.25">
      <c r="A138" s="2"/>
      <c r="B138" s="5" t="str">
        <f>MLdata!Q138</f>
        <v>DB Platinum IV Systematic Alpha - Class R6C-U</v>
      </c>
      <c r="C138" s="5" t="str">
        <f>MLdata!R138</f>
        <v>Quant</v>
      </c>
      <c r="D138" s="130">
        <f>MLdata!S138</f>
        <v>0</v>
      </c>
      <c r="E138" s="131">
        <f>MLdata!T138</f>
        <v>0</v>
      </c>
      <c r="F138" s="99">
        <f>MLdata!U138</f>
        <v>0.62520696677952003</v>
      </c>
      <c r="G138" s="100">
        <f>MLdata!V138</f>
        <v>0.18671895997482801</v>
      </c>
      <c r="H138" s="100">
        <f>MLdata!W138</f>
        <v>0.27059139446452901</v>
      </c>
      <c r="I138" s="100">
        <f>MLdata!X138</f>
        <v>0.182750871635705</v>
      </c>
      <c r="J138" s="100">
        <f>MLdata!Y138</f>
        <v>0.650028010130559</v>
      </c>
      <c r="K138" s="100">
        <f>MLdata!AB138</f>
        <v>0.53553937802373897</v>
      </c>
      <c r="L138" s="100">
        <f>MLdata!Z138</f>
        <v>0.57214493232445995</v>
      </c>
      <c r="M138" s="144">
        <f>MLdata!AA138</f>
        <v>1.2175575161711201</v>
      </c>
      <c r="N138" s="130">
        <f>MLdata!AC138</f>
        <v>8.9053940828432002E-2</v>
      </c>
      <c r="O138" s="135">
        <f>MLdata!AD138</f>
        <v>3.8133148429048601E-2</v>
      </c>
      <c r="P138" s="135">
        <f>MLdata!AE138</f>
        <v>3.4228345570594197E-2</v>
      </c>
      <c r="Q138" s="145">
        <f>MLdata!AF138</f>
        <v>4.9406067669214702E-2</v>
      </c>
      <c r="R138" s="132">
        <f>MLdata!AG138</f>
        <v>9.62695026835792E-2</v>
      </c>
      <c r="S138" s="133">
        <f>MLdata!AH138</f>
        <v>-1.1650908451159301</v>
      </c>
      <c r="T138" s="133">
        <f>MLdata!AI138</f>
        <v>8.5532231037900697E-2</v>
      </c>
      <c r="U138" s="100">
        <f>MLdata!AJ138</f>
        <v>1.2879903972881599</v>
      </c>
      <c r="V138" s="132">
        <f>MLdata!AK138</f>
        <v>4.4353693144230003E-2</v>
      </c>
      <c r="W138" s="133">
        <f>MLdata!AL138</f>
        <v>0.183309517555547</v>
      </c>
      <c r="X138" s="133">
        <f>MLdata!AM138</f>
        <v>0.24071814589604901</v>
      </c>
      <c r="Y138" s="133">
        <f>MLdata!AN138</f>
        <v>0.32337400074372602</v>
      </c>
      <c r="Z138" s="2"/>
      <c r="AA138" s="108">
        <f t="shared" si="30"/>
        <v>1.6031672490959728E-2</v>
      </c>
      <c r="AB138" s="5"/>
      <c r="AC138" s="36">
        <f t="shared" si="31"/>
        <v>4.8009201084271952E-2</v>
      </c>
      <c r="AD138" s="36">
        <f t="shared" si="32"/>
        <v>4.6446663283165442E-2</v>
      </c>
      <c r="AE138" s="36">
        <f t="shared" si="33"/>
        <v>-0.17311097460814384</v>
      </c>
    </row>
    <row r="139" spans="1:31" x14ac:dyDescent="0.25">
      <c r="A139" s="2"/>
      <c r="B139" s="5" t="str">
        <f>MLdata!Q139</f>
        <v>DE Shaw Composite</v>
      </c>
      <c r="C139" s="5" t="str">
        <f>MLdata!R139</f>
        <v>Quant</v>
      </c>
      <c r="D139" s="130">
        <f>MLdata!S139</f>
        <v>0</v>
      </c>
      <c r="E139" s="131">
        <f>MLdata!T139</f>
        <v>0</v>
      </c>
      <c r="F139" s="99">
        <f>MLdata!U139</f>
        <v>1.8731818886197</v>
      </c>
      <c r="G139" s="100">
        <f>MLdata!V139</f>
        <v>2.5922594686453202</v>
      </c>
      <c r="H139" s="100">
        <f>MLdata!W139</f>
        <v>1.73877944037867</v>
      </c>
      <c r="I139" s="100">
        <f>MLdata!X139</f>
        <v>0.127955421810521</v>
      </c>
      <c r="J139" s="100">
        <f>MLdata!Y139</f>
        <v>0.12876687598853501</v>
      </c>
      <c r="K139" s="100">
        <f>MLdata!AB139</f>
        <v>2.4931560669806698</v>
      </c>
      <c r="L139" s="100">
        <f>MLdata!Z139</f>
        <v>2.8830329444495302</v>
      </c>
      <c r="M139" s="144">
        <f>MLdata!AA139</f>
        <v>2.4439265833899801</v>
      </c>
      <c r="N139" s="130">
        <f>MLdata!AC139</f>
        <v>4.3440954182789197E-2</v>
      </c>
      <c r="O139" s="135">
        <f>MLdata!AD139</f>
        <v>7.2024873651945704E-3</v>
      </c>
      <c r="P139" s="135">
        <f>MLdata!AE139</f>
        <v>1.20701312811044E-2</v>
      </c>
      <c r="Q139" s="145">
        <f>MLdata!AF139</f>
        <v>3.1144308524298399E-2</v>
      </c>
      <c r="R139" s="132">
        <f>MLdata!AG139</f>
        <v>3.6113601220337001E-2</v>
      </c>
      <c r="S139" s="133">
        <f>MLdata!AH139</f>
        <v>-0.23265088206850701</v>
      </c>
      <c r="T139" s="133">
        <f>MLdata!AI139</f>
        <v>-3.1812668802147101E-2</v>
      </c>
      <c r="U139" s="100">
        <f>MLdata!AJ139</f>
        <v>0.118346436042119</v>
      </c>
      <c r="V139" s="132">
        <f>MLdata!AK139</f>
        <v>-0.28385998522868</v>
      </c>
      <c r="W139" s="133">
        <f>MLdata!AL139</f>
        <v>0.13523859291743501</v>
      </c>
      <c r="X139" s="133">
        <f>MLdata!AM139</f>
        <v>0.14828047353243601</v>
      </c>
      <c r="Y139" s="133">
        <f>MLdata!AN139</f>
        <v>-7.7787315337599403E-2</v>
      </c>
      <c r="Z139" s="2"/>
      <c r="AA139" s="108">
        <f t="shared" si="30"/>
        <v>0.23007627805313224</v>
      </c>
      <c r="AB139" s="5"/>
      <c r="AC139" s="36">
        <f t="shared" si="31"/>
        <v>0.23225809065234881</v>
      </c>
      <c r="AD139" s="36">
        <f t="shared" si="32"/>
        <v>2.8089188629506273E-3</v>
      </c>
      <c r="AE139" s="36">
        <f t="shared" si="33"/>
        <v>-2.3135224275582047E-3</v>
      </c>
    </row>
    <row r="140" spans="1:31" x14ac:dyDescent="0.25">
      <c r="A140" s="2"/>
      <c r="B140" s="5" t="str">
        <f>MLdata!Q140</f>
        <v>DE Shaw Multi-Asset Fund</v>
      </c>
      <c r="C140" s="5" t="str">
        <f>MLdata!R140</f>
        <v>Quant</v>
      </c>
      <c r="D140" s="130">
        <f>MLdata!S140</f>
        <v>0</v>
      </c>
      <c r="E140" s="131">
        <f>MLdata!T140</f>
        <v>0</v>
      </c>
      <c r="F140" s="99">
        <f>MLdata!U140</f>
        <v>1.4982713072497</v>
      </c>
      <c r="G140" s="100">
        <f>MLdata!V140</f>
        <v>1.99851171323185</v>
      </c>
      <c r="H140" s="100">
        <f>MLdata!W140</f>
        <v>1.77288593056505</v>
      </c>
      <c r="I140" s="100">
        <f>MLdata!X140</f>
        <v>-9.1547656386369206E-2</v>
      </c>
      <c r="J140" s="100">
        <f>MLdata!Y140</f>
        <v>-0.33468312220914098</v>
      </c>
      <c r="K140" s="100">
        <f>MLdata!AB140</f>
        <v>2.5334066086324598</v>
      </c>
      <c r="L140" s="100">
        <f>MLdata!Z140</f>
        <v>2.6666148330344601</v>
      </c>
      <c r="M140" s="144">
        <f>MLdata!AA140</f>
        <v>2.7111866871757799</v>
      </c>
      <c r="N140" s="130">
        <f>MLdata!AC140</f>
        <v>3.1498250469181199E-2</v>
      </c>
      <c r="O140" s="135">
        <f>MLdata!AD140</f>
        <v>1.10435461228751E-2</v>
      </c>
      <c r="P140" s="135">
        <f>MLdata!AE140</f>
        <v>6.7386699902123098E-3</v>
      </c>
      <c r="Q140" s="145">
        <f>MLdata!AF140</f>
        <v>1.9287853878794101E-2</v>
      </c>
      <c r="R140" s="132">
        <f>MLdata!AG140</f>
        <v>3.7786623905385203E-2</v>
      </c>
      <c r="S140" s="133">
        <f>MLdata!AH140</f>
        <v>-0.45058642749018901</v>
      </c>
      <c r="T140" s="133">
        <f>MLdata!AI140</f>
        <v>-7.3290514372111995E-2</v>
      </c>
      <c r="U140" s="100">
        <f>MLdata!AJ140</f>
        <v>7.06584300616869E-2</v>
      </c>
      <c r="V140" s="132">
        <f>MLdata!AK140</f>
        <v>-0.15244771306150101</v>
      </c>
      <c r="W140" s="133">
        <f>MLdata!AL140</f>
        <v>2.2643155331586499E-2</v>
      </c>
      <c r="X140" s="133">
        <f>MLdata!AM140</f>
        <v>3.2686907084399801E-2</v>
      </c>
      <c r="Y140" s="133">
        <f>MLdata!AN140</f>
        <v>-6.0149709014243997E-2</v>
      </c>
      <c r="Z140" s="2"/>
      <c r="AA140" s="108">
        <f t="shared" si="30"/>
        <v>0.16252383264775944</v>
      </c>
      <c r="AB140" s="5"/>
      <c r="AC140" s="36">
        <f t="shared" si="31"/>
        <v>0.16542229978970791</v>
      </c>
      <c r="AD140" s="36">
        <f t="shared" si="32"/>
        <v>-5.9871881470943671E-3</v>
      </c>
      <c r="AE140" s="36">
        <f t="shared" si="33"/>
        <v>-1.49874163619515E-3</v>
      </c>
    </row>
    <row r="141" spans="1:31" x14ac:dyDescent="0.25">
      <c r="A141" s="2"/>
      <c r="B141" s="5" t="str">
        <f>MLdata!Q141</f>
        <v>DE Shaw Oculus</v>
      </c>
      <c r="C141" s="5" t="str">
        <f>MLdata!R141</f>
        <v>Quant</v>
      </c>
      <c r="D141" s="130">
        <f>MLdata!S141</f>
        <v>0</v>
      </c>
      <c r="E141" s="131">
        <f>MLdata!T141</f>
        <v>0</v>
      </c>
      <c r="F141" s="99">
        <f>MLdata!U141</f>
        <v>0.41522523508887399</v>
      </c>
      <c r="G141" s="100">
        <f>MLdata!V141</f>
        <v>0.82036537620938998</v>
      </c>
      <c r="H141" s="100">
        <f>MLdata!W141</f>
        <v>1.05553631571108</v>
      </c>
      <c r="I141" s="100">
        <f>MLdata!X141</f>
        <v>0.40833264872366198</v>
      </c>
      <c r="J141" s="100">
        <f>MLdata!Y141</f>
        <v>0.33197439423136199</v>
      </c>
      <c r="K141" s="100">
        <f>MLdata!AB141</f>
        <v>0.20823066028684001</v>
      </c>
      <c r="L141" s="100">
        <f>MLdata!Z141</f>
        <v>0.22807397499844301</v>
      </c>
      <c r="M141" s="144">
        <f>MLdata!AA141</f>
        <v>1.0591035521313901</v>
      </c>
      <c r="N141" s="130">
        <f>MLdata!AC141</f>
        <v>7.2966220795358402E-2</v>
      </c>
      <c r="O141" s="135">
        <f>MLdata!AD141</f>
        <v>3.6738996912922997E-2</v>
      </c>
      <c r="P141" s="135">
        <f>MLdata!AE141</f>
        <v>1.7739275871069399E-2</v>
      </c>
      <c r="Q141" s="145">
        <f>MLdata!AF141</f>
        <v>4.5174418061374899E-2</v>
      </c>
      <c r="R141" s="132">
        <f>MLdata!AG141</f>
        <v>0.224668378512795</v>
      </c>
      <c r="S141" s="133">
        <f>MLdata!AH141</f>
        <v>8.0332602529842895E-2</v>
      </c>
      <c r="T141" s="133">
        <f>MLdata!AI141</f>
        <v>-0.212621560254944</v>
      </c>
      <c r="U141" s="100">
        <f>MLdata!AJ141</f>
        <v>0.77613792581647001</v>
      </c>
      <c r="V141" s="132">
        <f>MLdata!AK141</f>
        <v>-0.23161362850677999</v>
      </c>
      <c r="W141" s="133">
        <f>MLdata!AL141</f>
        <v>0.208752624631454</v>
      </c>
      <c r="X141" s="133">
        <f>MLdata!AM141</f>
        <v>0.25017005833431999</v>
      </c>
      <c r="Y141" s="133">
        <f>MLdata!AN141</f>
        <v>-0.109754545495147</v>
      </c>
      <c r="Z141" s="2"/>
      <c r="AA141" s="108">
        <f t="shared" si="30"/>
        <v>-6.2354353671297373E-3</v>
      </c>
      <c r="AB141" s="5"/>
      <c r="AC141" s="36">
        <f t="shared" si="31"/>
        <v>1.3783206738312976E-2</v>
      </c>
      <c r="AD141" s="36">
        <f t="shared" si="32"/>
        <v>1.2248492754550805E-2</v>
      </c>
      <c r="AE141" s="36">
        <f t="shared" si="33"/>
        <v>-9.6217456904488963E-2</v>
      </c>
    </row>
    <row r="142" spans="1:31" x14ac:dyDescent="0.25">
      <c r="A142" s="2"/>
      <c r="B142" s="5" t="str">
        <f>MLdata!Q142</f>
        <v>DE Shaw Orienteer</v>
      </c>
      <c r="C142" s="5" t="str">
        <f>MLdata!R142</f>
        <v>Quant</v>
      </c>
      <c r="D142" s="130">
        <f>MLdata!S142</f>
        <v>0</v>
      </c>
      <c r="E142" s="131">
        <f>MLdata!T142</f>
        <v>0</v>
      </c>
      <c r="F142" s="99">
        <f>MLdata!U142</f>
        <v>0.163387543473826</v>
      </c>
      <c r="G142" s="100">
        <f>MLdata!V142</f>
        <v>0.82009822933771703</v>
      </c>
      <c r="H142" s="100">
        <f>MLdata!W142</f>
        <v>0.61247312042239999</v>
      </c>
      <c r="I142" s="100">
        <f>MLdata!X142</f>
        <v>0.48591830329771502</v>
      </c>
      <c r="J142" s="100">
        <f>MLdata!Y142</f>
        <v>0.675764007819464</v>
      </c>
      <c r="K142" s="100">
        <f>MLdata!AB142</f>
        <v>-2.9647365378702202</v>
      </c>
      <c r="L142" s="100">
        <f>MLdata!Z142</f>
        <v>-2.1493298206026901</v>
      </c>
      <c r="M142" s="144">
        <f>MLdata!AA142</f>
        <v>-2.0551913316282202</v>
      </c>
      <c r="N142" s="130">
        <f>MLdata!AC142</f>
        <v>0.101166145122245</v>
      </c>
      <c r="O142" s="135">
        <f>MLdata!AD142</f>
        <v>9.7225318899574101E-2</v>
      </c>
      <c r="P142" s="135">
        <f>MLdata!AE142</f>
        <v>1.64827464491447E-2</v>
      </c>
      <c r="Q142" s="145">
        <f>MLdata!AF142</f>
        <v>2.1895474099514901E-2</v>
      </c>
      <c r="R142" s="132">
        <f>MLdata!AG142</f>
        <v>0.59608144098381999</v>
      </c>
      <c r="S142" s="133">
        <f>MLdata!AH142</f>
        <v>0.68022915176137799</v>
      </c>
      <c r="T142" s="133">
        <f>MLdata!AI142</f>
        <v>0.33006719636283399</v>
      </c>
      <c r="U142" s="100">
        <f>MLdata!AJ142</f>
        <v>1.37075831542611</v>
      </c>
      <c r="V142" s="132">
        <f>MLdata!AK142</f>
        <v>-0.18891521139467801</v>
      </c>
      <c r="W142" s="133">
        <f>MLdata!AL142</f>
        <v>0.18881970185786801</v>
      </c>
      <c r="X142" s="133">
        <f>MLdata!AM142</f>
        <v>0.14705777903165901</v>
      </c>
      <c r="Y142" s="133">
        <f>MLdata!AN142</f>
        <v>0.15384957409099201</v>
      </c>
      <c r="Z142" s="2"/>
      <c r="AA142" s="108">
        <f t="shared" si="30"/>
        <v>-0.31937411960431372</v>
      </c>
      <c r="AB142" s="5"/>
      <c r="AC142" s="36">
        <f t="shared" si="31"/>
        <v>-0.22143608635402637</v>
      </c>
      <c r="AD142" s="36">
        <f t="shared" si="32"/>
        <v>2.818486796274337E-2</v>
      </c>
      <c r="AE142" s="36">
        <f t="shared" si="33"/>
        <v>-0.49378260023280829</v>
      </c>
    </row>
    <row r="143" spans="1:31" x14ac:dyDescent="0.25">
      <c r="A143" s="2"/>
      <c r="B143" s="5" t="str">
        <f>MLdata!Q143</f>
        <v>DE Shaw Orienteer HV</v>
      </c>
      <c r="C143" s="5" t="str">
        <f>MLdata!R143</f>
        <v>Quant</v>
      </c>
      <c r="D143" s="130">
        <f>MLdata!S143</f>
        <v>0</v>
      </c>
      <c r="E143" s="131">
        <f>MLdata!T143</f>
        <v>0</v>
      </c>
      <c r="F143" s="99">
        <f>MLdata!U143</f>
        <v>-3.3891799950560103E-2</v>
      </c>
      <c r="G143" s="100">
        <f>MLdata!V143</f>
        <v>0.668370404846517</v>
      </c>
      <c r="H143" s="100">
        <f>MLdata!W143</f>
        <v>0.34718050244888099</v>
      </c>
      <c r="I143" s="100">
        <f>MLdata!X143</f>
        <v>0.48257189461309802</v>
      </c>
      <c r="J143" s="100">
        <f>MLdata!Y143</f>
        <v>0.70755124734338204</v>
      </c>
      <c r="K143" s="100">
        <f>MLdata!AB143</f>
        <v>-4.7297997200742596</v>
      </c>
      <c r="L143" s="100">
        <f>MLdata!Z143</f>
        <v>-3.3836117416258702</v>
      </c>
      <c r="M143" s="144">
        <f>MLdata!AA143</f>
        <v>-3.3107275681803401</v>
      </c>
      <c r="N143" s="130">
        <f>MLdata!AC143</f>
        <v>0.16688917027040001</v>
      </c>
      <c r="O143" s="135">
        <f>MLdata!AD143</f>
        <v>0.16211689001735999</v>
      </c>
      <c r="P143" s="135">
        <f>MLdata!AE143</f>
        <v>2.4723326411906801E-2</v>
      </c>
      <c r="Q143" s="145">
        <f>MLdata!AF143</f>
        <v>3.2786319247977203E-2</v>
      </c>
      <c r="R143" s="132">
        <f>MLdata!AG143</f>
        <v>1.0042990002302301</v>
      </c>
      <c r="S143" s="133">
        <f>MLdata!AH143</f>
        <v>1.38467849323619</v>
      </c>
      <c r="T143" s="133">
        <f>MLdata!AI143</f>
        <v>0.52614528925896897</v>
      </c>
      <c r="U143" s="100">
        <f>MLdata!AJ143</f>
        <v>1.91005334405867</v>
      </c>
      <c r="V143" s="132">
        <f>MLdata!AK143</f>
        <v>-0.25932113572482202</v>
      </c>
      <c r="W143" s="133">
        <f>MLdata!AL143</f>
        <v>0.32021412036477997</v>
      </c>
      <c r="X143" s="133">
        <f>MLdata!AM143</f>
        <v>0.22537348224881701</v>
      </c>
      <c r="Y143" s="133">
        <f>MLdata!AN143</f>
        <v>0.21839500720819799</v>
      </c>
      <c r="Z143" s="2"/>
      <c r="AA143" s="108">
        <f t="shared" si="30"/>
        <v>-0.7934409111118681</v>
      </c>
      <c r="AB143" s="5"/>
      <c r="AC143" s="36">
        <f t="shared" si="31"/>
        <v>-0.53743127580960215</v>
      </c>
      <c r="AD143" s="36">
        <f t="shared" si="32"/>
        <v>4.0460156024146342E-2</v>
      </c>
      <c r="AE143" s="36">
        <f t="shared" si="33"/>
        <v>-1.2902782545234035</v>
      </c>
    </row>
    <row r="144" spans="1:31" x14ac:dyDescent="0.25">
      <c r="A144" s="2"/>
      <c r="B144" s="5" t="str">
        <f>MLdata!Q144</f>
        <v>Duality Fermi Fund</v>
      </c>
      <c r="C144" s="5" t="str">
        <f>MLdata!R144</f>
        <v>Quant</v>
      </c>
      <c r="D144" s="130">
        <f>MLdata!S144</f>
        <v>0</v>
      </c>
      <c r="E144" s="131">
        <f>MLdata!T144</f>
        <v>0</v>
      </c>
      <c r="F144" s="99">
        <f>MLdata!U144</f>
        <v>-41.293982114086802</v>
      </c>
      <c r="G144" s="100">
        <f>MLdata!V144</f>
        <v>1.0691073044053001</v>
      </c>
      <c r="H144" s="100">
        <f>MLdata!W144</f>
        <v>1.0691073044053001</v>
      </c>
      <c r="I144" s="100">
        <f>MLdata!X144</f>
        <v>-0.45191706208955601</v>
      </c>
      <c r="J144" s="100">
        <f>MLdata!Y144</f>
        <v>-0.71858219830967596</v>
      </c>
      <c r="K144" s="100" t="e">
        <f>MLdata!AB144</f>
        <v>#NAME?</v>
      </c>
      <c r="L144" s="100" t="e">
        <f>MLdata!Z144</f>
        <v>#NAME?</v>
      </c>
      <c r="M144" s="144" t="e">
        <f>MLdata!AA144</f>
        <v>#NAME?</v>
      </c>
      <c r="N144" s="130">
        <f>MLdata!AC144</f>
        <v>197964680.88837001</v>
      </c>
      <c r="O144" s="135">
        <f>MLdata!AD144</f>
        <v>165406456.61755699</v>
      </c>
      <c r="P144" s="135">
        <f>MLdata!AE144</f>
        <v>133596407.105299</v>
      </c>
      <c r="Q144" s="145">
        <f>MLdata!AF144</f>
        <v>0</v>
      </c>
      <c r="R144" s="132">
        <f>MLdata!AG144</f>
        <v>-999999999</v>
      </c>
      <c r="S144" s="133">
        <f>MLdata!AH144</f>
        <v>-999999999</v>
      </c>
      <c r="T144" s="133">
        <f>MLdata!AI144</f>
        <v>-999999999</v>
      </c>
      <c r="U144" s="100">
        <f>MLdata!AJ144</f>
        <v>-999999999</v>
      </c>
      <c r="V144" s="132">
        <f>MLdata!AK144</f>
        <v>-999999999</v>
      </c>
      <c r="W144" s="133">
        <f>MLdata!AL144</f>
        <v>-999999999</v>
      </c>
      <c r="X144" s="133">
        <f>MLdata!AM144</f>
        <v>-999999999</v>
      </c>
      <c r="Y144" s="133">
        <f>MLdata!AN144</f>
        <v>-999999999</v>
      </c>
      <c r="Z144" s="2"/>
      <c r="AA144" s="108" t="e">
        <f t="shared" si="30"/>
        <v>#NAME?</v>
      </c>
      <c r="AB144" s="5"/>
      <c r="AC144" s="36" t="e">
        <f t="shared" si="31"/>
        <v>#NAME?</v>
      </c>
      <c r="AD144" s="36">
        <f t="shared" si="32"/>
        <v>-822132.18708606088</v>
      </c>
      <c r="AE144" s="36">
        <f t="shared" si="33"/>
        <v>0</v>
      </c>
    </row>
    <row r="145" spans="1:31" x14ac:dyDescent="0.25">
      <c r="A145" s="2"/>
      <c r="B145" s="5" t="str">
        <f>MLdata!Q145</f>
        <v>Engineers Gate</v>
      </c>
      <c r="C145" s="5" t="str">
        <f>MLdata!R145</f>
        <v>Quant</v>
      </c>
      <c r="D145" s="130">
        <f>MLdata!S145</f>
        <v>0</v>
      </c>
      <c r="E145" s="131">
        <f>MLdata!T145</f>
        <v>0</v>
      </c>
      <c r="F145" s="99">
        <f>MLdata!U145</f>
        <v>0.70275239153606195</v>
      </c>
      <c r="G145" s="100">
        <f>MLdata!V145</f>
        <v>0.67204737224489197</v>
      </c>
      <c r="H145" s="100">
        <f>MLdata!W145</f>
        <v>2.8723413046450399E-2</v>
      </c>
      <c r="I145" s="100">
        <f>MLdata!X145</f>
        <v>-0.116436260005924</v>
      </c>
      <c r="J145" s="100">
        <f>MLdata!Y145</f>
        <v>0.54075005821594002</v>
      </c>
      <c r="K145" s="100">
        <f>MLdata!AB145</f>
        <v>0.72500033645712003</v>
      </c>
      <c r="L145" s="100">
        <f>MLdata!Z145</f>
        <v>0.89355118657100197</v>
      </c>
      <c r="M145" s="144">
        <f>MLdata!AA145</f>
        <v>0.65452518760482403</v>
      </c>
      <c r="N145" s="130">
        <f>MLdata!AC145</f>
        <v>5.0982247790395903E-2</v>
      </c>
      <c r="O145" s="135">
        <f>MLdata!AD145</f>
        <v>7.6403004769684396E-3</v>
      </c>
      <c r="P145" s="135">
        <f>MLdata!AE145</f>
        <v>1.5629026016830101E-2</v>
      </c>
      <c r="Q145" s="145">
        <f>MLdata!AF145</f>
        <v>3.4972991158709603E-2</v>
      </c>
      <c r="R145" s="132">
        <f>MLdata!AG145</f>
        <v>4.3676482474049698E-3</v>
      </c>
      <c r="S145" s="133">
        <f>MLdata!AH145</f>
        <v>-0.231415012465292</v>
      </c>
      <c r="T145" s="133">
        <f>MLdata!AI145</f>
        <v>-9.1793670293144294E-2</v>
      </c>
      <c r="U145" s="100">
        <f>MLdata!AJ145</f>
        <v>0.19000275709996001</v>
      </c>
      <c r="V145" s="132">
        <f>MLdata!AK145</f>
        <v>-0.16248952974285</v>
      </c>
      <c r="W145" s="133">
        <f>MLdata!AL145</f>
        <v>0.31743843686857898</v>
      </c>
      <c r="X145" s="133">
        <f>MLdata!AM145</f>
        <v>0.18497727746231399</v>
      </c>
      <c r="Y145" s="133">
        <f>MLdata!AN145</f>
        <v>-5.83365790872531E-2</v>
      </c>
      <c r="Z145" s="2"/>
      <c r="AA145" s="108">
        <f t="shared" si="30"/>
        <v>5.3428153030887826E-2</v>
      </c>
      <c r="AB145" s="5"/>
      <c r="AC145" s="36">
        <f t="shared" si="31"/>
        <v>5.4103124129325275E-2</v>
      </c>
      <c r="AD145" s="36">
        <f t="shared" si="32"/>
        <v>2.0497205448441132E-2</v>
      </c>
      <c r="AE145" s="36">
        <f t="shared" si="33"/>
        <v>-3.6234582164077823E-3</v>
      </c>
    </row>
    <row r="146" spans="1:31" x14ac:dyDescent="0.25">
      <c r="A146" s="2"/>
      <c r="B146" s="5" t="str">
        <f>MLdata!Q146</f>
        <v>FORT Global Futures Program</v>
      </c>
      <c r="C146" s="5" t="str">
        <f>MLdata!R146</f>
        <v>Quant</v>
      </c>
      <c r="D146" s="130">
        <f>MLdata!S146</f>
        <v>0</v>
      </c>
      <c r="E146" s="131">
        <f>MLdata!T146</f>
        <v>0</v>
      </c>
      <c r="F146" s="99">
        <f>MLdata!U146</f>
        <v>0.34535132652871398</v>
      </c>
      <c r="G146" s="100">
        <f>MLdata!V146</f>
        <v>0.28851696045824399</v>
      </c>
      <c r="H146" s="100">
        <f>MLdata!W146</f>
        <v>-0.26399935504164301</v>
      </c>
      <c r="I146" s="100">
        <f>MLdata!X146</f>
        <v>0.354851895831855</v>
      </c>
      <c r="J146" s="100">
        <f>MLdata!Y146</f>
        <v>0.73446109975706897</v>
      </c>
      <c r="K146" s="100">
        <f>MLdata!AB146</f>
        <v>-0.51738670927550101</v>
      </c>
      <c r="L146" s="100">
        <f>MLdata!Z146</f>
        <v>-0.24755643551204201</v>
      </c>
      <c r="M146" s="144">
        <f>MLdata!AA146</f>
        <v>-0.48082987426534102</v>
      </c>
      <c r="N146" s="130">
        <f>MLdata!AC146</f>
        <v>0.13578826458687601</v>
      </c>
      <c r="O146" s="135">
        <f>MLdata!AD146</f>
        <v>8.6302328531977696E-2</v>
      </c>
      <c r="P146" s="135">
        <f>MLdata!AE146</f>
        <v>4.1774106218678997E-2</v>
      </c>
      <c r="Q146" s="145">
        <f>MLdata!AF146</f>
        <v>6.2630423968749793E-2</v>
      </c>
      <c r="R146" s="132">
        <f>MLdata!AG146</f>
        <v>0.128066705360492</v>
      </c>
      <c r="S146" s="133">
        <f>MLdata!AH146</f>
        <v>-0.451037981952432</v>
      </c>
      <c r="T146" s="133">
        <f>MLdata!AI146</f>
        <v>0.89512560439714495</v>
      </c>
      <c r="U146" s="100">
        <f>MLdata!AJ146</f>
        <v>2.8249623536949202</v>
      </c>
      <c r="V146" s="132">
        <f>MLdata!AK146</f>
        <v>-9.1748666271089602E-2</v>
      </c>
      <c r="W146" s="133">
        <f>MLdata!AL146</f>
        <v>0.44262066789174498</v>
      </c>
      <c r="X146" s="133">
        <f>MLdata!AM146</f>
        <v>0.358235182115132</v>
      </c>
      <c r="Y146" s="133">
        <f>MLdata!AN146</f>
        <v>0.35832815013979902</v>
      </c>
      <c r="Z146" s="2"/>
      <c r="AA146" s="108">
        <f t="shared" si="30"/>
        <v>-0.22858290056723057</v>
      </c>
      <c r="AB146" s="5"/>
      <c r="AC146" s="36">
        <f t="shared" si="31"/>
        <v>-5.4936134677060482E-2</v>
      </c>
      <c r="AD146" s="36">
        <f t="shared" si="32"/>
        <v>6.2826284017126172E-2</v>
      </c>
      <c r="AE146" s="36">
        <f t="shared" si="33"/>
        <v>-0.88964697145941352</v>
      </c>
    </row>
    <row r="147" spans="1:31" x14ac:dyDescent="0.25">
      <c r="A147" s="2"/>
      <c r="B147" s="5" t="str">
        <f>MLdata!Q147</f>
        <v>FORT Global Trend</v>
      </c>
      <c r="C147" s="5" t="str">
        <f>MLdata!R147</f>
        <v>Quant</v>
      </c>
      <c r="D147" s="130">
        <f>MLdata!S147</f>
        <v>0</v>
      </c>
      <c r="E147" s="131">
        <f>MLdata!T147</f>
        <v>0</v>
      </c>
      <c r="F147" s="99">
        <f>MLdata!U147</f>
        <v>0.382207230509504</v>
      </c>
      <c r="G147" s="100">
        <f>MLdata!V147</f>
        <v>0.30894208813688101</v>
      </c>
      <c r="H147" s="100">
        <f>MLdata!W147</f>
        <v>-6.6363523281807904E-2</v>
      </c>
      <c r="I147" s="100">
        <f>MLdata!X147</f>
        <v>0.25831129090995503</v>
      </c>
      <c r="J147" s="100">
        <f>MLdata!Y147</f>
        <v>0.703692515058986</v>
      </c>
      <c r="K147" s="100">
        <f>MLdata!AB147</f>
        <v>-4.7306904177374702E-2</v>
      </c>
      <c r="L147" s="100">
        <f>MLdata!Z147</f>
        <v>4.5448713702387396E-3</v>
      </c>
      <c r="M147" s="144">
        <f>MLdata!AA147</f>
        <v>-7.6421122898756105E-2</v>
      </c>
      <c r="N147" s="130">
        <f>MLdata!AC147</f>
        <v>9.4186924030695701E-2</v>
      </c>
      <c r="O147" s="135">
        <f>MLdata!AD147</f>
        <v>6.1778810186309402E-2</v>
      </c>
      <c r="P147" s="135">
        <f>MLdata!AE147</f>
        <v>2.8234771806338901E-2</v>
      </c>
      <c r="Q147" s="145">
        <f>MLdata!AF147</f>
        <v>3.7954805017117198E-2</v>
      </c>
      <c r="R147" s="132">
        <f>MLdata!AG147</f>
        <v>-1.83591912973089E-2</v>
      </c>
      <c r="S147" s="133">
        <f>MLdata!AH147</f>
        <v>-0.39345296359681797</v>
      </c>
      <c r="T147" s="133">
        <f>MLdata!AI147</f>
        <v>0.65989057832859499</v>
      </c>
      <c r="U147" s="100">
        <f>MLdata!AJ147</f>
        <v>2.0294134002416602</v>
      </c>
      <c r="V147" s="132">
        <f>MLdata!AK147</f>
        <v>4.8919964779699898E-2</v>
      </c>
      <c r="W147" s="133">
        <f>MLdata!AL147</f>
        <v>0.26472475540464901</v>
      </c>
      <c r="X147" s="133">
        <f>MLdata!AM147</f>
        <v>0.160474194679048</v>
      </c>
      <c r="Y147" s="133">
        <f>MLdata!AN147</f>
        <v>0.27662152091688202</v>
      </c>
      <c r="Z147" s="2"/>
      <c r="AA147" s="108">
        <f t="shared" si="30"/>
        <v>-9.0537329899659666E-2</v>
      </c>
      <c r="AB147" s="5"/>
      <c r="AC147" s="36">
        <f t="shared" si="31"/>
        <v>-1.8971677513941404E-3</v>
      </c>
      <c r="AD147" s="36">
        <f t="shared" si="32"/>
        <v>4.4393243406797935E-2</v>
      </c>
      <c r="AE147" s="36">
        <f t="shared" si="33"/>
        <v>-0.45539743244472652</v>
      </c>
    </row>
    <row r="148" spans="1:31" x14ac:dyDescent="0.25">
      <c r="A148" s="2"/>
      <c r="B148" s="5" t="str">
        <f>MLdata!Q148</f>
        <v>Florin Court</v>
      </c>
      <c r="C148" s="5" t="str">
        <f>MLdata!R148</f>
        <v>Quant</v>
      </c>
      <c r="D148" s="130">
        <f>MLdata!S148</f>
        <v>0</v>
      </c>
      <c r="E148" s="131">
        <f>MLdata!T148</f>
        <v>0</v>
      </c>
      <c r="F148" s="99">
        <f>MLdata!U148</f>
        <v>0.11560194193435799</v>
      </c>
      <c r="G148" s="100">
        <f>MLdata!V148</f>
        <v>-1.9090152692487601E-2</v>
      </c>
      <c r="H148" s="100">
        <f>MLdata!W148</f>
        <v>0.67998641507534097</v>
      </c>
      <c r="I148" s="100">
        <f>MLdata!X148</f>
        <v>0.25472795841815699</v>
      </c>
      <c r="J148" s="100">
        <f>MLdata!Y148</f>
        <v>0.72781895787069695</v>
      </c>
      <c r="K148" s="100">
        <f>MLdata!AB148</f>
        <v>-0.349012225787457</v>
      </c>
      <c r="L148" s="100">
        <f>MLdata!Z148</f>
        <v>-0.37777276563141599</v>
      </c>
      <c r="M148" s="144">
        <f>MLdata!AA148</f>
        <v>0.47771391883198999</v>
      </c>
      <c r="N148" s="130">
        <f>MLdata!AC148</f>
        <v>0.11208540108962201</v>
      </c>
      <c r="O148" s="135">
        <f>MLdata!AD148</f>
        <v>5.5195275820381202E-2</v>
      </c>
      <c r="P148" s="135">
        <f>MLdata!AE148</f>
        <v>2.9054338660558902E-2</v>
      </c>
      <c r="Q148" s="145">
        <f>MLdata!AF148</f>
        <v>6.3747876828533903E-2</v>
      </c>
      <c r="R148" s="132">
        <f>MLdata!AG148</f>
        <v>-1.17084192698399E-2</v>
      </c>
      <c r="S148" s="133">
        <f>MLdata!AH148</f>
        <v>-0.233250489014038</v>
      </c>
      <c r="T148" s="133">
        <f>MLdata!AI148</f>
        <v>0.292531340232765</v>
      </c>
      <c r="U148" s="100">
        <f>MLdata!AJ148</f>
        <v>2.1037858347961498</v>
      </c>
      <c r="V148" s="132">
        <f>MLdata!AK148</f>
        <v>2.7741824734882001E-2</v>
      </c>
      <c r="W148" s="133">
        <f>MLdata!AL148</f>
        <v>0.25803515562979501</v>
      </c>
      <c r="X148" s="133">
        <f>MLdata!AM148</f>
        <v>0.29123288415420001</v>
      </c>
      <c r="Y148" s="133">
        <f>MLdata!AN148</f>
        <v>0.197913786975042</v>
      </c>
      <c r="Z148" s="2"/>
      <c r="AA148" s="108">
        <f t="shared" si="30"/>
        <v>-0.12153194635792193</v>
      </c>
      <c r="AB148" s="5"/>
      <c r="AC148" s="36">
        <f t="shared" si="31"/>
        <v>-3.403298906284432E-2</v>
      </c>
      <c r="AD148" s="36">
        <f t="shared" si="32"/>
        <v>4.7308311790686147E-2</v>
      </c>
      <c r="AE148" s="36">
        <f t="shared" si="33"/>
        <v>-0.45114894237073111</v>
      </c>
    </row>
    <row r="149" spans="1:31" x14ac:dyDescent="0.25">
      <c r="A149" s="2"/>
      <c r="B149" s="5" t="str">
        <f>MLdata!Q149</f>
        <v>GSA Trend Fund Ltd - Class A USD</v>
      </c>
      <c r="C149" s="5" t="str">
        <f>MLdata!R149</f>
        <v>Quant</v>
      </c>
      <c r="D149" s="130">
        <f>MLdata!S149</f>
        <v>0</v>
      </c>
      <c r="E149" s="131">
        <f>MLdata!T149</f>
        <v>0</v>
      </c>
      <c r="F149" s="99">
        <f>MLdata!U149</f>
        <v>0.66179440239197596</v>
      </c>
      <c r="G149" s="100">
        <f>MLdata!V149</f>
        <v>0.360103032709302</v>
      </c>
      <c r="H149" s="100">
        <f>MLdata!W149</f>
        <v>-0.44718008623058703</v>
      </c>
      <c r="I149" s="100">
        <f>MLdata!X149</f>
        <v>-5.4845400143719997E-2</v>
      </c>
      <c r="J149" s="100">
        <f>MLdata!Y149</f>
        <v>0.711469613922321</v>
      </c>
      <c r="K149" s="100">
        <f>MLdata!AB149</f>
        <v>0.65803006263519204</v>
      </c>
      <c r="L149" s="100">
        <f>MLdata!Z149</f>
        <v>0.73119697403156403</v>
      </c>
      <c r="M149" s="144">
        <f>MLdata!AA149</f>
        <v>0.66472255768927901</v>
      </c>
      <c r="N149" s="130">
        <f>MLdata!AC149</f>
        <v>0.14952008090024599</v>
      </c>
      <c r="O149" s="135">
        <f>MLdata!AD149</f>
        <v>5.0009394260291398E-2</v>
      </c>
      <c r="P149" s="135">
        <f>MLdata!AE149</f>
        <v>6.15877067556291E-2</v>
      </c>
      <c r="Q149" s="145">
        <f>MLdata!AF149</f>
        <v>8.4753808232316E-2</v>
      </c>
      <c r="R149" s="132">
        <f>MLdata!AG149</f>
        <v>-7.8796910540919002E-2</v>
      </c>
      <c r="S149" s="133">
        <f>MLdata!AH149</f>
        <v>-1.5629545096502699</v>
      </c>
      <c r="T149" s="133">
        <f>MLdata!AI149</f>
        <v>6.6858427247056901E-2</v>
      </c>
      <c r="U149" s="100">
        <f>MLdata!AJ149</f>
        <v>1.6165112559485699</v>
      </c>
      <c r="V149" s="132">
        <f>MLdata!AK149</f>
        <v>-0.14203574196374799</v>
      </c>
      <c r="W149" s="133">
        <f>MLdata!AL149</f>
        <v>0.54052625571921198</v>
      </c>
      <c r="X149" s="133">
        <f>MLdata!AM149</f>
        <v>0.630713718709769</v>
      </c>
      <c r="Y149" s="133">
        <f>MLdata!AN149</f>
        <v>0.45402646057051999</v>
      </c>
      <c r="Z149" s="2"/>
      <c r="AA149" s="108">
        <f t="shared" si="30"/>
        <v>4.6821700707773514E-2</v>
      </c>
      <c r="AB149" s="5"/>
      <c r="AC149" s="36">
        <f t="shared" si="31"/>
        <v>9.3095049033187188E-2</v>
      </c>
      <c r="AD149" s="36">
        <f t="shared" si="32"/>
        <v>8.0782254726337835E-2</v>
      </c>
      <c r="AE149" s="36">
        <f t="shared" si="33"/>
        <v>-0.26175786899023729</v>
      </c>
    </row>
    <row r="150" spans="1:31" x14ac:dyDescent="0.25">
      <c r="A150" s="2"/>
      <c r="B150" s="5" t="str">
        <f>MLdata!Q150</f>
        <v>Graham Global Investment Fund - K4D-10V Segregated Portfolio</v>
      </c>
      <c r="C150" s="5" t="str">
        <f>MLdata!R150</f>
        <v>Quant</v>
      </c>
      <c r="D150" s="130">
        <f>MLdata!S150</f>
        <v>0</v>
      </c>
      <c r="E150" s="131">
        <f>MLdata!T150</f>
        <v>0</v>
      </c>
      <c r="F150" s="99">
        <f>MLdata!U150</f>
        <v>0.265114994851323</v>
      </c>
      <c r="G150" s="100">
        <f>MLdata!V150</f>
        <v>0.18472477337778001</v>
      </c>
      <c r="H150" s="100">
        <f>MLdata!W150</f>
        <v>-0.15097120947244799</v>
      </c>
      <c r="I150" s="100">
        <f>MLdata!X150</f>
        <v>0.40799950863735301</v>
      </c>
      <c r="J150" s="100">
        <f>MLdata!Y150</f>
        <v>0.55553186296895896</v>
      </c>
      <c r="K150" s="100">
        <f>MLdata!AB150</f>
        <v>-0.52481901492247496</v>
      </c>
      <c r="L150" s="100">
        <f>MLdata!Z150</f>
        <v>-0.32433529868158101</v>
      </c>
      <c r="M150" s="144">
        <f>MLdata!AA150</f>
        <v>-0.41397974525034098</v>
      </c>
      <c r="N150" s="130">
        <f>MLdata!AC150</f>
        <v>0.112870435717983</v>
      </c>
      <c r="O150" s="135">
        <f>MLdata!AD150</f>
        <v>6.1127796739817497E-2</v>
      </c>
      <c r="P150" s="135">
        <f>MLdata!AE150</f>
        <v>4.1224835128161601E-2</v>
      </c>
      <c r="Q150" s="145">
        <f>MLdata!AF150</f>
        <v>6.2188457703627999E-2</v>
      </c>
      <c r="R150" s="132">
        <f>MLdata!AG150</f>
        <v>0.29737295763911498</v>
      </c>
      <c r="S150" s="133">
        <f>MLdata!AH150</f>
        <v>-0.58567200933571395</v>
      </c>
      <c r="T150" s="133">
        <f>MLdata!AI150</f>
        <v>9.0040452473768906E-2</v>
      </c>
      <c r="U150" s="100">
        <f>MLdata!AJ150</f>
        <v>1.91066532626441</v>
      </c>
      <c r="V150" s="132">
        <f>MLdata!AK150</f>
        <v>0.16365874566371399</v>
      </c>
      <c r="W150" s="133">
        <f>MLdata!AL150</f>
        <v>2.2221070796893901E-2</v>
      </c>
      <c r="X150" s="133">
        <f>MLdata!AM150</f>
        <v>0.33626568908409199</v>
      </c>
      <c r="Y150" s="133">
        <f>MLdata!AN150</f>
        <v>0.30415253264820002</v>
      </c>
      <c r="Z150" s="2"/>
      <c r="AA150" s="108">
        <f t="shared" si="30"/>
        <v>-0.13879550165244853</v>
      </c>
      <c r="AB150" s="5"/>
      <c r="AC150" s="36">
        <f t="shared" si="31"/>
        <v>-5.5628108351859461E-2</v>
      </c>
      <c r="AD150" s="36">
        <f t="shared" si="32"/>
        <v>4.3878867717311427E-2</v>
      </c>
      <c r="AE150" s="36">
        <f t="shared" si="33"/>
        <v>-0.42777640036160097</v>
      </c>
    </row>
    <row r="151" spans="1:31" x14ac:dyDescent="0.25">
      <c r="A151" s="2"/>
      <c r="B151" s="5" t="str">
        <f>MLdata!Q151</f>
        <v>Graham Global Investment Fund - K4D-15V Segregated Portfolio</v>
      </c>
      <c r="C151" s="5" t="str">
        <f>MLdata!R151</f>
        <v>Quant</v>
      </c>
      <c r="D151" s="130">
        <f>MLdata!S151</f>
        <v>0</v>
      </c>
      <c r="E151" s="131">
        <f>MLdata!T151</f>
        <v>0</v>
      </c>
      <c r="F151" s="99">
        <f>MLdata!U151</f>
        <v>0.29645002353748101</v>
      </c>
      <c r="G151" s="100">
        <f>MLdata!V151</f>
        <v>0.259760386547497</v>
      </c>
      <c r="H151" s="100">
        <f>MLdata!W151</f>
        <v>-2.02424488028678E-2</v>
      </c>
      <c r="I151" s="100">
        <f>MLdata!X151</f>
        <v>0.41142251461574397</v>
      </c>
      <c r="J151" s="100">
        <f>MLdata!Y151</f>
        <v>0.53416751309910204</v>
      </c>
      <c r="K151" s="100">
        <f>MLdata!AB151</f>
        <v>-0.41079526367695701</v>
      </c>
      <c r="L151" s="100">
        <f>MLdata!Z151</f>
        <v>-0.25062907998946299</v>
      </c>
      <c r="M151" s="144">
        <f>MLdata!AA151</f>
        <v>-0.32747097291757099</v>
      </c>
      <c r="N151" s="130">
        <f>MLdata!AC151</f>
        <v>0.16680279732254899</v>
      </c>
      <c r="O151" s="135">
        <f>MLdata!AD151</f>
        <v>9.0246163590405895E-2</v>
      </c>
      <c r="P151" s="135">
        <f>MLdata!AE151</f>
        <v>6.1294740258887599E-2</v>
      </c>
      <c r="Q151" s="145">
        <f>MLdata!AF151</f>
        <v>9.0511068081463406E-2</v>
      </c>
      <c r="R151" s="132">
        <f>MLdata!AG151</f>
        <v>0.44023236008274302</v>
      </c>
      <c r="S151" s="133">
        <f>MLdata!AH151</f>
        <v>-0.81707810113276702</v>
      </c>
      <c r="T151" s="133">
        <f>MLdata!AI151</f>
        <v>0.130798346312612</v>
      </c>
      <c r="U151" s="100">
        <f>MLdata!AJ151</f>
        <v>2.81785436769841</v>
      </c>
      <c r="V151" s="132">
        <f>MLdata!AK151</f>
        <v>0.26555307945874101</v>
      </c>
      <c r="W151" s="133">
        <f>MLdata!AL151</f>
        <v>-1.78262946644819E-2</v>
      </c>
      <c r="X151" s="133">
        <f>MLdata!AM151</f>
        <v>0.49393049817273099</v>
      </c>
      <c r="Y151" s="133">
        <f>MLdata!AN151</f>
        <v>0.44080537401258701</v>
      </c>
      <c r="Z151" s="2"/>
      <c r="AA151" s="108">
        <f t="shared" si="30"/>
        <v>-0.23692510171229531</v>
      </c>
      <c r="AB151" s="5"/>
      <c r="AC151" s="36">
        <f t="shared" si="31"/>
        <v>-5.4269778871470165E-2</v>
      </c>
      <c r="AD151" s="36">
        <f t="shared" si="32"/>
        <v>5.6255403792403909E-2</v>
      </c>
      <c r="AE151" s="36">
        <f t="shared" si="33"/>
        <v>-0.93140431610032748</v>
      </c>
    </row>
    <row r="152" spans="1:31" x14ac:dyDescent="0.25">
      <c r="A152" s="2"/>
      <c r="B152" s="5" t="str">
        <f>MLdata!Q152</f>
        <v>Graham Tactical Trend Capped Beta (Equities) Series A</v>
      </c>
      <c r="C152" s="5" t="str">
        <f>MLdata!R152</f>
        <v>Quant</v>
      </c>
      <c r="D152" s="130">
        <f>MLdata!S152</f>
        <v>0</v>
      </c>
      <c r="E152" s="131">
        <f>MLdata!T152</f>
        <v>0</v>
      </c>
      <c r="F152" s="99">
        <f>MLdata!U152</f>
        <v>-7.2498975836496796E-2</v>
      </c>
      <c r="G152" s="100">
        <f>MLdata!V152</f>
        <v>-0.31559546423611201</v>
      </c>
      <c r="H152" s="100">
        <f>MLdata!W152</f>
        <v>-0.99895084894013497</v>
      </c>
      <c r="I152" s="100">
        <f>MLdata!X152</f>
        <v>0.166263254367645</v>
      </c>
      <c r="J152" s="100">
        <f>MLdata!Y152</f>
        <v>0.56789188007569003</v>
      </c>
      <c r="K152" s="100">
        <f>MLdata!AB152</f>
        <v>-1.31274810432753</v>
      </c>
      <c r="L152" s="100">
        <f>MLdata!Z152</f>
        <v>-0.63943244122961196</v>
      </c>
      <c r="M152" s="144">
        <f>MLdata!AA152</f>
        <v>-1.1875620743420301</v>
      </c>
      <c r="N152" s="130">
        <f>MLdata!AC152</f>
        <v>0.126882961601058</v>
      </c>
      <c r="O152" s="135">
        <f>MLdata!AD152</f>
        <v>4.8649971062388303E-2</v>
      </c>
      <c r="P152" s="135">
        <f>MLdata!AE152</f>
        <v>4.4868205296021701E-2</v>
      </c>
      <c r="Q152" s="145">
        <f>MLdata!AF152</f>
        <v>7.5560164349162906E-2</v>
      </c>
      <c r="R152" s="132">
        <f>MLdata!AG152</f>
        <v>-7.8263500416475396E-2</v>
      </c>
      <c r="S152" s="133">
        <f>MLdata!AH152</f>
        <v>-0.17712476554256101</v>
      </c>
      <c r="T152" s="133">
        <f>MLdata!AI152</f>
        <v>0.21482028142889101</v>
      </c>
      <c r="U152" s="100">
        <f>MLdata!AJ152</f>
        <v>1.7779331303289301</v>
      </c>
      <c r="V152" s="132">
        <f>MLdata!AK152</f>
        <v>9.8182422777507897E-2</v>
      </c>
      <c r="W152" s="133">
        <f>MLdata!AL152</f>
        <v>6.2775167792283607E-2</v>
      </c>
      <c r="X152" s="133">
        <f>MLdata!AM152</f>
        <v>0.32159951561786498</v>
      </c>
      <c r="Y152" s="133">
        <f>MLdata!AN152</f>
        <v>0.39860664163226101</v>
      </c>
      <c r="Z152" s="2"/>
      <c r="AA152" s="108">
        <f t="shared" si="30"/>
        <v>-0.26384782864868139</v>
      </c>
      <c r="AB152" s="5"/>
      <c r="AC152" s="36">
        <f t="shared" si="31"/>
        <v>-0.20250997506018859</v>
      </c>
      <c r="AD152" s="36">
        <f t="shared" si="32"/>
        <v>4.8060257961955288E-2</v>
      </c>
      <c r="AE152" s="36">
        <f t="shared" si="33"/>
        <v>-0.32071939692344165</v>
      </c>
    </row>
    <row r="153" spans="1:31" x14ac:dyDescent="0.25">
      <c r="A153" s="2"/>
      <c r="B153" s="5" t="str">
        <f>MLdata!Q153</f>
        <v>Graham Tactical Trend Strategy Series A</v>
      </c>
      <c r="C153" s="5" t="str">
        <f>MLdata!R153</f>
        <v>Quant</v>
      </c>
      <c r="D153" s="130">
        <f>MLdata!S153</f>
        <v>0</v>
      </c>
      <c r="E153" s="131">
        <f>MLdata!T153</f>
        <v>0</v>
      </c>
      <c r="F153" s="99">
        <f>MLdata!U153</f>
        <v>0.34058828705642702</v>
      </c>
      <c r="G153" s="100">
        <f>MLdata!V153</f>
        <v>0.23324136908410101</v>
      </c>
      <c r="H153" s="100">
        <f>MLdata!W153</f>
        <v>-0.23808410123326701</v>
      </c>
      <c r="I153" s="100">
        <f>MLdata!X153</f>
        <v>0.38817116127908502</v>
      </c>
      <c r="J153" s="100">
        <f>MLdata!Y153</f>
        <v>0.54405978184649995</v>
      </c>
      <c r="K153" s="100">
        <f>MLdata!AB153</f>
        <v>-0.29738893071354799</v>
      </c>
      <c r="L153" s="100">
        <f>MLdata!Z153</f>
        <v>-6.5006573864811706E-2</v>
      </c>
      <c r="M153" s="144">
        <f>MLdata!AA153</f>
        <v>-0.33192623980695901</v>
      </c>
      <c r="N153" s="130">
        <f>MLdata!AC153</f>
        <v>0.12417378071991</v>
      </c>
      <c r="O153" s="135">
        <f>MLdata!AD153</f>
        <v>5.5354489701488097E-2</v>
      </c>
      <c r="P153" s="135">
        <f>MLdata!AE153</f>
        <v>4.6071502525797101E-2</v>
      </c>
      <c r="Q153" s="145">
        <f>MLdata!AF153</f>
        <v>7.7191525496610902E-2</v>
      </c>
      <c r="R153" s="132">
        <f>MLdata!AG153</f>
        <v>0.255691936105713</v>
      </c>
      <c r="S153" s="133">
        <f>MLdata!AH153</f>
        <v>-0.68305081497781395</v>
      </c>
      <c r="T153" s="133">
        <f>MLdata!AI153</f>
        <v>0.106205918763876</v>
      </c>
      <c r="U153" s="100">
        <f>MLdata!AJ153</f>
        <v>1.7759096969785599</v>
      </c>
      <c r="V153" s="132">
        <f>MLdata!AK153</f>
        <v>0.150872858276723</v>
      </c>
      <c r="W153" s="133">
        <f>MLdata!AL153</f>
        <v>9.5164630006550205E-3</v>
      </c>
      <c r="X153" s="133">
        <f>MLdata!AM153</f>
        <v>0.36128306180403702</v>
      </c>
      <c r="Y153" s="133">
        <f>MLdata!AN153</f>
        <v>0.35949343988945898</v>
      </c>
      <c r="Z153" s="2"/>
      <c r="AA153" s="108">
        <f t="shared" si="30"/>
        <v>-0.1019703714224504</v>
      </c>
      <c r="AB153" s="5"/>
      <c r="AC153" s="36">
        <f t="shared" si="31"/>
        <v>-3.2161271996957952E-2</v>
      </c>
      <c r="AD153" s="36">
        <f t="shared" si="32"/>
        <v>4.64657082109508E-2</v>
      </c>
      <c r="AE153" s="36">
        <f t="shared" si="33"/>
        <v>-0.36227835123293761</v>
      </c>
    </row>
    <row r="154" spans="1:31" x14ac:dyDescent="0.25">
      <c r="A154" s="2"/>
      <c r="B154" s="5" t="str">
        <f>MLdata!Q154</f>
        <v>Gresham ACAR</v>
      </c>
      <c r="C154" s="5" t="str">
        <f>MLdata!R154</f>
        <v>Quant</v>
      </c>
      <c r="D154" s="130">
        <f>MLdata!S154</f>
        <v>0</v>
      </c>
      <c r="E154" s="131">
        <f>MLdata!T154</f>
        <v>0</v>
      </c>
      <c r="F154" s="99">
        <f>MLdata!U154</f>
        <v>1.4590250245866501</v>
      </c>
      <c r="G154" s="100">
        <f>MLdata!V154</f>
        <v>1.10050743980712</v>
      </c>
      <c r="H154" s="100">
        <f>MLdata!W154</f>
        <v>1.34500888135984</v>
      </c>
      <c r="I154" s="100">
        <f>MLdata!X154</f>
        <v>-0.143079070694837</v>
      </c>
      <c r="J154" s="100">
        <f>MLdata!Y154</f>
        <v>0.76971248690612104</v>
      </c>
      <c r="K154" s="100">
        <f>MLdata!AB154</f>
        <v>3.21138478360115</v>
      </c>
      <c r="L154" s="100">
        <f>MLdata!Z154</f>
        <v>3.31343605127348</v>
      </c>
      <c r="M154" s="144">
        <f>MLdata!AA154</f>
        <v>3.90986251764524</v>
      </c>
      <c r="N154" s="130">
        <f>MLdata!AC154</f>
        <v>0.156549557429496</v>
      </c>
      <c r="O154" s="135">
        <f>MLdata!AD154</f>
        <v>0.103802967512305</v>
      </c>
      <c r="P154" s="135">
        <f>MLdata!AE154</f>
        <v>6.8202304444920203E-2</v>
      </c>
      <c r="Q154" s="145">
        <f>MLdata!AF154</f>
        <v>5.9402906064616602E-2</v>
      </c>
      <c r="R154" s="132">
        <f>MLdata!AG154</f>
        <v>-8.7546376175469606E-2</v>
      </c>
      <c r="S154" s="133">
        <f>MLdata!AH154</f>
        <v>-2.38326379142149</v>
      </c>
      <c r="T154" s="133">
        <f>MLdata!AI154</f>
        <v>-1.3002799139891801</v>
      </c>
      <c r="U154" s="100">
        <f>MLdata!AJ154</f>
        <v>2.72744552169697</v>
      </c>
      <c r="V154" s="132">
        <f>MLdata!AK154</f>
        <v>0.13294116651818499</v>
      </c>
      <c r="W154" s="133">
        <f>MLdata!AL154</f>
        <v>0.829490749209846</v>
      </c>
      <c r="X154" s="133">
        <f>MLdata!AM154</f>
        <v>0.53692912299354101</v>
      </c>
      <c r="Y154" s="133">
        <f>MLdata!AN154</f>
        <v>0.53529138902560902</v>
      </c>
      <c r="Z154" s="2"/>
      <c r="AA154" s="108">
        <f t="shared" si="30"/>
        <v>0.37611735460803652</v>
      </c>
      <c r="AB154" s="5"/>
      <c r="AC154" s="36">
        <f t="shared" si="31"/>
        <v>0.51727465573860476</v>
      </c>
      <c r="AD154" s="36">
        <f t="shared" si="32"/>
        <v>9.6218803459289584E-2</v>
      </c>
      <c r="AE154" s="36">
        <f t="shared" si="33"/>
        <v>-0.74389590738248579</v>
      </c>
    </row>
    <row r="155" spans="1:31" x14ac:dyDescent="0.25">
      <c r="A155" s="2"/>
      <c r="B155" s="5" t="str">
        <f>MLdata!Q155</f>
        <v>Gresham CMS</v>
      </c>
      <c r="C155" s="5" t="str">
        <f>MLdata!R155</f>
        <v>Quant</v>
      </c>
      <c r="D155" s="130">
        <f>MLdata!S155</f>
        <v>0</v>
      </c>
      <c r="E155" s="131">
        <f>MLdata!T155</f>
        <v>0</v>
      </c>
      <c r="F155" s="99">
        <f>MLdata!U155</f>
        <v>-3.6075508359908998E-2</v>
      </c>
      <c r="G155" s="100">
        <f>MLdata!V155</f>
        <v>6.9259935170271597E-2</v>
      </c>
      <c r="H155" s="100">
        <f>MLdata!W155</f>
        <v>0.20258024538730299</v>
      </c>
      <c r="I155" s="100">
        <f>MLdata!X155</f>
        <v>-6.8810886009600905E-2</v>
      </c>
      <c r="J155" s="100">
        <f>MLdata!Y155</f>
        <v>-0.24803708693719301</v>
      </c>
      <c r="K155" s="100">
        <f>MLdata!AB155</f>
        <v>0.114349478411555</v>
      </c>
      <c r="L155" s="100">
        <f>MLdata!Z155</f>
        <v>0.13723628368225499</v>
      </c>
      <c r="M155" s="144">
        <f>MLdata!AA155</f>
        <v>0.10753401568014501</v>
      </c>
      <c r="N155" s="130">
        <f>MLdata!AC155</f>
        <v>8.3220529784990005E-2</v>
      </c>
      <c r="O155" s="135">
        <f>MLdata!AD155</f>
        <v>9.7382519937551804E-3</v>
      </c>
      <c r="P155" s="135">
        <f>MLdata!AE155</f>
        <v>3.6557732998901402E-2</v>
      </c>
      <c r="Q155" s="145">
        <f>MLdata!AF155</f>
        <v>5.5594403184531099E-2</v>
      </c>
      <c r="R155" s="132">
        <f>MLdata!AG155</f>
        <v>-3.9521031681871002E-2</v>
      </c>
      <c r="S155" s="133">
        <f>MLdata!AH155</f>
        <v>-8.3758407644818594E-2</v>
      </c>
      <c r="T155" s="133">
        <f>MLdata!AI155</f>
        <v>1.5735960943153101E-2</v>
      </c>
      <c r="U155" s="100">
        <f>MLdata!AJ155</f>
        <v>0.27999156029768801</v>
      </c>
      <c r="V155" s="132">
        <f>MLdata!AK155</f>
        <v>0.33908402376886498</v>
      </c>
      <c r="W155" s="133">
        <f>MLdata!AL155</f>
        <v>-0.46342193979060597</v>
      </c>
      <c r="X155" s="133">
        <f>MLdata!AM155</f>
        <v>0.153025850739653</v>
      </c>
      <c r="Y155" s="133">
        <f>MLdata!AN155</f>
        <v>-0.273908447223698</v>
      </c>
      <c r="Z155" s="2"/>
      <c r="AA155" s="108">
        <f t="shared" si="30"/>
        <v>2.5768632280003877E-3</v>
      </c>
      <c r="AB155" s="5"/>
      <c r="AC155" s="36">
        <f t="shared" si="31"/>
        <v>7.6131789695058436E-3</v>
      </c>
      <c r="AD155" s="36">
        <f t="shared" si="32"/>
        <v>-1.46345785541069E-2</v>
      </c>
      <c r="AE155" s="36">
        <f t="shared" si="33"/>
        <v>-7.8642894304738302E-3</v>
      </c>
    </row>
    <row r="156" spans="1:31" x14ac:dyDescent="0.25">
      <c r="A156" s="2"/>
      <c r="B156" s="5" t="str">
        <f>MLdata!Q156</f>
        <v>MW Eureka Fund</v>
      </c>
      <c r="C156" s="5" t="str">
        <f>MLdata!R156</f>
        <v>Quant</v>
      </c>
      <c r="D156" s="130">
        <f>MLdata!S156</f>
        <v>0</v>
      </c>
      <c r="E156" s="131">
        <f>MLdata!T156</f>
        <v>0</v>
      </c>
      <c r="F156" s="99">
        <f>MLdata!U156</f>
        <v>1.3346054443965001</v>
      </c>
      <c r="G156" s="100">
        <f>MLdata!V156</f>
        <v>1.7774699218222101</v>
      </c>
      <c r="H156" s="100">
        <f>MLdata!W156</f>
        <v>0.87689408107429501</v>
      </c>
      <c r="I156" s="100">
        <f>MLdata!X156</f>
        <v>0.27506607935826699</v>
      </c>
      <c r="J156" s="100">
        <f>MLdata!Y156</f>
        <v>0.33207787948616801</v>
      </c>
      <c r="K156" s="100">
        <f>MLdata!AB156</f>
        <v>1.9017930116572801</v>
      </c>
      <c r="L156" s="100">
        <f>MLdata!Z156</f>
        <v>2.3108727031112402</v>
      </c>
      <c r="M156" s="144">
        <f>MLdata!AA156</f>
        <v>1.7377609311140401</v>
      </c>
      <c r="N156" s="130">
        <f>MLdata!AC156</f>
        <v>5.2924288597429897E-2</v>
      </c>
      <c r="O156" s="135">
        <f>MLdata!AD156</f>
        <v>3.29419536894522E-2</v>
      </c>
      <c r="P156" s="135">
        <f>MLdata!AE156</f>
        <v>2.70284311693193E-2</v>
      </c>
      <c r="Q156" s="145">
        <f>MLdata!AF156</f>
        <v>2.4784256128508299E-2</v>
      </c>
      <c r="R156" s="132">
        <f>MLdata!AG156</f>
        <v>0.203099059774486</v>
      </c>
      <c r="S156" s="133">
        <f>MLdata!AH156</f>
        <v>-0.44564781423682998</v>
      </c>
      <c r="T156" s="133">
        <f>MLdata!AI156</f>
        <v>-0.22941557771364801</v>
      </c>
      <c r="U156" s="100">
        <f>MLdata!AJ156</f>
        <v>0.53864897154499003</v>
      </c>
      <c r="V156" s="132">
        <f>MLdata!AK156</f>
        <v>-9.3632903252419006E-2</v>
      </c>
      <c r="W156" s="133">
        <f>MLdata!AL156</f>
        <v>-2.2390329392341101E-2</v>
      </c>
      <c r="X156" s="133">
        <f>MLdata!AM156</f>
        <v>0.34522796417682999</v>
      </c>
      <c r="Y156" s="133">
        <f>MLdata!AN156</f>
        <v>-1.5635916194915798E-2</v>
      </c>
      <c r="Z156" s="2"/>
      <c r="AA156" s="108">
        <f t="shared" si="30"/>
        <v>0.12760644496187207</v>
      </c>
      <c r="AB156" s="5"/>
      <c r="AC156" s="36">
        <f t="shared" si="31"/>
        <v>0.13950378000256514</v>
      </c>
      <c r="AD156" s="36">
        <f t="shared" si="32"/>
        <v>1.6804111816156833E-2</v>
      </c>
      <c r="AE156" s="36">
        <f t="shared" si="33"/>
        <v>-5.7888731111543718E-2</v>
      </c>
    </row>
    <row r="157" spans="1:31" x14ac:dyDescent="0.25">
      <c r="A157" s="2"/>
      <c r="B157" s="5" t="str">
        <f>MLdata!Q157</f>
        <v>MW Global Opportunities</v>
      </c>
      <c r="C157" s="5" t="str">
        <f>MLdata!R157</f>
        <v>Quant</v>
      </c>
      <c r="D157" s="130">
        <f>MLdata!S157</f>
        <v>0</v>
      </c>
      <c r="E157" s="131">
        <f>MLdata!T157</f>
        <v>0</v>
      </c>
      <c r="F157" s="99">
        <f>MLdata!U157</f>
        <v>0.94348699324850205</v>
      </c>
      <c r="G157" s="100">
        <f>MLdata!V157</f>
        <v>0.81941203779917504</v>
      </c>
      <c r="H157" s="100">
        <f>MLdata!W157</f>
        <v>0.30333945488978098</v>
      </c>
      <c r="I157" s="100">
        <f>MLdata!X157</f>
        <v>0.121333404150458</v>
      </c>
      <c r="J157" s="100">
        <f>MLdata!Y157</f>
        <v>0.47711870044950899</v>
      </c>
      <c r="K157" s="100">
        <f>MLdata!AB157</f>
        <v>1.34726593137768</v>
      </c>
      <c r="L157" s="100">
        <f>MLdata!Z157</f>
        <v>1.40908950862796</v>
      </c>
      <c r="M157" s="144">
        <f>MLdata!AA157</f>
        <v>1.5076485952613601</v>
      </c>
      <c r="N157" s="130">
        <f>MLdata!AC157</f>
        <v>7.3408133776800402E-2</v>
      </c>
      <c r="O157" s="135">
        <f>MLdata!AD157</f>
        <v>2.8263714664916801E-2</v>
      </c>
      <c r="P157" s="135">
        <f>MLdata!AE157</f>
        <v>3.8447847888951399E-2</v>
      </c>
      <c r="Q157" s="145">
        <f>MLdata!AF157</f>
        <v>3.5246270522413199E-2</v>
      </c>
      <c r="R157" s="132">
        <f>MLdata!AG157</f>
        <v>1.1611768578762199E-2</v>
      </c>
      <c r="S157" s="133">
        <f>MLdata!AH157</f>
        <v>-0.777858452478429</v>
      </c>
      <c r="T157" s="133">
        <f>MLdata!AI157</f>
        <v>0.10914961300149401</v>
      </c>
      <c r="U157" s="100">
        <f>MLdata!AJ157</f>
        <v>1.02325911179235</v>
      </c>
      <c r="V157" s="132">
        <f>MLdata!AK157</f>
        <v>-1.6104499458425899E-2</v>
      </c>
      <c r="W157" s="133">
        <f>MLdata!AL157</f>
        <v>0.128465281940529</v>
      </c>
      <c r="X157" s="133">
        <f>MLdata!AM157</f>
        <v>0.51386213745158904</v>
      </c>
      <c r="Y157" s="133">
        <f>MLdata!AN157</f>
        <v>-1.48579007469821E-2</v>
      </c>
      <c r="Z157" s="2"/>
      <c r="AA157" s="108">
        <f t="shared" si="30"/>
        <v>9.8317922233934957E-2</v>
      </c>
      <c r="AB157" s="5"/>
      <c r="AC157" s="36">
        <f t="shared" si="31"/>
        <v>0.11807325542051411</v>
      </c>
      <c r="AD157" s="36">
        <f t="shared" si="32"/>
        <v>3.4430004148434987E-2</v>
      </c>
      <c r="AE157" s="36">
        <f t="shared" si="33"/>
        <v>-0.1059916680071132</v>
      </c>
    </row>
    <row r="158" spans="1:31" x14ac:dyDescent="0.25">
      <c r="A158" s="2"/>
      <c r="B158" s="5" t="str">
        <f>MLdata!Q158</f>
        <v>MW TOPS Fund</v>
      </c>
      <c r="C158" s="5" t="str">
        <f>MLdata!R158</f>
        <v>Quant</v>
      </c>
      <c r="D158" s="130">
        <f>MLdata!S158</f>
        <v>0</v>
      </c>
      <c r="E158" s="131">
        <f>MLdata!T158</f>
        <v>0</v>
      </c>
      <c r="F158" s="99">
        <f>MLdata!U158</f>
        <v>1.09538391179886</v>
      </c>
      <c r="G158" s="100">
        <f>MLdata!V158</f>
        <v>1.5545583474289699</v>
      </c>
      <c r="H158" s="100">
        <f>MLdata!W158</f>
        <v>0.49009818629873397</v>
      </c>
      <c r="I158" s="100">
        <f>MLdata!X158</f>
        <v>0.41972078600507701</v>
      </c>
      <c r="J158" s="100">
        <f>MLdata!Y158</f>
        <v>0.49412206698625999</v>
      </c>
      <c r="K158" s="100">
        <f>MLdata!AB158</f>
        <v>0.79421232134366804</v>
      </c>
      <c r="L158" s="100">
        <f>MLdata!Z158</f>
        <v>1.3050162763509601</v>
      </c>
      <c r="M158" s="144">
        <f>MLdata!AA158</f>
        <v>0.44192087515862999</v>
      </c>
      <c r="N158" s="130">
        <f>MLdata!AC158</f>
        <v>4.7842354704748499E-2</v>
      </c>
      <c r="O158" s="135">
        <f>MLdata!AD158</f>
        <v>2.6567238903109899E-2</v>
      </c>
      <c r="P158" s="135">
        <f>MLdata!AE158</f>
        <v>1.9818303279496199E-2</v>
      </c>
      <c r="Q158" s="145">
        <f>MLdata!AF158</f>
        <v>2.74999877336362E-2</v>
      </c>
      <c r="R158" s="132">
        <f>MLdata!AG158</f>
        <v>0.16573956918980301</v>
      </c>
      <c r="S158" s="133">
        <f>MLdata!AH158</f>
        <v>-0.13317474329241499</v>
      </c>
      <c r="T158" s="133">
        <f>MLdata!AI158</f>
        <v>-2.26633777807543E-2</v>
      </c>
      <c r="U158" s="100">
        <f>MLdata!AJ158</f>
        <v>0.55602835991925004</v>
      </c>
      <c r="V158" s="132">
        <f>MLdata!AK158</f>
        <v>-7.69419054886952E-2</v>
      </c>
      <c r="W158" s="133">
        <f>MLdata!AL158</f>
        <v>3.6637821609581803E-2</v>
      </c>
      <c r="X158" s="133">
        <f>MLdata!AM158</f>
        <v>0.24780882299394699</v>
      </c>
      <c r="Y158" s="133">
        <f>MLdata!AN158</f>
        <v>6.4166408702862901E-2</v>
      </c>
      <c r="Z158" s="2"/>
      <c r="AA158" s="108">
        <f t="shared" si="30"/>
        <v>4.0790558056905332E-2</v>
      </c>
      <c r="AB158" s="5"/>
      <c r="AC158" s="36">
        <f t="shared" si="31"/>
        <v>5.0631424997388715E-2</v>
      </c>
      <c r="AD158" s="36">
        <f t="shared" si="32"/>
        <v>2.1882284715374532E-2</v>
      </c>
      <c r="AE158" s="36">
        <f t="shared" si="33"/>
        <v>-5.0145477060104159E-2</v>
      </c>
    </row>
    <row r="159" spans="1:31" x14ac:dyDescent="0.25">
      <c r="A159" s="2"/>
      <c r="B159" s="5" t="str">
        <f>MLdata!Q159</f>
        <v>MWF Liquid Alpha Plus Fund</v>
      </c>
      <c r="C159" s="5" t="str">
        <f>MLdata!R159</f>
        <v>Quant</v>
      </c>
      <c r="D159" s="130">
        <f>MLdata!S159</f>
        <v>0</v>
      </c>
      <c r="E159" s="131">
        <f>MLdata!T159</f>
        <v>0</v>
      </c>
      <c r="F159" s="99">
        <f>MLdata!U159</f>
        <v>4.04209455234706E-2</v>
      </c>
      <c r="G159" s="100">
        <f>MLdata!V159</f>
        <v>0.40093635857535398</v>
      </c>
      <c r="H159" s="100">
        <f>MLdata!W159</f>
        <v>6.2488989359790199E-2</v>
      </c>
      <c r="I159" s="100">
        <f>MLdata!X159</f>
        <v>0.18661018398436299</v>
      </c>
      <c r="J159" s="100">
        <f>MLdata!Y159</f>
        <v>0.122788902011521</v>
      </c>
      <c r="K159" s="100">
        <f>MLdata!AB159</f>
        <v>-0.52496294137933297</v>
      </c>
      <c r="L159" s="100">
        <f>MLdata!Z159</f>
        <v>-0.13208175914842299</v>
      </c>
      <c r="M159" s="144">
        <f>MLdata!AA159</f>
        <v>-0.59993617681535805</v>
      </c>
      <c r="N159" s="130">
        <f>MLdata!AC159</f>
        <v>5.8286578756971297E-2</v>
      </c>
      <c r="O159" s="135">
        <f>MLdata!AD159</f>
        <v>1.8435850106137901E-2</v>
      </c>
      <c r="P159" s="135">
        <f>MLdata!AE159</f>
        <v>2.6344971793498002E-2</v>
      </c>
      <c r="Q159" s="145">
        <f>MLdata!AF159</f>
        <v>3.54784765046392E-2</v>
      </c>
      <c r="R159" s="132">
        <f>MLdata!AG159</f>
        <v>-4.7574138951373302E-2</v>
      </c>
      <c r="S159" s="133">
        <f>MLdata!AH159</f>
        <v>0.30048834181318901</v>
      </c>
      <c r="T159" s="133">
        <f>MLdata!AI159</f>
        <v>7.5127428022189996E-2</v>
      </c>
      <c r="U159" s="100">
        <f>MLdata!AJ159</f>
        <v>0.54140085504969504</v>
      </c>
      <c r="V159" s="132">
        <f>MLdata!AK159</f>
        <v>0.25011028337485902</v>
      </c>
      <c r="W159" s="133">
        <f>MLdata!AL159</f>
        <v>1.7718298261372101E-2</v>
      </c>
      <c r="X159" s="133">
        <f>MLdata!AM159</f>
        <v>0.23775461373376999</v>
      </c>
      <c r="Y159" s="133">
        <f>MLdata!AN159</f>
        <v>-0.241530213911196</v>
      </c>
      <c r="Z159" s="2"/>
      <c r="AA159" s="108">
        <f t="shared" si="30"/>
        <v>-4.5834466738941863E-2</v>
      </c>
      <c r="AB159" s="5"/>
      <c r="AC159" s="36">
        <f t="shared" si="31"/>
        <v>-3.65287263397975E-2</v>
      </c>
      <c r="AD159" s="36">
        <f t="shared" si="32"/>
        <v>4.7530479796384188E-3</v>
      </c>
      <c r="AE159" s="36">
        <f t="shared" si="33"/>
        <v>-3.8905225985541018E-2</v>
      </c>
    </row>
    <row r="160" spans="1:31" x14ac:dyDescent="0.25">
      <c r="A160" s="2"/>
      <c r="B160" s="5" t="str">
        <f>MLdata!Q160</f>
        <v>Mosaic</v>
      </c>
      <c r="C160" s="5" t="str">
        <f>MLdata!R160</f>
        <v>Quant</v>
      </c>
      <c r="D160" s="130">
        <f>MLdata!S160</f>
        <v>0</v>
      </c>
      <c r="E160" s="131">
        <f>MLdata!T160</f>
        <v>0</v>
      </c>
      <c r="F160" s="99">
        <f>MLdata!U160</f>
        <v>0.72864181599635602</v>
      </c>
      <c r="G160" s="100">
        <f>MLdata!V160</f>
        <v>0.53456791012728599</v>
      </c>
      <c r="H160" s="100">
        <f>MLdata!W160</f>
        <v>0.31880459948217399</v>
      </c>
      <c r="I160" s="100">
        <f>MLdata!X160</f>
        <v>0.134980000458301</v>
      </c>
      <c r="J160" s="100">
        <f>MLdata!Y160</f>
        <v>0.63166566850003503</v>
      </c>
      <c r="K160" s="100">
        <f>MLdata!AB160</f>
        <v>0.74718260895324695</v>
      </c>
      <c r="L160" s="100">
        <f>MLdata!Z160</f>
        <v>0.74920515096615203</v>
      </c>
      <c r="M160" s="144">
        <f>MLdata!AA160</f>
        <v>1.1344587335780001</v>
      </c>
      <c r="N160" s="130">
        <f>MLdata!AC160</f>
        <v>8.33322361521249E-2</v>
      </c>
      <c r="O160" s="135">
        <f>MLdata!AD160</f>
        <v>2.34653469756631E-2</v>
      </c>
      <c r="P160" s="135">
        <f>MLdata!AE160</f>
        <v>3.73313973073554E-2</v>
      </c>
      <c r="Q160" s="145">
        <f>MLdata!AF160</f>
        <v>4.54655085545854E-2</v>
      </c>
      <c r="R160" s="132">
        <f>MLdata!AG160</f>
        <v>1.25944408623788E-2</v>
      </c>
      <c r="S160" s="133">
        <f>MLdata!AH160</f>
        <v>-0.58508941794121205</v>
      </c>
      <c r="T160" s="133">
        <f>MLdata!AI160</f>
        <v>4.6066880109521001E-2</v>
      </c>
      <c r="U160" s="100">
        <f>MLdata!AJ160</f>
        <v>0.88896193708902005</v>
      </c>
      <c r="V160" s="132">
        <f>MLdata!AK160</f>
        <v>0.42170782030272902</v>
      </c>
      <c r="W160" s="133">
        <f>MLdata!AL160</f>
        <v>0.31002621679905901</v>
      </c>
      <c r="X160" s="133">
        <f>MLdata!AM160</f>
        <v>0.41819490626812</v>
      </c>
      <c r="Y160" s="133">
        <f>MLdata!AN160</f>
        <v>-3.3196660750085497E-2</v>
      </c>
      <c r="Z160" s="2"/>
      <c r="AA160" s="108">
        <f t="shared" si="30"/>
        <v>5.5311140389689803E-2</v>
      </c>
      <c r="AB160" s="5"/>
      <c r="AC160" s="36">
        <f t="shared" si="31"/>
        <v>6.8398248952134047E-2</v>
      </c>
      <c r="AD160" s="36">
        <f t="shared" si="32"/>
        <v>4.7826078899665579E-2</v>
      </c>
      <c r="AE160" s="36">
        <f t="shared" si="33"/>
        <v>-7.9348582262053949E-2</v>
      </c>
    </row>
    <row r="161" spans="1:31" x14ac:dyDescent="0.25">
      <c r="A161" s="2"/>
      <c r="B161" s="5" t="str">
        <f>MLdata!Q161</f>
        <v>Neo Ivy</v>
      </c>
      <c r="C161" s="5" t="str">
        <f>MLdata!R161</f>
        <v>Quant</v>
      </c>
      <c r="D161" s="130">
        <f>MLdata!S161</f>
        <v>0</v>
      </c>
      <c r="E161" s="131">
        <f>MLdata!T161</f>
        <v>0</v>
      </c>
      <c r="F161" s="99">
        <f>MLdata!U161</f>
        <v>1.6267395273282299</v>
      </c>
      <c r="G161" s="100">
        <f>MLdata!V161</f>
        <v>1.99890915501556</v>
      </c>
      <c r="H161" s="100">
        <f>MLdata!W161</f>
        <v>2.6249301478812099</v>
      </c>
      <c r="I161" s="100">
        <f>MLdata!X161</f>
        <v>0.40682256130114602</v>
      </c>
      <c r="J161" s="100">
        <f>MLdata!Y161</f>
        <v>0.61255755153499802</v>
      </c>
      <c r="K161" s="100">
        <f>MLdata!AB161</f>
        <v>2.0546756661949899</v>
      </c>
      <c r="L161" s="100">
        <f>MLdata!Z161</f>
        <v>2.16875226564007</v>
      </c>
      <c r="M161" s="144">
        <f>MLdata!AA161</f>
        <v>2.4966176770930999</v>
      </c>
      <c r="N161" s="130">
        <f>MLdata!AC161</f>
        <v>3.9620518483271902E-2</v>
      </c>
      <c r="O161" s="135">
        <f>MLdata!AD161</f>
        <v>9.7986544912750592E-3</v>
      </c>
      <c r="P161" s="135">
        <f>MLdata!AE161</f>
        <v>2.1086327487747001E-2</v>
      </c>
      <c r="Q161" s="145">
        <f>MLdata!AF161</f>
        <v>2.3142027444082201E-2</v>
      </c>
      <c r="R161" s="132">
        <f>MLdata!AG161</f>
        <v>3.1679007146070297E-2</v>
      </c>
      <c r="S161" s="133">
        <f>MLdata!AH161</f>
        <v>0.162017582697669</v>
      </c>
      <c r="T161" s="133">
        <f>MLdata!AI161</f>
        <v>0.141655062818072</v>
      </c>
      <c r="U161" s="100">
        <f>MLdata!AJ161</f>
        <v>-1.04784451343886E-2</v>
      </c>
      <c r="V161" s="132">
        <f>MLdata!AK161</f>
        <v>0.51021753732739805</v>
      </c>
      <c r="W161" s="133">
        <f>MLdata!AL161</f>
        <v>0.160435284755062</v>
      </c>
      <c r="X161" s="133">
        <f>MLdata!AM161</f>
        <v>4.25774701085385E-3</v>
      </c>
      <c r="Y161" s="133">
        <f>MLdata!AN161</f>
        <v>0.10778203404319101</v>
      </c>
      <c r="Z161" s="2"/>
      <c r="AA161" s="108">
        <f t="shared" si="30"/>
        <v>0.14589064862356285</v>
      </c>
      <c r="AB161" s="5"/>
      <c r="AC161" s="36">
        <f t="shared" si="31"/>
        <v>0.14595875496224903</v>
      </c>
      <c r="AD161" s="36">
        <f t="shared" si="32"/>
        <v>2.9987090689440856E-2</v>
      </c>
      <c r="AE161" s="36">
        <f t="shared" si="33"/>
        <v>-5.3340770381513341E-3</v>
      </c>
    </row>
    <row r="162" spans="1:31" x14ac:dyDescent="0.25">
      <c r="A162" s="2"/>
      <c r="B162" s="5" t="str">
        <f>MLdata!Q162</f>
        <v>Paloma International Ltd</v>
      </c>
      <c r="C162" s="5" t="str">
        <f>MLdata!R162</f>
        <v>Quant</v>
      </c>
      <c r="D162" s="130">
        <f>MLdata!S162</f>
        <v>0</v>
      </c>
      <c r="E162" s="131">
        <f>MLdata!T162</f>
        <v>0</v>
      </c>
      <c r="F162" s="99">
        <f>MLdata!U162</f>
        <v>1.63870990300587</v>
      </c>
      <c r="G162" s="100">
        <f>MLdata!V162</f>
        <v>2.2135298501391101</v>
      </c>
      <c r="H162" s="100">
        <f>MLdata!W162</f>
        <v>1.35033422853723</v>
      </c>
      <c r="I162" s="100">
        <f>MLdata!X162</f>
        <v>0.209602892779327</v>
      </c>
      <c r="J162" s="100">
        <f>MLdata!Y162</f>
        <v>0.63548894060267902</v>
      </c>
      <c r="K162" s="100">
        <f>MLdata!AB162</f>
        <v>2.1156174220236701</v>
      </c>
      <c r="L162" s="100">
        <f>MLdata!Z162</f>
        <v>2.3344643817693602</v>
      </c>
      <c r="M162" s="144">
        <f>MLdata!AA162</f>
        <v>2.1656382996230299</v>
      </c>
      <c r="N162" s="130">
        <f>MLdata!AC162</f>
        <v>3.1563890859822197E-2</v>
      </c>
      <c r="O162" s="135">
        <f>MLdata!AD162</f>
        <v>1.2314153627640699E-2</v>
      </c>
      <c r="P162" s="135">
        <f>MLdata!AE162</f>
        <v>7.1254152300531202E-3</v>
      </c>
      <c r="Q162" s="145">
        <f>MLdata!AF162</f>
        <v>1.8126918248108002E-2</v>
      </c>
      <c r="R162" s="132">
        <f>MLdata!AG162</f>
        <v>7.7981210210217103E-2</v>
      </c>
      <c r="S162" s="133">
        <f>MLdata!AH162</f>
        <v>-7.8788352087771296E-2</v>
      </c>
      <c r="T162" s="133">
        <f>MLdata!AI162</f>
        <v>-5.49148518029157E-2</v>
      </c>
      <c r="U162" s="100">
        <f>MLdata!AJ162</f>
        <v>-7.8568429279691293E-2</v>
      </c>
      <c r="V162" s="132">
        <f>MLdata!AK162</f>
        <v>-0.109785531373634</v>
      </c>
      <c r="W162" s="133">
        <f>MLdata!AL162</f>
        <v>0.13186173097241899</v>
      </c>
      <c r="X162" s="133">
        <f>MLdata!AM162</f>
        <v>9.9745973020942305E-2</v>
      </c>
      <c r="Y162" s="133">
        <f>MLdata!AN162</f>
        <v>5.1384988330371504E-4</v>
      </c>
      <c r="Z162" s="2"/>
      <c r="AA162" s="108">
        <f t="shared" si="30"/>
        <v>0.12458917931908924</v>
      </c>
      <c r="AB162" s="5"/>
      <c r="AC162" s="36">
        <f t="shared" si="31"/>
        <v>0.1260489988209299</v>
      </c>
      <c r="AD162" s="36">
        <f t="shared" si="32"/>
        <v>1.3915301785783535E-2</v>
      </c>
      <c r="AE162" s="36">
        <f t="shared" si="33"/>
        <v>-4.2567484020950468E-3</v>
      </c>
    </row>
    <row r="163" spans="1:31" x14ac:dyDescent="0.25">
      <c r="A163" s="2"/>
      <c r="B163" s="5" t="str">
        <f>MLdata!Q163</f>
        <v>Paloma Partners LLC</v>
      </c>
      <c r="C163" s="5" t="str">
        <f>MLdata!R163</f>
        <v>Quant</v>
      </c>
      <c r="D163" s="130">
        <f>MLdata!S163</f>
        <v>0</v>
      </c>
      <c r="E163" s="131">
        <f>MLdata!T163</f>
        <v>0</v>
      </c>
      <c r="F163" s="99">
        <f>MLdata!U163</f>
        <v>1.7206810593739199</v>
      </c>
      <c r="G163" s="100">
        <f>MLdata!V163</f>
        <v>2.3924282583280099</v>
      </c>
      <c r="H163" s="100">
        <f>MLdata!W163</f>
        <v>1.6186910895419799</v>
      </c>
      <c r="I163" s="100">
        <f>MLdata!X163</f>
        <v>0.20679394462126499</v>
      </c>
      <c r="J163" s="100">
        <f>MLdata!Y163</f>
        <v>0.63832246574662399</v>
      </c>
      <c r="K163" s="100">
        <f>MLdata!AB163</f>
        <v>2.2637583958880398</v>
      </c>
      <c r="L163" s="100">
        <f>MLdata!Z163</f>
        <v>2.4691499190911399</v>
      </c>
      <c r="M163" s="144">
        <f>MLdata!AA163</f>
        <v>2.35629498793873</v>
      </c>
      <c r="N163" s="130">
        <f>MLdata!AC163</f>
        <v>3.18887174516089E-2</v>
      </c>
      <c r="O163" s="135">
        <f>MLdata!AD163</f>
        <v>1.2354344693360201E-2</v>
      </c>
      <c r="P163" s="135">
        <f>MLdata!AE163</f>
        <v>7.16199478391032E-3</v>
      </c>
      <c r="Q163" s="145">
        <f>MLdata!AF163</f>
        <v>1.82939942251008E-2</v>
      </c>
      <c r="R163" s="132">
        <f>MLdata!AG163</f>
        <v>7.7901939468529496E-2</v>
      </c>
      <c r="S163" s="133">
        <f>MLdata!AH163</f>
        <v>-7.4298482947193198E-2</v>
      </c>
      <c r="T163" s="133">
        <f>MLdata!AI163</f>
        <v>-5.4757544103277198E-2</v>
      </c>
      <c r="U163" s="100">
        <f>MLdata!AJ163</f>
        <v>-8.6669089764978904E-2</v>
      </c>
      <c r="V163" s="132">
        <f>MLdata!AK163</f>
        <v>-0.112666868805944</v>
      </c>
      <c r="W163" s="133">
        <f>MLdata!AL163</f>
        <v>0.134101931984446</v>
      </c>
      <c r="X163" s="133">
        <f>MLdata!AM163</f>
        <v>9.9337983824824699E-2</v>
      </c>
      <c r="Y163" s="133">
        <f>MLdata!AN163</f>
        <v>1.9628273036906801E-3</v>
      </c>
      <c r="Z163" s="2"/>
      <c r="AA163" s="108">
        <f t="shared" si="30"/>
        <v>0.13667900665372273</v>
      </c>
      <c r="AB163" s="5"/>
      <c r="AC163" s="36">
        <f t="shared" si="31"/>
        <v>0.13812395197458138</v>
      </c>
      <c r="AD163" s="36">
        <f t="shared" si="32"/>
        <v>1.4046743833555324E-2</v>
      </c>
      <c r="AE163" s="36">
        <f t="shared" si="33"/>
        <v>-4.2480985210709031E-3</v>
      </c>
    </row>
    <row r="164" spans="1:31" x14ac:dyDescent="0.25">
      <c r="A164" s="2"/>
      <c r="B164" s="5" t="str">
        <f>MLdata!Q164</f>
        <v>Pictet Total Return - Diversified Alpha HI USD</v>
      </c>
      <c r="C164" s="5" t="str">
        <f>MLdata!R164</f>
        <v>Quant</v>
      </c>
      <c r="D164" s="130">
        <f>MLdata!S164</f>
        <v>0</v>
      </c>
      <c r="E164" s="131">
        <f>MLdata!T164</f>
        <v>0</v>
      </c>
      <c r="F164" s="99">
        <f>MLdata!U164</f>
        <v>0.77431367128804096</v>
      </c>
      <c r="G164" s="100">
        <f>MLdata!V164</f>
        <v>0.63718815787644401</v>
      </c>
      <c r="H164" s="100">
        <f>MLdata!W164</f>
        <v>-0.176373730918782</v>
      </c>
      <c r="I164" s="100">
        <f>MLdata!X164</f>
        <v>-0.193277366104497</v>
      </c>
      <c r="J164" s="100">
        <f>MLdata!Y164</f>
        <v>-6.0308842593995403E-2</v>
      </c>
      <c r="K164" s="100">
        <f>MLdata!AB164</f>
        <v>0.91387706122908297</v>
      </c>
      <c r="L164" s="100">
        <f>MLdata!Z164</f>
        <v>1.3558518632106</v>
      </c>
      <c r="M164" s="144">
        <f>MLdata!AA164</f>
        <v>0.62238561697678796</v>
      </c>
      <c r="N164" s="130">
        <f>MLdata!AC164</f>
        <v>2.2857337936292799E-2</v>
      </c>
      <c r="O164" s="135">
        <f>MLdata!AD164</f>
        <v>8.0003664435939707E-3</v>
      </c>
      <c r="P164" s="135">
        <f>MLdata!AE164</f>
        <v>2.5412254059927601E-3</v>
      </c>
      <c r="Q164" s="145">
        <f>MLdata!AF164</f>
        <v>1.6017180409601699E-2</v>
      </c>
      <c r="R164" s="132">
        <f>MLdata!AG164</f>
        <v>2.3723226639957101E-2</v>
      </c>
      <c r="S164" s="133">
        <f>MLdata!AH164</f>
        <v>-0.217676470476451</v>
      </c>
      <c r="T164" s="133">
        <f>MLdata!AI164</f>
        <v>-4.7568639753741003E-2</v>
      </c>
      <c r="U164" s="100">
        <f>MLdata!AJ164</f>
        <v>-0.16160222916644401</v>
      </c>
      <c r="V164" s="132">
        <f>MLdata!AK164</f>
        <v>9.2383758099411697E-3</v>
      </c>
      <c r="W164" s="133">
        <f>MLdata!AL164</f>
        <v>-3.5217134621861199E-2</v>
      </c>
      <c r="X164" s="133">
        <f>MLdata!AM164</f>
        <v>1.47744136962154E-2</v>
      </c>
      <c r="Y164" s="133">
        <f>MLdata!AN164</f>
        <v>-1.01741933021378E-3</v>
      </c>
      <c r="Z164" s="2"/>
      <c r="AA164" s="108">
        <f t="shared" si="30"/>
        <v>3.8117312026556445E-2</v>
      </c>
      <c r="AB164" s="5"/>
      <c r="AC164" s="36">
        <f t="shared" si="31"/>
        <v>4.0229929456330249E-2</v>
      </c>
      <c r="AD164" s="36">
        <f t="shared" si="32"/>
        <v>-3.3826622264294248E-4</v>
      </c>
      <c r="AE164" s="36">
        <f t="shared" si="33"/>
        <v>-3.939540375475392E-4</v>
      </c>
    </row>
    <row r="165" spans="1:31" x14ac:dyDescent="0.25">
      <c r="A165" s="2"/>
      <c r="B165" s="5" t="str">
        <f>MLdata!Q165</f>
        <v>Pictet Total Return - Diversified Alpha HJ USD</v>
      </c>
      <c r="C165" s="5" t="str">
        <f>MLdata!R165</f>
        <v>Quant</v>
      </c>
      <c r="D165" s="130">
        <f>MLdata!S165</f>
        <v>0</v>
      </c>
      <c r="E165" s="131">
        <f>MLdata!T165</f>
        <v>0</v>
      </c>
      <c r="F165" s="99">
        <f>MLdata!U165</f>
        <v>0.84878855621802995</v>
      </c>
      <c r="G165" s="100">
        <f>MLdata!V165</f>
        <v>0.75863911244531101</v>
      </c>
      <c r="H165" s="100">
        <f>MLdata!W165</f>
        <v>-8.7421368109934006E-2</v>
      </c>
      <c r="I165" s="100">
        <f>MLdata!X165</f>
        <v>-0.20809024264303899</v>
      </c>
      <c r="J165" s="100">
        <f>MLdata!Y165</f>
        <v>-8.3233748187222095E-2</v>
      </c>
      <c r="K165" s="100">
        <f>MLdata!AB165</f>
        <v>1.0234680358789601</v>
      </c>
      <c r="L165" s="100">
        <f>MLdata!Z165</f>
        <v>1.4904321132138101</v>
      </c>
      <c r="M165" s="144">
        <f>MLdata!AA165</f>
        <v>0.72552918591857696</v>
      </c>
      <c r="N165" s="130">
        <f>MLdata!AC165</f>
        <v>2.2571085824587101E-2</v>
      </c>
      <c r="O165" s="135">
        <f>MLdata!AD165</f>
        <v>7.9262433310618007E-3</v>
      </c>
      <c r="P165" s="135">
        <f>MLdata!AE165</f>
        <v>2.6580574053570501E-3</v>
      </c>
      <c r="Q165" s="145">
        <f>MLdata!AF165</f>
        <v>1.5863818214446899E-2</v>
      </c>
      <c r="R165" s="132">
        <f>MLdata!AG165</f>
        <v>2.1880203169961199E-2</v>
      </c>
      <c r="S165" s="133">
        <f>MLdata!AH165</f>
        <v>-0.21388143773721799</v>
      </c>
      <c r="T165" s="133">
        <f>MLdata!AI165</f>
        <v>-4.5453620582882999E-2</v>
      </c>
      <c r="U165" s="100">
        <f>MLdata!AJ165</f>
        <v>-0.16964155714867801</v>
      </c>
      <c r="V165" s="132">
        <f>MLdata!AK165</f>
        <v>7.7494159251027001E-3</v>
      </c>
      <c r="W165" s="133">
        <f>MLdata!AL165</f>
        <v>-3.6893230006976099E-2</v>
      </c>
      <c r="X165" s="133">
        <f>MLdata!AM165</f>
        <v>1.57552025425448E-2</v>
      </c>
      <c r="Y165" s="133">
        <f>MLdata!AN165</f>
        <v>-2.5167172833692299E-3</v>
      </c>
      <c r="Z165" s="2"/>
      <c r="AA165" s="108">
        <f t="shared" si="30"/>
        <v>4.3895557828193307E-2</v>
      </c>
      <c r="AB165" s="5"/>
      <c r="AC165" s="36">
        <f t="shared" si="31"/>
        <v>4.601491753407283E-2</v>
      </c>
      <c r="AD165" s="36">
        <f t="shared" si="32"/>
        <v>-5.2335645173292656E-4</v>
      </c>
      <c r="AE165" s="36">
        <f t="shared" si="33"/>
        <v>-3.3512030353114602E-4</v>
      </c>
    </row>
    <row r="166" spans="1:31" x14ac:dyDescent="0.25">
      <c r="A166" s="2"/>
      <c r="B166" s="5" t="str">
        <f>MLdata!Q166</f>
        <v>Pictet Total Return - Diversified Alpha HP USD</v>
      </c>
      <c r="C166" s="5" t="str">
        <f>MLdata!R166</f>
        <v>Quant</v>
      </c>
      <c r="D166" s="130">
        <f>MLdata!S166</f>
        <v>0</v>
      </c>
      <c r="E166" s="131">
        <f>MLdata!T166</f>
        <v>0</v>
      </c>
      <c r="F166" s="99">
        <f>MLdata!U166</f>
        <v>0.61588112157687402</v>
      </c>
      <c r="G166" s="100">
        <f>MLdata!V166</f>
        <v>0.39492175326144702</v>
      </c>
      <c r="H166" s="100">
        <f>MLdata!W166</f>
        <v>-0.41721429286308698</v>
      </c>
      <c r="I166" s="100">
        <f>MLdata!X166</f>
        <v>-0.21602557300783701</v>
      </c>
      <c r="J166" s="100">
        <f>MLdata!Y166</f>
        <v>-7.0691418865091907E-2</v>
      </c>
      <c r="K166" s="100">
        <f>MLdata!AB166</f>
        <v>0.67849552840647498</v>
      </c>
      <c r="L166" s="100">
        <f>MLdata!Z166</f>
        <v>1.1161435423685699</v>
      </c>
      <c r="M166" s="144">
        <f>MLdata!AA166</f>
        <v>0.367597176616627</v>
      </c>
      <c r="N166" s="130">
        <f>MLdata!AC166</f>
        <v>2.2931546031802499E-2</v>
      </c>
      <c r="O166" s="135">
        <f>MLdata!AD166</f>
        <v>7.9640235187212402E-3</v>
      </c>
      <c r="P166" s="135">
        <f>MLdata!AE166</f>
        <v>2.4728578565198301E-3</v>
      </c>
      <c r="Q166" s="145">
        <f>MLdata!AF166</f>
        <v>1.61635970027952E-2</v>
      </c>
      <c r="R166" s="132">
        <f>MLdata!AG166</f>
        <v>2.13365586811303E-2</v>
      </c>
      <c r="S166" s="133">
        <f>MLdata!AH166</f>
        <v>-0.22034378255239601</v>
      </c>
      <c r="T166" s="133">
        <f>MLdata!AI166</f>
        <v>-4.7475887225384303E-2</v>
      </c>
      <c r="U166" s="100">
        <f>MLdata!AJ166</f>
        <v>-0.16700488116332199</v>
      </c>
      <c r="V166" s="132">
        <f>MLdata!AK166</f>
        <v>7.1329222558654398E-3</v>
      </c>
      <c r="W166" s="133">
        <f>MLdata!AL166</f>
        <v>-3.2644091079277397E-2</v>
      </c>
      <c r="X166" s="133">
        <f>MLdata!AM166</f>
        <v>1.5881132888912498E-2</v>
      </c>
      <c r="Y166" s="133">
        <f>MLdata!AN166</f>
        <v>-3.6162290143473001E-3</v>
      </c>
      <c r="Z166" s="2"/>
      <c r="AA166" s="108">
        <f t="shared" si="30"/>
        <v>2.5810819398860936E-2</v>
      </c>
      <c r="AB166" s="5"/>
      <c r="AC166" s="36">
        <f t="shared" si="31"/>
        <v>2.7914975285662003E-2</v>
      </c>
      <c r="AD166" s="36">
        <f t="shared" si="32"/>
        <v>-4.0421063711602005E-4</v>
      </c>
      <c r="AE166" s="36">
        <f t="shared" si="33"/>
        <v>-3.186741154473217E-4</v>
      </c>
    </row>
    <row r="167" spans="1:31" x14ac:dyDescent="0.25">
      <c r="A167" s="2"/>
      <c r="B167" s="5" t="str">
        <f>MLdata!Q167</f>
        <v>Quantedge Global Fund</v>
      </c>
      <c r="C167" s="5" t="str">
        <f>MLdata!R167</f>
        <v>Quant</v>
      </c>
      <c r="D167" s="130">
        <f>MLdata!S167</f>
        <v>0</v>
      </c>
      <c r="E167" s="131">
        <f>MLdata!T167</f>
        <v>0</v>
      </c>
      <c r="F167" s="99">
        <f>MLdata!U167</f>
        <v>0.27107649565595998</v>
      </c>
      <c r="G167" s="100">
        <f>MLdata!V167</f>
        <v>0.59886749756533297</v>
      </c>
      <c r="H167" s="100">
        <f>MLdata!W167</f>
        <v>0.30067427618685999</v>
      </c>
      <c r="I167" s="100">
        <f>MLdata!X167</f>
        <v>0.47589966358214397</v>
      </c>
      <c r="J167" s="100">
        <f>MLdata!Y167</f>
        <v>0.76737237085445997</v>
      </c>
      <c r="K167" s="100">
        <f>MLdata!AB167</f>
        <v>-1.6840962396241299</v>
      </c>
      <c r="L167" s="100">
        <f>MLdata!Z167</f>
        <v>-1.05573821570469</v>
      </c>
      <c r="M167" s="144">
        <f>MLdata!AA167</f>
        <v>-1.3327940117034101</v>
      </c>
      <c r="N167" s="130">
        <f>MLdata!AC167</f>
        <v>0.29185617970287397</v>
      </c>
      <c r="O167" s="135">
        <f>MLdata!AD167</f>
        <v>0.26575030397256999</v>
      </c>
      <c r="P167" s="135">
        <f>MLdata!AE167</f>
        <v>4.74550530469664E-2</v>
      </c>
      <c r="Q167" s="145">
        <f>MLdata!AF167</f>
        <v>8.2283407526267796E-2</v>
      </c>
      <c r="R167" s="132">
        <f>MLdata!AG167</f>
        <v>1.48727049539449</v>
      </c>
      <c r="S167" s="133">
        <f>MLdata!AH167</f>
        <v>0.89092941004655002</v>
      </c>
      <c r="T167" s="133">
        <f>MLdata!AI167</f>
        <v>2.0186066686329398</v>
      </c>
      <c r="U167" s="100">
        <f>MLdata!AJ167</f>
        <v>3.65714177641261</v>
      </c>
      <c r="V167" s="132">
        <f>MLdata!AK167</f>
        <v>-0.21171238432598699</v>
      </c>
      <c r="W167" s="133">
        <f>MLdata!AL167</f>
        <v>0.78477014951941304</v>
      </c>
      <c r="X167" s="133">
        <f>MLdata!AM167</f>
        <v>0.36796511519595698</v>
      </c>
      <c r="Y167" s="133">
        <f>MLdata!AN167</f>
        <v>0.358936203153992</v>
      </c>
      <c r="Z167" s="2"/>
      <c r="AA167" s="108">
        <f t="shared" si="30"/>
        <v>-0.9639806573180123</v>
      </c>
      <c r="AB167" s="5"/>
      <c r="AC167" s="36">
        <f t="shared" si="31"/>
        <v>-0.29474254826070539</v>
      </c>
      <c r="AD167" s="36">
        <f t="shared" si="32"/>
        <v>7.3024660309820869E-2</v>
      </c>
      <c r="AE167" s="36">
        <f t="shared" si="33"/>
        <v>-3.372702875441445</v>
      </c>
    </row>
    <row r="168" spans="1:31" x14ac:dyDescent="0.25">
      <c r="A168" s="2"/>
      <c r="B168" s="5" t="str">
        <f>MLdata!Q168</f>
        <v>RIDA</v>
      </c>
      <c r="C168" s="5" t="str">
        <f>MLdata!R168</f>
        <v>Quant</v>
      </c>
      <c r="D168" s="130">
        <f>MLdata!S168</f>
        <v>0</v>
      </c>
      <c r="E168" s="131">
        <f>MLdata!T168</f>
        <v>0</v>
      </c>
      <c r="F168" s="99">
        <f>MLdata!U168</f>
        <v>0.77126720325635101</v>
      </c>
      <c r="G168" s="100">
        <f>MLdata!V168</f>
        <v>0.71276155398941698</v>
      </c>
      <c r="H168" s="100">
        <f>MLdata!W168</f>
        <v>0.15667805602714199</v>
      </c>
      <c r="I168" s="100">
        <f>MLdata!X168</f>
        <v>0.30094424671079101</v>
      </c>
      <c r="J168" s="100">
        <f>MLdata!Y168</f>
        <v>0.69750153425035799</v>
      </c>
      <c r="K168" s="100">
        <f>MLdata!AB168</f>
        <v>0.487666333045505</v>
      </c>
      <c r="L168" s="100">
        <f>MLdata!Z168</f>
        <v>0.66681303486238197</v>
      </c>
      <c r="M168" s="144">
        <f>MLdata!AA168</f>
        <v>0.35642722004932498</v>
      </c>
      <c r="N168" s="130">
        <f>MLdata!AC168</f>
        <v>0.119888938041708</v>
      </c>
      <c r="O168" s="135">
        <f>MLdata!AD168</f>
        <v>5.3924906561247501E-2</v>
      </c>
      <c r="P168" s="135">
        <f>MLdata!AE168</f>
        <v>5.7174466057444202E-2</v>
      </c>
      <c r="Q168" s="145">
        <f>MLdata!AF168</f>
        <v>5.5787599350969497E-2</v>
      </c>
      <c r="R168" s="132">
        <f>MLdata!AG168</f>
        <v>6.0975272455303799E-2</v>
      </c>
      <c r="S168" s="133">
        <f>MLdata!AH168</f>
        <v>-0.56779126994121598</v>
      </c>
      <c r="T168" s="133">
        <f>MLdata!AI168</f>
        <v>0.41277760405275299</v>
      </c>
      <c r="U168" s="100">
        <f>MLdata!AJ168</f>
        <v>1.9689856254785101</v>
      </c>
      <c r="V168" s="132">
        <f>MLdata!AK168</f>
        <v>0.47706341876192698</v>
      </c>
      <c r="W168" s="133">
        <f>MLdata!AL168</f>
        <v>0.43524442599382801</v>
      </c>
      <c r="X168" s="133">
        <f>MLdata!AM168</f>
        <v>0.27926342044021102</v>
      </c>
      <c r="Y168" s="133">
        <f>MLdata!AN168</f>
        <v>0.51603746237205905</v>
      </c>
      <c r="Z168" s="2"/>
      <c r="AA168" s="108">
        <f t="shared" si="30"/>
        <v>-2.9233655986644999E-2</v>
      </c>
      <c r="AB168" s="5"/>
      <c r="AC168" s="36">
        <f t="shared" si="31"/>
        <v>4.6779623576050651E-2</v>
      </c>
      <c r="AD168" s="36">
        <f t="shared" si="32"/>
        <v>7.4530330514147689E-2</v>
      </c>
      <c r="AE168" s="36">
        <f t="shared" si="33"/>
        <v>-0.40733156307055207</v>
      </c>
    </row>
    <row r="169" spans="1:31" x14ac:dyDescent="0.25">
      <c r="A169" s="2"/>
      <c r="B169" s="5" t="str">
        <f>MLdata!Q169</f>
        <v>RIDGE</v>
      </c>
      <c r="C169" s="5" t="str">
        <f>MLdata!R169</f>
        <v>Quant</v>
      </c>
      <c r="D169" s="130">
        <f>MLdata!S169</f>
        <v>0</v>
      </c>
      <c r="E169" s="131">
        <f>MLdata!T169</f>
        <v>0</v>
      </c>
      <c r="F169" s="99">
        <f>MLdata!U169</f>
        <v>0.82298054926028896</v>
      </c>
      <c r="G169" s="100">
        <f>MLdata!V169</f>
        <v>0.73904875344804399</v>
      </c>
      <c r="H169" s="100">
        <f>MLdata!W169</f>
        <v>0.69602853769055395</v>
      </c>
      <c r="I169" s="100">
        <f>MLdata!X169</f>
        <v>0.32344675286958602</v>
      </c>
      <c r="J169" s="100">
        <f>MLdata!Y169</f>
        <v>0.62477704974549797</v>
      </c>
      <c r="K169" s="100">
        <f>MLdata!AB169</f>
        <v>0.35869189086689102</v>
      </c>
      <c r="L169" s="100">
        <f>MLdata!Z169</f>
        <v>0.86577077950797798</v>
      </c>
      <c r="M169" s="144">
        <f>MLdata!AA169</f>
        <v>-7.85264393799643E-2</v>
      </c>
      <c r="N169" s="130">
        <f>MLdata!AC169</f>
        <v>0.114515712762901</v>
      </c>
      <c r="O169" s="135">
        <f>MLdata!AD169</f>
        <v>4.6800153768712098E-2</v>
      </c>
      <c r="P169" s="135">
        <f>MLdata!AE169</f>
        <v>7.6176546373766807E-2</v>
      </c>
      <c r="Q169" s="145">
        <f>MLdata!AF169</f>
        <v>3.9714572507011998E-2</v>
      </c>
      <c r="R169" s="132">
        <f>MLdata!AG169</f>
        <v>2.80317818605407E-2</v>
      </c>
      <c r="S169" s="133">
        <f>MLdata!AH169</f>
        <v>-0.157950512228995</v>
      </c>
      <c r="T169" s="133">
        <f>MLdata!AI169</f>
        <v>0.53685223497810197</v>
      </c>
      <c r="U169" s="100">
        <f>MLdata!AJ169</f>
        <v>1.47917919139229</v>
      </c>
      <c r="V169" s="132">
        <f>MLdata!AK169</f>
        <v>0.36586026400542698</v>
      </c>
      <c r="W169" s="133">
        <f>MLdata!AL169</f>
        <v>0.48597651390212898</v>
      </c>
      <c r="X169" s="133">
        <f>MLdata!AM169</f>
        <v>0.221250320068207</v>
      </c>
      <c r="Y169" s="133">
        <f>MLdata!AN169</f>
        <v>0.82510919421602302</v>
      </c>
      <c r="Z169" s="2"/>
      <c r="AA169" s="108">
        <f t="shared" si="30"/>
        <v>-1.8884136042666602E-2</v>
      </c>
      <c r="AB169" s="5"/>
      <c r="AC169" s="36">
        <f t="shared" si="31"/>
        <v>2.4695303457174786E-2</v>
      </c>
      <c r="AD169" s="36">
        <f t="shared" si="32"/>
        <v>8.0541978603360362E-2</v>
      </c>
      <c r="AE169" s="36">
        <f t="shared" si="33"/>
        <v>-0.24816818680088709</v>
      </c>
    </row>
    <row r="170" spans="1:31" x14ac:dyDescent="0.25">
      <c r="A170" s="2"/>
      <c r="B170" s="5" t="str">
        <f>MLdata!Q170</f>
        <v>RIEF</v>
      </c>
      <c r="C170" s="5" t="str">
        <f>MLdata!R170</f>
        <v>Quant</v>
      </c>
      <c r="D170" s="130">
        <f>MLdata!S170</f>
        <v>0</v>
      </c>
      <c r="E170" s="131">
        <f>MLdata!T170</f>
        <v>0</v>
      </c>
      <c r="F170" s="99">
        <f>MLdata!U170</f>
        <v>1.1748783541266301</v>
      </c>
      <c r="G170" s="100">
        <f>MLdata!V170</f>
        <v>1.38043460265263</v>
      </c>
      <c r="H170" s="100">
        <f>MLdata!W170</f>
        <v>1.2394539298203</v>
      </c>
      <c r="I170" s="100">
        <f>MLdata!X170</f>
        <v>0.48327560538540099</v>
      </c>
      <c r="J170" s="100">
        <f>MLdata!Y170</f>
        <v>0.72615056155719004</v>
      </c>
      <c r="K170" s="100">
        <f>MLdata!AB170</f>
        <v>1.1439713393034701</v>
      </c>
      <c r="L170" s="100">
        <f>MLdata!Z170</f>
        <v>1.1918283338147599</v>
      </c>
      <c r="M170" s="144">
        <f>MLdata!AA170</f>
        <v>1.2363617751873699</v>
      </c>
      <c r="N170" s="130">
        <f>MLdata!AC170</f>
        <v>0.103286706874455</v>
      </c>
      <c r="O170" s="135">
        <f>MLdata!AD170</f>
        <v>4.7152477363790503E-2</v>
      </c>
      <c r="P170" s="135">
        <f>MLdata!AE170</f>
        <v>6.0123046498410701E-2</v>
      </c>
      <c r="Q170" s="145">
        <f>MLdata!AF170</f>
        <v>4.7343948895320301E-2</v>
      </c>
      <c r="R170" s="132">
        <f>MLdata!AG170</f>
        <v>0.24770801492355399</v>
      </c>
      <c r="S170" s="133">
        <f>MLdata!AH170</f>
        <v>3.3468076063552302E-2</v>
      </c>
      <c r="T170" s="133">
        <f>MLdata!AI170</f>
        <v>0.25438367149976499</v>
      </c>
      <c r="U170" s="100">
        <f>MLdata!AJ170</f>
        <v>1.1261321741666801</v>
      </c>
      <c r="V170" s="132">
        <f>MLdata!AK170</f>
        <v>0.54349992223479204</v>
      </c>
      <c r="W170" s="133">
        <f>MLdata!AL170</f>
        <v>0.69547188521605097</v>
      </c>
      <c r="X170" s="133">
        <f>MLdata!AM170</f>
        <v>0.22288300873238501</v>
      </c>
      <c r="Y170" s="133">
        <f>MLdata!AN170</f>
        <v>0.50295909146172402</v>
      </c>
      <c r="Z170" s="2"/>
      <c r="AA170" s="108">
        <f t="shared" si="30"/>
        <v>9.0947538836876757E-2</v>
      </c>
      <c r="AB170" s="5"/>
      <c r="AC170" s="36">
        <f t="shared" si="31"/>
        <v>0.12007906266790572</v>
      </c>
      <c r="AD170" s="36">
        <f t="shared" si="32"/>
        <v>8.138869423691919E-2</v>
      </c>
      <c r="AE170" s="36">
        <f t="shared" si="33"/>
        <v>-0.17635196627360436</v>
      </c>
    </row>
    <row r="171" spans="1:31" x14ac:dyDescent="0.25">
      <c r="A171" s="2"/>
      <c r="B171" s="5" t="str">
        <f>MLdata!Q171</f>
        <v>Resonate</v>
      </c>
      <c r="C171" s="5" t="str">
        <f>MLdata!R171</f>
        <v>Quant</v>
      </c>
      <c r="D171" s="130">
        <f>MLdata!S171</f>
        <v>0</v>
      </c>
      <c r="E171" s="131">
        <f>MLdata!T171</f>
        <v>0</v>
      </c>
      <c r="F171" s="99">
        <f>MLdata!U171</f>
        <v>0.36746626836641899</v>
      </c>
      <c r="G171" s="100">
        <f>MLdata!V171</f>
        <v>0.43338733106186</v>
      </c>
      <c r="H171" s="100">
        <f>MLdata!W171</f>
        <v>0.58065361511501201</v>
      </c>
      <c r="I171" s="100">
        <f>MLdata!X171</f>
        <v>0.330043303140239</v>
      </c>
      <c r="J171" s="100">
        <f>MLdata!Y171</f>
        <v>-0.316835204985767</v>
      </c>
      <c r="K171" s="100">
        <f>MLdata!AB171</f>
        <v>0.425631378051472</v>
      </c>
      <c r="L171" s="100">
        <f>MLdata!Z171</f>
        <v>0.41773590514828501</v>
      </c>
      <c r="M171" s="144">
        <f>MLdata!AA171</f>
        <v>1.1282353745959599</v>
      </c>
      <c r="N171" s="130">
        <f>MLdata!AC171</f>
        <v>0.108453210241593</v>
      </c>
      <c r="O171" s="135">
        <f>MLdata!AD171</f>
        <v>8.5772939474658902E-2</v>
      </c>
      <c r="P171" s="135">
        <f>MLdata!AE171</f>
        <v>1.98928321598658E-2</v>
      </c>
      <c r="Q171" s="145">
        <f>MLdata!AF171</f>
        <v>4.1930324386312202E-2</v>
      </c>
      <c r="R171" s="132">
        <f>MLdata!AG171</f>
        <v>0.564397742361192</v>
      </c>
      <c r="S171" s="133">
        <f>MLdata!AH171</f>
        <v>-0.69775636600699298</v>
      </c>
      <c r="T171" s="133">
        <f>MLdata!AI171</f>
        <v>0.133940297998316</v>
      </c>
      <c r="U171" s="100">
        <f>MLdata!AJ171</f>
        <v>0.24400608101767499</v>
      </c>
      <c r="V171" s="132">
        <f>MLdata!AK171</f>
        <v>-0.183656922424526</v>
      </c>
      <c r="W171" s="133">
        <f>MLdata!AL171</f>
        <v>-9.5293172934469594E-2</v>
      </c>
      <c r="X171" s="133">
        <f>MLdata!AM171</f>
        <v>0.13200984962725201</v>
      </c>
      <c r="Y171" s="133">
        <f>MLdata!AN171</f>
        <v>-0.20054119423146599</v>
      </c>
      <c r="Z171" s="2"/>
      <c r="AA171" s="108">
        <f t="shared" si="30"/>
        <v>-1.7549186943367066E-2</v>
      </c>
      <c r="AB171" s="5"/>
      <c r="AC171" s="36">
        <f t="shared" si="31"/>
        <v>3.1855777781660453E-2</v>
      </c>
      <c r="AD171" s="36">
        <f t="shared" si="32"/>
        <v>-1.2591116834604218E-2</v>
      </c>
      <c r="AE171" s="36">
        <f t="shared" si="33"/>
        <v>-0.23072926520783546</v>
      </c>
    </row>
    <row r="172" spans="1:31" x14ac:dyDescent="0.25">
      <c r="A172" s="2"/>
      <c r="B172" s="5" t="str">
        <f>MLdata!Q172</f>
        <v>Squarepoint Core Master Fund</v>
      </c>
      <c r="C172" s="5" t="str">
        <f>MLdata!R172</f>
        <v>Quant</v>
      </c>
      <c r="D172" s="130">
        <f>MLdata!S172</f>
        <v>0</v>
      </c>
      <c r="E172" s="131">
        <f>MLdata!T172</f>
        <v>0</v>
      </c>
      <c r="F172" s="99">
        <f>MLdata!U172</f>
        <v>1.2563712053437199</v>
      </c>
      <c r="G172" s="100">
        <f>MLdata!V172</f>
        <v>1.94039067911312</v>
      </c>
      <c r="H172" s="100">
        <f>MLdata!W172</f>
        <v>1.5740008109033099</v>
      </c>
      <c r="I172" s="100">
        <f>MLdata!X172</f>
        <v>0.42442578237961998</v>
      </c>
      <c r="J172" s="100">
        <f>MLdata!Y172</f>
        <v>0.552682475455611</v>
      </c>
      <c r="K172" s="100">
        <f>MLdata!AB172</f>
        <v>1.51301053148162</v>
      </c>
      <c r="L172" s="100">
        <f>MLdata!Z172</f>
        <v>1.7368890798260801</v>
      </c>
      <c r="M172" s="144">
        <f>MLdata!AA172</f>
        <v>1.47455163122027</v>
      </c>
      <c r="N172" s="130">
        <f>MLdata!AC172</f>
        <v>4.3996285028191397E-2</v>
      </c>
      <c r="O172" s="135">
        <f>MLdata!AD172</f>
        <v>2.8815185493643401E-2</v>
      </c>
      <c r="P172" s="135">
        <f>MLdata!AE172</f>
        <v>8.2390610216331404E-3</v>
      </c>
      <c r="Q172" s="145">
        <f>MLdata!AF172</f>
        <v>2.3788131836265099E-2</v>
      </c>
      <c r="R172" s="132">
        <f>MLdata!AG172</f>
        <v>8.4088185729504106E-2</v>
      </c>
      <c r="S172" s="133">
        <f>MLdata!AH172</f>
        <v>3.08910542422456E-2</v>
      </c>
      <c r="T172" s="133">
        <f>MLdata!AI172</f>
        <v>0.403568509530638</v>
      </c>
      <c r="U172" s="100">
        <f>MLdata!AJ172</f>
        <v>0.57507943615914603</v>
      </c>
      <c r="V172" s="132">
        <f>MLdata!AK172</f>
        <v>-0.123291214350413</v>
      </c>
      <c r="W172" s="133">
        <f>MLdata!AL172</f>
        <v>0.12481530373461899</v>
      </c>
      <c r="X172" s="133">
        <f>MLdata!AM172</f>
        <v>0.12438444157825999</v>
      </c>
      <c r="Y172" s="133">
        <f>MLdata!AN172</f>
        <v>-1.3860281003928601E-2</v>
      </c>
      <c r="Z172" s="2"/>
      <c r="AA172" s="108">
        <f t="shared" si="30"/>
        <v>9.0064377610901178E-2</v>
      </c>
      <c r="AB172" s="5"/>
      <c r="AC172" s="36">
        <f t="shared" si="31"/>
        <v>0.10164188046617385</v>
      </c>
      <c r="AD172" s="36">
        <f t="shared" si="32"/>
        <v>1.3031755020284435E-2</v>
      </c>
      <c r="AE172" s="36">
        <f t="shared" si="33"/>
        <v>-5.4403391786505634E-2</v>
      </c>
    </row>
    <row r="173" spans="1:31" x14ac:dyDescent="0.25">
      <c r="A173" s="2"/>
      <c r="B173" s="5" t="str">
        <f>MLdata!Q173</f>
        <v>Squarepoint Focus International Fund Limited - HYPOTHETICAL</v>
      </c>
      <c r="C173" s="5" t="str">
        <f>MLdata!R173</f>
        <v>Quant</v>
      </c>
      <c r="D173" s="130">
        <f>MLdata!S173</f>
        <v>0</v>
      </c>
      <c r="E173" s="131">
        <f>MLdata!T173</f>
        <v>0</v>
      </c>
      <c r="F173" s="99">
        <f>MLdata!U173</f>
        <v>-0.76946735154144097</v>
      </c>
      <c r="G173" s="100">
        <f>MLdata!V173</f>
        <v>0.30241206327217701</v>
      </c>
      <c r="H173" s="100">
        <f>MLdata!W173</f>
        <v>0.40184113044446501</v>
      </c>
      <c r="I173" s="100">
        <f>MLdata!X173</f>
        <v>0.35939963729007501</v>
      </c>
      <c r="J173" s="100">
        <f>MLdata!Y173</f>
        <v>-0.23776706237575199</v>
      </c>
      <c r="K173" s="100">
        <f>MLdata!AB173</f>
        <v>-1.58239137665967</v>
      </c>
      <c r="L173" s="100">
        <f>MLdata!Z173</f>
        <v>-1.6797316963763</v>
      </c>
      <c r="M173" s="144">
        <f>MLdata!AA173</f>
        <v>-1.5430564442983901</v>
      </c>
      <c r="N173" s="130">
        <f>MLdata!AC173</f>
        <v>7.5495189909784793E-2</v>
      </c>
      <c r="O173" s="135">
        <f>MLdata!AD173</f>
        <v>4.1165524345345199E-2</v>
      </c>
      <c r="P173" s="135">
        <f>MLdata!AE173</f>
        <v>4.2667381775898197E-2</v>
      </c>
      <c r="Q173" s="145">
        <f>MLdata!AF173</f>
        <v>3.9649521132310302E-2</v>
      </c>
      <c r="R173" s="132">
        <f>MLdata!AG173</f>
        <v>3.2029660597063699E-2</v>
      </c>
      <c r="S173" s="133">
        <f>MLdata!AH173</f>
        <v>1.3378557200991299</v>
      </c>
      <c r="T173" s="133">
        <f>MLdata!AI173</f>
        <v>0.559589916911303</v>
      </c>
      <c r="U173" s="100">
        <f>MLdata!AJ173</f>
        <v>-8.1554584396932694E-2</v>
      </c>
      <c r="V173" s="132">
        <f>MLdata!AK173</f>
        <v>5.7196369928201603E-2</v>
      </c>
      <c r="W173" s="133">
        <f>MLdata!AL173</f>
        <v>-0.27399742013957601</v>
      </c>
      <c r="X173" s="133">
        <f>MLdata!AM173</f>
        <v>0.27006796203475603</v>
      </c>
      <c r="Y173" s="133">
        <f>MLdata!AN173</f>
        <v>-0.43729627642434599</v>
      </c>
      <c r="Z173" s="2"/>
      <c r="AA173" s="108">
        <f t="shared" si="30"/>
        <v>-0.20345835919443292</v>
      </c>
      <c r="AB173" s="5"/>
      <c r="AC173" s="36">
        <f t="shared" si="31"/>
        <v>-0.15769606057376342</v>
      </c>
      <c r="AD173" s="36">
        <f t="shared" si="32"/>
        <v>-1.5586966803394442E-2</v>
      </c>
      <c r="AE173" s="36">
        <f t="shared" si="33"/>
        <v>-0.21101800970165022</v>
      </c>
    </row>
    <row r="174" spans="1:31" x14ac:dyDescent="0.25">
      <c r="A174" s="2"/>
      <c r="B174" s="5" t="str">
        <f>MLdata!Q174</f>
        <v>Systematic Trading Master Fund</v>
      </c>
      <c r="C174" s="5" t="str">
        <f>MLdata!R174</f>
        <v>Quant</v>
      </c>
      <c r="D174" s="130">
        <f>MLdata!S174</f>
        <v>0</v>
      </c>
      <c r="E174" s="131">
        <f>MLdata!T174</f>
        <v>0</v>
      </c>
      <c r="F174" s="99">
        <f>MLdata!U174</f>
        <v>0.53207418182274002</v>
      </c>
      <c r="G174" s="100">
        <f>MLdata!V174</f>
        <v>0.21405502349549599</v>
      </c>
      <c r="H174" s="100">
        <f>MLdata!W174</f>
        <v>0.175293549234078</v>
      </c>
      <c r="I174" s="100">
        <f>MLdata!X174</f>
        <v>0.25745103755929799</v>
      </c>
      <c r="J174" s="100">
        <f>MLdata!Y174</f>
        <v>0.76807451615198696</v>
      </c>
      <c r="K174" s="100">
        <f>MLdata!AB174</f>
        <v>0.255447605085939</v>
      </c>
      <c r="L174" s="100">
        <f>MLdata!Z174</f>
        <v>0.26751577342440103</v>
      </c>
      <c r="M174" s="144">
        <f>MLdata!AA174</f>
        <v>0.93938181607613802</v>
      </c>
      <c r="N174" s="130">
        <f>MLdata!AC174</f>
        <v>0.135036360517691</v>
      </c>
      <c r="O174" s="135">
        <f>MLdata!AD174</f>
        <v>5.30303351689356E-2</v>
      </c>
      <c r="P174" s="135">
        <f>MLdata!AE174</f>
        <v>5.04804102174784E-2</v>
      </c>
      <c r="Q174" s="145">
        <f>MLdata!AF174</f>
        <v>7.6038800864596606E-2</v>
      </c>
      <c r="R174" s="132">
        <f>MLdata!AG174</f>
        <v>9.4324227200536195E-2</v>
      </c>
      <c r="S174" s="133">
        <f>MLdata!AH174</f>
        <v>-1.0887313395578</v>
      </c>
      <c r="T174" s="133">
        <f>MLdata!AI174</f>
        <v>0.32702503083265499</v>
      </c>
      <c r="U174" s="100">
        <f>MLdata!AJ174</f>
        <v>1.9140528979763101</v>
      </c>
      <c r="V174" s="132">
        <f>MLdata!AK174</f>
        <v>4.6762701149675297E-2</v>
      </c>
      <c r="W174" s="133">
        <f>MLdata!AL174</f>
        <v>0.58431777930316098</v>
      </c>
      <c r="X174" s="133">
        <f>MLdata!AM174</f>
        <v>0.52568002432093497</v>
      </c>
      <c r="Y174" s="133">
        <f>MLdata!AN174</f>
        <v>0.30323274608794698</v>
      </c>
      <c r="Z174" s="2"/>
      <c r="AA174" s="108">
        <f t="shared" si="30"/>
        <v>-4.4701950342238589E-2</v>
      </c>
      <c r="AB174" s="5"/>
      <c r="AC174" s="36">
        <f t="shared" si="31"/>
        <v>2.6296850584218091E-2</v>
      </c>
      <c r="AD174" s="36">
        <f t="shared" si="32"/>
        <v>7.6576647915725063E-2</v>
      </c>
      <c r="AE174" s="36">
        <f t="shared" si="33"/>
        <v>-0.38328232859014588</v>
      </c>
    </row>
    <row r="175" spans="1:31" x14ac:dyDescent="0.25">
      <c r="A175" s="2"/>
      <c r="B175" s="5" t="str">
        <f>MLdata!Q175</f>
        <v>Systematica ARP</v>
      </c>
      <c r="C175" s="5" t="str">
        <f>MLdata!R175</f>
        <v>Quant</v>
      </c>
      <c r="D175" s="130">
        <f>MLdata!S175</f>
        <v>0</v>
      </c>
      <c r="E175" s="131">
        <f>MLdata!T175</f>
        <v>0</v>
      </c>
      <c r="F175" s="99">
        <f>MLdata!U175</f>
        <v>-0.72990368430806396</v>
      </c>
      <c r="G175" s="100">
        <f>MLdata!V175</f>
        <v>-0.310912715994279</v>
      </c>
      <c r="H175" s="100">
        <f>MLdata!W175</f>
        <v>-0.564185498246077</v>
      </c>
      <c r="I175" s="100">
        <f>MLdata!X175</f>
        <v>0.35854376543967198</v>
      </c>
      <c r="J175" s="100">
        <f>MLdata!Y175</f>
        <v>0.47958080949917498</v>
      </c>
      <c r="K175" s="100">
        <f>MLdata!AB175</f>
        <v>-4.0655705490804896</v>
      </c>
      <c r="L175" s="100">
        <f>MLdata!Z175</f>
        <v>-2.7766214575088601</v>
      </c>
      <c r="M175" s="144">
        <f>MLdata!AA175</f>
        <v>-2.9720234343419198</v>
      </c>
      <c r="N175" s="130">
        <f>MLdata!AC175</f>
        <v>8.20739599303245E-2</v>
      </c>
      <c r="O175" s="135">
        <f>MLdata!AD175</f>
        <v>4.2306424140952599E-2</v>
      </c>
      <c r="P175" s="135">
        <f>MLdata!AE175</f>
        <v>3.7475340469127302E-2</v>
      </c>
      <c r="Q175" s="145">
        <f>MLdata!AF175</f>
        <v>3.5712542825312603E-2</v>
      </c>
      <c r="R175" s="132">
        <f>MLdata!AG175</f>
        <v>-4.01586823567298E-3</v>
      </c>
      <c r="S175" s="133">
        <f>MLdata!AH175</f>
        <v>1.2375749744239599</v>
      </c>
      <c r="T175" s="133">
        <f>MLdata!AI175</f>
        <v>0.58604482921384105</v>
      </c>
      <c r="U175" s="100">
        <f>MLdata!AJ175</f>
        <v>0.33498232919610599</v>
      </c>
      <c r="V175" s="132">
        <f>MLdata!AK175</f>
        <v>-0.40201125714427499</v>
      </c>
      <c r="W175" s="133">
        <f>MLdata!AL175</f>
        <v>0.100785002429573</v>
      </c>
      <c r="X175" s="133">
        <f>MLdata!AM175</f>
        <v>0.23318765469803299</v>
      </c>
      <c r="Y175" s="133">
        <f>MLdata!AN175</f>
        <v>0.416215131413878</v>
      </c>
      <c r="Z175" s="2"/>
      <c r="AA175" s="108">
        <f t="shared" si="30"/>
        <v>-0.51260684354876462</v>
      </c>
      <c r="AB175" s="5"/>
      <c r="AC175" s="36">
        <f t="shared" si="31"/>
        <v>-0.47426104920956846</v>
      </c>
      <c r="AD175" s="36">
        <f t="shared" si="32"/>
        <v>3.3992760616516932E-2</v>
      </c>
      <c r="AE175" s="36">
        <f t="shared" si="33"/>
        <v>-0.19872535200423935</v>
      </c>
    </row>
    <row r="176" spans="1:31" x14ac:dyDescent="0.25">
      <c r="A176" s="2"/>
      <c r="B176" s="5" t="str">
        <f>MLdata!Q176</f>
        <v>Systematica Alternative Markets</v>
      </c>
      <c r="C176" s="5" t="str">
        <f>MLdata!R176</f>
        <v>Quant</v>
      </c>
      <c r="D176" s="130">
        <f>MLdata!S176</f>
        <v>0</v>
      </c>
      <c r="E176" s="131">
        <f>MLdata!T176</f>
        <v>0</v>
      </c>
      <c r="F176" s="99">
        <f>MLdata!U176</f>
        <v>0.66488318166810001</v>
      </c>
      <c r="G176" s="100">
        <f>MLdata!V176</f>
        <v>1.16162838878785</v>
      </c>
      <c r="H176" s="100">
        <f>MLdata!W176</f>
        <v>0.89194943077825595</v>
      </c>
      <c r="I176" s="100">
        <f>MLdata!X176</f>
        <v>0.43758108454861699</v>
      </c>
      <c r="J176" s="100">
        <f>MLdata!Y176</f>
        <v>0.75057636762714797</v>
      </c>
      <c r="K176" s="100">
        <f>MLdata!AB176</f>
        <v>0.319090155030129</v>
      </c>
      <c r="L176" s="100">
        <f>MLdata!Z176</f>
        <v>0.35626417718459902</v>
      </c>
      <c r="M176" s="144">
        <f>MLdata!AA176</f>
        <v>0.53835623732614801</v>
      </c>
      <c r="N176" s="130">
        <f>MLdata!AC176</f>
        <v>0.103808123431074</v>
      </c>
      <c r="O176" s="135">
        <f>MLdata!AD176</f>
        <v>5.1904705018542802E-2</v>
      </c>
      <c r="P176" s="135">
        <f>MLdata!AE176</f>
        <v>3.5786303662393798E-2</v>
      </c>
      <c r="Q176" s="145">
        <f>MLdata!AF176</f>
        <v>6.0946425812164098E-2</v>
      </c>
      <c r="R176" s="132">
        <f>MLdata!AG176</f>
        <v>0.120712997714346</v>
      </c>
      <c r="S176" s="133">
        <f>MLdata!AH176</f>
        <v>0.52147706351419199</v>
      </c>
      <c r="T176" s="133">
        <f>MLdata!AI176</f>
        <v>0.165043021875309</v>
      </c>
      <c r="U176" s="100">
        <f>MLdata!AJ176</f>
        <v>1.8553267416557699</v>
      </c>
      <c r="V176" s="132">
        <f>MLdata!AK176</f>
        <v>-0.35662335696252501</v>
      </c>
      <c r="W176" s="133">
        <f>MLdata!AL176</f>
        <v>0.54102623763607205</v>
      </c>
      <c r="X176" s="133">
        <f>MLdata!AM176</f>
        <v>0.40119489472328201</v>
      </c>
      <c r="Y176" s="133">
        <f>MLdata!AN176</f>
        <v>0.23378352229391999</v>
      </c>
      <c r="Z176" s="2"/>
      <c r="AA176" s="108">
        <f t="shared" si="30"/>
        <v>-4.3702824473363849E-2</v>
      </c>
      <c r="AB176" s="5"/>
      <c r="AC176" s="36">
        <f t="shared" si="31"/>
        <v>2.9417308668231851E-2</v>
      </c>
      <c r="AD176" s="36">
        <f t="shared" si="32"/>
        <v>5.748191655692711E-2</v>
      </c>
      <c r="AE176" s="36">
        <f t="shared" si="33"/>
        <v>-0.38434162398644206</v>
      </c>
    </row>
    <row r="177" spans="1:31" x14ac:dyDescent="0.25">
      <c r="A177" s="2"/>
      <c r="B177" s="5" t="str">
        <f>MLdata!Q177</f>
        <v>Systematica Alternative Risk Premia Fund Ltd - Class Q USD</v>
      </c>
      <c r="C177" s="5" t="str">
        <f>MLdata!R177</f>
        <v>Quant</v>
      </c>
      <c r="D177" s="130">
        <f>MLdata!S177</f>
        <v>0</v>
      </c>
      <c r="E177" s="131">
        <f>MLdata!T177</f>
        <v>0</v>
      </c>
      <c r="F177" s="99">
        <f>MLdata!U177</f>
        <v>-0.72990368315419996</v>
      </c>
      <c r="G177" s="100">
        <f>MLdata!V177</f>
        <v>-0.310912685227687</v>
      </c>
      <c r="H177" s="100">
        <f>MLdata!W177</f>
        <v>-0.56418546092368105</v>
      </c>
      <c r="I177" s="100">
        <f>MLdata!X177</f>
        <v>0.358543761171289</v>
      </c>
      <c r="J177" s="100">
        <f>MLdata!Y177</f>
        <v>0.47958081245207801</v>
      </c>
      <c r="K177" s="100">
        <f>MLdata!AB177</f>
        <v>-4.0655705434609999</v>
      </c>
      <c r="L177" s="100">
        <f>MLdata!Z177</f>
        <v>-2.7766214590568001</v>
      </c>
      <c r="M177" s="144">
        <f>MLdata!AA177</f>
        <v>-2.97202342471686</v>
      </c>
      <c r="N177" s="130">
        <f>MLdata!AC177</f>
        <v>8.2073960376758404E-2</v>
      </c>
      <c r="O177" s="135">
        <f>MLdata!AD177</f>
        <v>4.2306425184512803E-2</v>
      </c>
      <c r="P177" s="135">
        <f>MLdata!AE177</f>
        <v>3.7475339967306502E-2</v>
      </c>
      <c r="Q177" s="145">
        <f>MLdata!AF177</f>
        <v>3.5712542959544298E-2</v>
      </c>
      <c r="R177" s="132">
        <f>MLdata!AG177</f>
        <v>-4.0158714635493004E-3</v>
      </c>
      <c r="S177" s="133">
        <f>MLdata!AH177</f>
        <v>1.23757500264232</v>
      </c>
      <c r="T177" s="133">
        <f>MLdata!AI177</f>
        <v>0.58604484598060502</v>
      </c>
      <c r="U177" s="100">
        <f>MLdata!AJ177</f>
        <v>0.334982333366933</v>
      </c>
      <c r="V177" s="132">
        <f>MLdata!AK177</f>
        <v>-0.40201124700315899</v>
      </c>
      <c r="W177" s="133">
        <f>MLdata!AL177</f>
        <v>0.100784999401981</v>
      </c>
      <c r="X177" s="133">
        <f>MLdata!AM177</f>
        <v>0.23318765798756699</v>
      </c>
      <c r="Y177" s="133">
        <f>MLdata!AN177</f>
        <v>0.41621512215108802</v>
      </c>
      <c r="Z177" s="2"/>
      <c r="AA177" s="108">
        <f t="shared" si="30"/>
        <v>-0.51260684592009387</v>
      </c>
      <c r="AB177" s="5"/>
      <c r="AC177" s="36">
        <f t="shared" si="31"/>
        <v>-0.47426104972709887</v>
      </c>
      <c r="AD177" s="36">
        <f t="shared" si="32"/>
        <v>3.3992760536754714E-2</v>
      </c>
      <c r="AE177" s="36">
        <f t="shared" si="33"/>
        <v>-0.19872536123335249</v>
      </c>
    </row>
    <row r="178" spans="1:31" x14ac:dyDescent="0.25">
      <c r="A178" s="2"/>
      <c r="B178" s="5" t="str">
        <f>MLdata!Q178</f>
        <v>Systematica BlueMatrix</v>
      </c>
      <c r="C178" s="5" t="str">
        <f>MLdata!R178</f>
        <v>Quant</v>
      </c>
      <c r="D178" s="130">
        <f>MLdata!S178</f>
        <v>0</v>
      </c>
      <c r="E178" s="131">
        <f>MLdata!T178</f>
        <v>0</v>
      </c>
      <c r="F178" s="99">
        <f>MLdata!U178</f>
        <v>0.21971181509379301</v>
      </c>
      <c r="G178" s="100">
        <f>MLdata!V178</f>
        <v>0.17012959272112901</v>
      </c>
      <c r="H178" s="100">
        <f>MLdata!W178</f>
        <v>-0.89558146642336001</v>
      </c>
      <c r="I178" s="100">
        <f>MLdata!X178</f>
        <v>2.91261918474271E-2</v>
      </c>
      <c r="J178" s="100">
        <f>MLdata!Y178</f>
        <v>0.630529254908337</v>
      </c>
      <c r="K178" s="100">
        <f>MLdata!AB178</f>
        <v>-0.69694002274426403</v>
      </c>
      <c r="L178" s="100">
        <f>MLdata!Z178</f>
        <v>-0.168797706299262</v>
      </c>
      <c r="M178" s="144">
        <f>MLdata!AA178</f>
        <v>-0.76044424610949302</v>
      </c>
      <c r="N178" s="130">
        <f>MLdata!AC178</f>
        <v>7.8269375153335805E-2</v>
      </c>
      <c r="O178" s="135">
        <f>MLdata!AD178</f>
        <v>1.9366601072002401E-2</v>
      </c>
      <c r="P178" s="135">
        <f>MLdata!AE178</f>
        <v>3.7909480650930603E-2</v>
      </c>
      <c r="Q178" s="145">
        <f>MLdata!AF178</f>
        <v>5.1257511630901899E-2</v>
      </c>
      <c r="R178" s="132">
        <f>MLdata!AG178</f>
        <v>1.88322113215675E-3</v>
      </c>
      <c r="S178" s="133">
        <f>MLdata!AH178</f>
        <v>0.23298047576691699</v>
      </c>
      <c r="T178" s="133">
        <f>MLdata!AI178</f>
        <v>-0.33807156850115999</v>
      </c>
      <c r="U178" s="100">
        <f>MLdata!AJ178</f>
        <v>0.391686249476416</v>
      </c>
      <c r="V178" s="132">
        <f>MLdata!AK178</f>
        <v>-0.17539003476759399</v>
      </c>
      <c r="W178" s="133">
        <f>MLdata!AL178</f>
        <v>0.46784833188046498</v>
      </c>
      <c r="X178" s="133">
        <f>MLdata!AM178</f>
        <v>0.55171280614681395</v>
      </c>
      <c r="Y178" s="133">
        <f>MLdata!AN178</f>
        <v>-3.1376857134467397E-2</v>
      </c>
      <c r="Z178" s="2"/>
      <c r="AA178" s="108">
        <f t="shared" si="30"/>
        <v>-6.992543751964371E-2</v>
      </c>
      <c r="AB178" s="5"/>
      <c r="AC178" s="36">
        <f t="shared" si="31"/>
        <v>-6.8598148761061961E-2</v>
      </c>
      <c r="AD178" s="36">
        <f t="shared" si="32"/>
        <v>4.8271681568244199E-2</v>
      </c>
      <c r="AE178" s="36">
        <f t="shared" si="33"/>
        <v>-2.0772284577030842E-2</v>
      </c>
    </row>
    <row r="179" spans="1:31" x14ac:dyDescent="0.25">
      <c r="A179" s="2"/>
      <c r="B179" s="5" t="str">
        <f>MLdata!Q179</f>
        <v>Systematica BlueTrend</v>
      </c>
      <c r="C179" s="5" t="str">
        <f>MLdata!R179</f>
        <v>Quant</v>
      </c>
      <c r="D179" s="130">
        <f>MLdata!S179</f>
        <v>0</v>
      </c>
      <c r="E179" s="131">
        <f>MLdata!T179</f>
        <v>0</v>
      </c>
      <c r="F179" s="99">
        <f>MLdata!U179</f>
        <v>0.12276882948071401</v>
      </c>
      <c r="G179" s="100">
        <f>MLdata!V179</f>
        <v>-5.5388192985813101E-2</v>
      </c>
      <c r="H179" s="100">
        <f>MLdata!W179</f>
        <v>-8.0267066135906201E-2</v>
      </c>
      <c r="I179" s="100">
        <f>MLdata!X179</f>
        <v>0.40630658176802098</v>
      </c>
      <c r="J179" s="100">
        <f>MLdata!Y179</f>
        <v>0.71119095150942702</v>
      </c>
      <c r="K179" s="100">
        <f>MLdata!AB179</f>
        <v>-0.58786490514537604</v>
      </c>
      <c r="L179" s="100">
        <f>MLdata!Z179</f>
        <v>-0.70244818405931198</v>
      </c>
      <c r="M179" s="144">
        <f>MLdata!AA179</f>
        <v>-0.25697971711383899</v>
      </c>
      <c r="N179" s="130">
        <f>MLdata!AC179</f>
        <v>0.152278398200966</v>
      </c>
      <c r="O179" s="135">
        <f>MLdata!AD179</f>
        <v>8.2225872727909502E-2</v>
      </c>
      <c r="P179" s="135">
        <f>MLdata!AE179</f>
        <v>5.21471146671421E-2</v>
      </c>
      <c r="Q179" s="145">
        <f>MLdata!AF179</f>
        <v>8.8116212115816994E-2</v>
      </c>
      <c r="R179" s="132">
        <f>MLdata!AG179</f>
        <v>0.24619040837794101</v>
      </c>
      <c r="S179" s="133">
        <f>MLdata!AH179</f>
        <v>-0.44653869352578801</v>
      </c>
      <c r="T179" s="133">
        <f>MLdata!AI179</f>
        <v>0.54441778141866404</v>
      </c>
      <c r="U179" s="100">
        <f>MLdata!AJ179</f>
        <v>2.8350353900952601</v>
      </c>
      <c r="V179" s="132">
        <f>MLdata!AK179</f>
        <v>0.10012536979188</v>
      </c>
      <c r="W179" s="133">
        <f>MLdata!AL179</f>
        <v>0.41865475300989102</v>
      </c>
      <c r="X179" s="133">
        <f>MLdata!AM179</f>
        <v>0.41605183252884798</v>
      </c>
      <c r="Y179" s="133">
        <f>MLdata!AN179</f>
        <v>0.44369681124914101</v>
      </c>
      <c r="Z179" s="2"/>
      <c r="AA179" s="108">
        <f t="shared" si="30"/>
        <v>-0.25328557920682576</v>
      </c>
      <c r="AB179" s="5"/>
      <c r="AC179" s="36">
        <f t="shared" si="31"/>
        <v>-8.3250870317334261E-2</v>
      </c>
      <c r="AD179" s="36">
        <f t="shared" si="32"/>
        <v>7.1269791916782177E-2</v>
      </c>
      <c r="AE179" s="36">
        <f t="shared" si="33"/>
        <v>-0.8758084404058486</v>
      </c>
    </row>
    <row r="180" spans="1:31" x14ac:dyDescent="0.25">
      <c r="A180" s="2"/>
      <c r="B180" s="5" t="str">
        <f>MLdata!Q180</f>
        <v>Systematica Macro RV</v>
      </c>
      <c r="C180" s="5" t="str">
        <f>MLdata!R180</f>
        <v>Quant</v>
      </c>
      <c r="D180" s="130">
        <f>MLdata!S180</f>
        <v>0</v>
      </c>
      <c r="E180" s="131">
        <f>MLdata!T180</f>
        <v>0</v>
      </c>
      <c r="F180" s="99">
        <f>MLdata!U180</f>
        <v>0.78975553052623404</v>
      </c>
      <c r="G180" s="100">
        <f>MLdata!V180</f>
        <v>1.33109511623558</v>
      </c>
      <c r="H180" s="100">
        <f>MLdata!W180</f>
        <v>0.67773775111607504</v>
      </c>
      <c r="I180" s="100">
        <f>MLdata!X180</f>
        <v>0.46028190202955999</v>
      </c>
      <c r="J180" s="100">
        <f>MLdata!Y180</f>
        <v>0.43034862116467298</v>
      </c>
      <c r="K180" s="100">
        <f>MLdata!AB180</f>
        <v>0.58435770880494997</v>
      </c>
      <c r="L180" s="100">
        <f>MLdata!Z180</f>
        <v>0.84951566184495797</v>
      </c>
      <c r="M180" s="144">
        <f>MLdata!AA180</f>
        <v>0.33892791096217301</v>
      </c>
      <c r="N180" s="130">
        <f>MLdata!AC180</f>
        <v>7.2550969684925901E-2</v>
      </c>
      <c r="O180" s="135">
        <f>MLdata!AD180</f>
        <v>3.5769296963747997E-2</v>
      </c>
      <c r="P180" s="135">
        <f>MLdata!AE180</f>
        <v>1.3142953483705699E-2</v>
      </c>
      <c r="Q180" s="145">
        <f>MLdata!AF180</f>
        <v>3.9631044546468097E-2</v>
      </c>
      <c r="R180" s="132">
        <f>MLdata!AG180</f>
        <v>0.12767617568074</v>
      </c>
      <c r="S180" s="133">
        <f>MLdata!AH180</f>
        <v>4.2267942246252597E-2</v>
      </c>
      <c r="T180" s="133">
        <f>MLdata!AI180</f>
        <v>0.25408542070255402</v>
      </c>
      <c r="U180" s="100">
        <f>MLdata!AJ180</f>
        <v>1.1146398331187499</v>
      </c>
      <c r="V180" s="132">
        <f>MLdata!AK180</f>
        <v>-0.32033804073043898</v>
      </c>
      <c r="W180" s="133">
        <f>MLdata!AL180</f>
        <v>0.14088387417672801</v>
      </c>
      <c r="X180" s="133">
        <f>MLdata!AM180</f>
        <v>0.19547115574747001</v>
      </c>
      <c r="Y180" s="133">
        <f>MLdata!AN180</f>
        <v>1.33548103454955E-2</v>
      </c>
      <c r="Z180" s="2"/>
      <c r="AA180" s="108">
        <f t="shared" si="30"/>
        <v>1.6276574178343224E-2</v>
      </c>
      <c r="AB180" s="5"/>
      <c r="AC180" s="36">
        <f t="shared" si="31"/>
        <v>4.5381109686243246E-2</v>
      </c>
      <c r="AD180" s="36">
        <f t="shared" si="32"/>
        <v>1.3529920598106872E-2</v>
      </c>
      <c r="AE180" s="36">
        <f t="shared" si="33"/>
        <v>-0.14228763783855353</v>
      </c>
    </row>
    <row r="181" spans="1:31" x14ac:dyDescent="0.25">
      <c r="A181" s="2"/>
      <c r="B181" s="5" t="str">
        <f>MLdata!Q181</f>
        <v>Systematica STF</v>
      </c>
      <c r="C181" s="5" t="str">
        <f>MLdata!R181</f>
        <v>Quant</v>
      </c>
      <c r="D181" s="130">
        <f>MLdata!S181</f>
        <v>0</v>
      </c>
      <c r="E181" s="131">
        <f>MLdata!T181</f>
        <v>0</v>
      </c>
      <c r="F181" s="99">
        <f>MLdata!U181</f>
        <v>0.52170170842563102</v>
      </c>
      <c r="G181" s="100">
        <f>MLdata!V181</f>
        <v>0.25653345833051999</v>
      </c>
      <c r="H181" s="100">
        <f>MLdata!W181</f>
        <v>-0.340891153289963</v>
      </c>
      <c r="I181" s="100">
        <f>MLdata!X181</f>
        <v>0.14992646760314399</v>
      </c>
      <c r="J181" s="100">
        <f>MLdata!Y181</f>
        <v>0.65794510674143802</v>
      </c>
      <c r="K181" s="100">
        <f>MLdata!AB181</f>
        <v>0.304165190978959</v>
      </c>
      <c r="L181" s="100">
        <f>MLdata!Z181</f>
        <v>0.42281415577554099</v>
      </c>
      <c r="M181" s="144">
        <f>MLdata!AA181</f>
        <v>0.24239125201502101</v>
      </c>
      <c r="N181" s="130">
        <f>MLdata!AC181</f>
        <v>0.120577961993708</v>
      </c>
      <c r="O181" s="135">
        <f>MLdata!AD181</f>
        <v>4.7526800805119097E-2</v>
      </c>
      <c r="P181" s="135">
        <f>MLdata!AE181</f>
        <v>4.4214225772162302E-2</v>
      </c>
      <c r="Q181" s="145">
        <f>MLdata!AF181</f>
        <v>7.4370239539912494E-2</v>
      </c>
      <c r="R181" s="132">
        <f>MLdata!AG181</f>
        <v>-2.0374039710677901E-3</v>
      </c>
      <c r="S181" s="133">
        <f>MLdata!AH181</f>
        <v>-1.0188543901976701</v>
      </c>
      <c r="T181" s="133">
        <f>MLdata!AI181</f>
        <v>0.22623328180795599</v>
      </c>
      <c r="U181" s="100">
        <f>MLdata!AJ181</f>
        <v>1.7733252148443699</v>
      </c>
      <c r="V181" s="132">
        <f>MLdata!AK181</f>
        <v>1.51104456634543E-2</v>
      </c>
      <c r="W181" s="133">
        <f>MLdata!AL181</f>
        <v>0.247018390303441</v>
      </c>
      <c r="X181" s="133">
        <f>MLdata!AM181</f>
        <v>0.45806986929347299</v>
      </c>
      <c r="Y181" s="133">
        <f>MLdata!AN181</f>
        <v>0.29095639136668699</v>
      </c>
      <c r="Z181" s="2"/>
      <c r="AA181" s="108">
        <f t="shared" si="30"/>
        <v>-2.8034787865492627E-2</v>
      </c>
      <c r="AB181" s="5"/>
      <c r="AC181" s="36">
        <f t="shared" si="31"/>
        <v>3.2168904726375673E-2</v>
      </c>
      <c r="AD181" s="36">
        <f t="shared" si="32"/>
        <v>5.7135837161402844E-2</v>
      </c>
      <c r="AE181" s="36">
        <f t="shared" si="33"/>
        <v>-0.31958638154004293</v>
      </c>
    </row>
    <row r="182" spans="1:31" x14ac:dyDescent="0.25">
      <c r="A182" s="2"/>
      <c r="B182" s="5" t="str">
        <f>MLdata!Q182</f>
        <v>Systematica Synergy</v>
      </c>
      <c r="C182" s="5" t="str">
        <f>MLdata!R182</f>
        <v>Quant</v>
      </c>
      <c r="D182" s="130">
        <f>MLdata!S182</f>
        <v>0</v>
      </c>
      <c r="E182" s="131">
        <f>MLdata!T182</f>
        <v>0</v>
      </c>
      <c r="F182" s="99">
        <f>MLdata!U182</f>
        <v>0.58163788112182102</v>
      </c>
      <c r="G182" s="100">
        <f>MLdata!V182</f>
        <v>0.786102079522085</v>
      </c>
      <c r="H182" s="100">
        <f>MLdata!W182</f>
        <v>2.5172497279641701E-2</v>
      </c>
      <c r="I182" s="100">
        <f>MLdata!X182</f>
        <v>0.41851934123428303</v>
      </c>
      <c r="J182" s="100">
        <f>MLdata!Y182</f>
        <v>0.76342150726693903</v>
      </c>
      <c r="K182" s="100">
        <f>MLdata!AB182</f>
        <v>-0.26963642886630501</v>
      </c>
      <c r="L182" s="100">
        <f>MLdata!Z182</f>
        <v>-4.9864542624466199E-2</v>
      </c>
      <c r="M182" s="144">
        <f>MLdata!AA182</f>
        <v>-0.303613220046628</v>
      </c>
      <c r="N182" s="130">
        <f>MLdata!AC182</f>
        <v>8.33756062812539E-2</v>
      </c>
      <c r="O182" s="135">
        <f>MLdata!AD182</f>
        <v>4.4411418767998298E-2</v>
      </c>
      <c r="P182" s="135">
        <f>MLdata!AE182</f>
        <v>4.1612952850610598E-2</v>
      </c>
      <c r="Q182" s="145">
        <f>MLdata!AF182</f>
        <v>4.53153420297885E-2</v>
      </c>
      <c r="R182" s="132">
        <f>MLdata!AG182</f>
        <v>9.5536249667272699E-2</v>
      </c>
      <c r="S182" s="133">
        <f>MLdata!AH182</f>
        <v>0.28137999602081598</v>
      </c>
      <c r="T182" s="133">
        <f>MLdata!AI182</f>
        <v>0.17062393992914501</v>
      </c>
      <c r="U182" s="100">
        <f>MLdata!AJ182</f>
        <v>1.6282984388982999</v>
      </c>
      <c r="V182" s="132">
        <f>MLdata!AK182</f>
        <v>-0.115636189016299</v>
      </c>
      <c r="W182" s="133">
        <f>MLdata!AL182</f>
        <v>0.60059068610862298</v>
      </c>
      <c r="X182" s="133">
        <f>MLdata!AM182</f>
        <v>0.526776918587881</v>
      </c>
      <c r="Y182" s="133">
        <f>MLdata!AN182</f>
        <v>0.133974448070381</v>
      </c>
      <c r="Z182" s="2"/>
      <c r="AA182" s="108">
        <f t="shared" si="30"/>
        <v>-7.0979412470212042E-2</v>
      </c>
      <c r="AB182" s="5"/>
      <c r="AC182" s="36">
        <f t="shared" si="31"/>
        <v>-1.9083461583359138E-2</v>
      </c>
      <c r="AD182" s="36">
        <f t="shared" si="32"/>
        <v>6.57471435634054E-2</v>
      </c>
      <c r="AE182" s="36">
        <f t="shared" si="33"/>
        <v>-0.2823533262159672</v>
      </c>
    </row>
    <row r="183" spans="1:31" x14ac:dyDescent="0.25">
      <c r="A183" s="2"/>
      <c r="B183" s="5" t="str">
        <f>MLdata!Q183</f>
        <v>Trinnacle</v>
      </c>
      <c r="C183" s="5" t="str">
        <f>MLdata!R183</f>
        <v>Quant</v>
      </c>
      <c r="D183" s="130">
        <f>MLdata!S183</f>
        <v>0</v>
      </c>
      <c r="E183" s="131">
        <f>MLdata!T183</f>
        <v>0</v>
      </c>
      <c r="F183" s="99">
        <f>MLdata!U183</f>
        <v>0.36290808882715497</v>
      </c>
      <c r="G183" s="100">
        <f>MLdata!V183</f>
        <v>0.60491818661668295</v>
      </c>
      <c r="H183" s="100">
        <f>MLdata!W183</f>
        <v>0.30934818021341398</v>
      </c>
      <c r="I183" s="100">
        <f>MLdata!X183</f>
        <v>0.42778066636197898</v>
      </c>
      <c r="J183" s="100">
        <f>MLdata!Y183</f>
        <v>0.44759042709880298</v>
      </c>
      <c r="K183" s="100">
        <f>MLdata!AB183</f>
        <v>-5.0538340792780599E-2</v>
      </c>
      <c r="L183" s="100">
        <f>MLdata!Z183</f>
        <v>0.112633460950257</v>
      </c>
      <c r="M183" s="144">
        <f>MLdata!AA183</f>
        <v>-0.194555050484014</v>
      </c>
      <c r="N183" s="130">
        <f>MLdata!AC183</f>
        <v>0.118547461171724</v>
      </c>
      <c r="O183" s="135">
        <f>MLdata!AD183</f>
        <v>3.7749927095373503E-2</v>
      </c>
      <c r="P183" s="135">
        <f>MLdata!AE183</f>
        <v>4.2160530320696603E-2</v>
      </c>
      <c r="Q183" s="145">
        <f>MLdata!AF183</f>
        <v>7.2894492651860099E-2</v>
      </c>
      <c r="R183" s="132">
        <f>MLdata!AG183</f>
        <v>0.228760794468641</v>
      </c>
      <c r="S183" s="133">
        <f>MLdata!AH183</f>
        <v>0.22039236373355001</v>
      </c>
      <c r="T183" s="133">
        <f>MLdata!AI183</f>
        <v>-0.21075169802104499</v>
      </c>
      <c r="U183" s="100">
        <f>MLdata!AJ183</f>
        <v>0.78782560898887899</v>
      </c>
      <c r="V183" s="132">
        <f>MLdata!AK183</f>
        <v>-0.25786304922893699</v>
      </c>
      <c r="W183" s="133">
        <f>MLdata!AL183</f>
        <v>0.20001172743446399</v>
      </c>
      <c r="X183" s="133">
        <f>MLdata!AM183</f>
        <v>0.60668714387774603</v>
      </c>
      <c r="Y183" s="133">
        <f>MLdata!AN183</f>
        <v>-4.5288024658666201E-2</v>
      </c>
      <c r="Z183" s="2"/>
      <c r="AA183" s="108">
        <f t="shared" si="30"/>
        <v>-2.2666577840266138E-2</v>
      </c>
      <c r="AB183" s="5"/>
      <c r="AC183" s="36">
        <f t="shared" si="31"/>
        <v>-3.361609502802604E-3</v>
      </c>
      <c r="AD183" s="36">
        <f t="shared" si="32"/>
        <v>3.406281497980989E-2</v>
      </c>
      <c r="AE183" s="36">
        <f t="shared" si="33"/>
        <v>-0.10355624917722261</v>
      </c>
    </row>
    <row r="184" spans="1:31" x14ac:dyDescent="0.25">
      <c r="A184" s="2"/>
      <c r="B184" s="5" t="str">
        <f>MLdata!Q184</f>
        <v>Two Sigma ARM Enhanced</v>
      </c>
      <c r="C184" s="5" t="str">
        <f>MLdata!R184</f>
        <v>Quant</v>
      </c>
      <c r="D184" s="130">
        <f>MLdata!S184</f>
        <v>0</v>
      </c>
      <c r="E184" s="131">
        <f>MLdata!T184</f>
        <v>0</v>
      </c>
      <c r="F184" s="99">
        <f>MLdata!U184</f>
        <v>0.46895631631415002</v>
      </c>
      <c r="G184" s="100">
        <f>MLdata!V184</f>
        <v>0.52883284729755498</v>
      </c>
      <c r="H184" s="100">
        <f>MLdata!W184</f>
        <v>9.3204857675931299E-2</v>
      </c>
      <c r="I184" s="100">
        <f>MLdata!X184</f>
        <v>0.32560426733532499</v>
      </c>
      <c r="J184" s="100">
        <f>MLdata!Y184</f>
        <v>0.35594231484629502</v>
      </c>
      <c r="K184" s="100">
        <f>MLdata!AB184</f>
        <v>0.32341187782632602</v>
      </c>
      <c r="L184" s="100">
        <f>MLdata!Z184</f>
        <v>0.335100170277845</v>
      </c>
      <c r="M184" s="144">
        <f>MLdata!AA184</f>
        <v>0.35198827745463301</v>
      </c>
      <c r="N184" s="130">
        <f>MLdata!AC184</f>
        <v>0.16656718344386601</v>
      </c>
      <c r="O184" s="135">
        <f>MLdata!AD184</f>
        <v>9.5434219329758596E-2</v>
      </c>
      <c r="P184" s="135">
        <f>MLdata!AE184</f>
        <v>5.1986725760355401E-2</v>
      </c>
      <c r="Q184" s="145">
        <f>MLdata!AF184</f>
        <v>8.6611918413583205E-2</v>
      </c>
      <c r="R184" s="132">
        <f>MLdata!AG184</f>
        <v>0.43639132652347901</v>
      </c>
      <c r="S184" s="133">
        <f>MLdata!AH184</f>
        <v>-1.4257364449477301</v>
      </c>
      <c r="T184" s="133">
        <f>MLdata!AI184</f>
        <v>-0.29991163933783899</v>
      </c>
      <c r="U184" s="100">
        <f>MLdata!AJ184</f>
        <v>3.1546847174666901</v>
      </c>
      <c r="V184" s="132">
        <f>MLdata!AK184</f>
        <v>-0.10043035797098</v>
      </c>
      <c r="W184" s="133">
        <f>MLdata!AL184</f>
        <v>0.36827501657661399</v>
      </c>
      <c r="X184" s="133">
        <f>MLdata!AM184</f>
        <v>-0.20262596549895601</v>
      </c>
      <c r="Y184" s="133">
        <f>MLdata!AN184</f>
        <v>0.58837407401582797</v>
      </c>
      <c r="Z184" s="2"/>
      <c r="AA184" s="108">
        <f t="shared" si="30"/>
        <v>-0.18577028294903924</v>
      </c>
      <c r="AB184" s="5"/>
      <c r="AC184" s="36">
        <f t="shared" si="31"/>
        <v>3.893840887465775E-2</v>
      </c>
      <c r="AD184" s="36">
        <f t="shared" si="32"/>
        <v>2.9932560897498777E-2</v>
      </c>
      <c r="AE184" s="36">
        <f t="shared" si="33"/>
        <v>-1.1285097395672343</v>
      </c>
    </row>
    <row r="185" spans="1:31" x14ac:dyDescent="0.25">
      <c r="A185" s="2"/>
      <c r="B185" s="5" t="str">
        <f>MLdata!Q185</f>
        <v>Two Sigma Absolute</v>
      </c>
      <c r="C185" s="5" t="str">
        <f>MLdata!R185</f>
        <v>Quant</v>
      </c>
      <c r="D185" s="130">
        <f>MLdata!S185</f>
        <v>7.7278596927845304E-3</v>
      </c>
      <c r="E185" s="131">
        <f>MLdata!T185</f>
        <v>28134523</v>
      </c>
      <c r="F185" s="99">
        <f>MLdata!U185</f>
        <v>1.3773979959568201</v>
      </c>
      <c r="G185" s="100">
        <f>MLdata!V185</f>
        <v>1.52465971671168</v>
      </c>
      <c r="H185" s="100">
        <f>MLdata!W185</f>
        <v>1.4925821405353801</v>
      </c>
      <c r="I185" s="100">
        <f>MLdata!X185</f>
        <v>-3.2843422710952197E-2</v>
      </c>
      <c r="J185" s="100">
        <f>MLdata!Y185</f>
        <v>0.40863054997235299</v>
      </c>
      <c r="K185" s="100">
        <f>MLdata!AB185</f>
        <v>2.3258336943192601</v>
      </c>
      <c r="L185" s="100">
        <f>MLdata!Z185</f>
        <v>2.3160833112707202</v>
      </c>
      <c r="M185" s="144">
        <f>MLdata!AA185</f>
        <v>2.8603308409518702</v>
      </c>
      <c r="N185" s="130">
        <f>MLdata!AC185</f>
        <v>5.0776840596407399E-2</v>
      </c>
      <c r="O185" s="135">
        <f>MLdata!AD185</f>
        <v>2.2652908686384501E-2</v>
      </c>
      <c r="P185" s="135">
        <f>MLdata!AE185</f>
        <v>1.39658901103416E-2</v>
      </c>
      <c r="Q185" s="145">
        <f>MLdata!AF185</f>
        <v>2.7937091261594101E-2</v>
      </c>
      <c r="R185" s="132">
        <f>MLdata!AG185</f>
        <v>3.4001722645572698E-2</v>
      </c>
      <c r="S185" s="133">
        <f>MLdata!AH185</f>
        <v>-0.80882916930865101</v>
      </c>
      <c r="T185" s="133">
        <f>MLdata!AI185</f>
        <v>-0.169870149937038</v>
      </c>
      <c r="U185" s="100">
        <f>MLdata!AJ185</f>
        <v>0.64361392331363099</v>
      </c>
      <c r="V185" s="132">
        <f>MLdata!AK185</f>
        <v>-6.5782866688339596E-3</v>
      </c>
      <c r="W185" s="133">
        <f>MLdata!AL185</f>
        <v>-3.4373042822151902E-2</v>
      </c>
      <c r="X185" s="133">
        <f>MLdata!AM185</f>
        <v>0.147034574544056</v>
      </c>
      <c r="Y185" s="133">
        <f>MLdata!AN185</f>
        <v>5.5255727115674898E-2</v>
      </c>
      <c r="Z185" s="2"/>
      <c r="AA185" s="108">
        <f t="shared" si="30"/>
        <v>0.18715304404393132</v>
      </c>
      <c r="AB185" s="5"/>
      <c r="AC185" s="36">
        <f t="shared" si="31"/>
        <v>0.19627239058584703</v>
      </c>
      <c r="AD185" s="36">
        <f t="shared" si="32"/>
        <v>1.3272875037488819E-2</v>
      </c>
      <c r="AE185" s="36">
        <f t="shared" si="33"/>
        <v>-4.2233170228322965E-2</v>
      </c>
    </row>
    <row r="186" spans="1:31" x14ac:dyDescent="0.25">
      <c r="A186" s="2"/>
      <c r="B186" s="5" t="str">
        <f>MLdata!Q186</f>
        <v>Two Sigma RP</v>
      </c>
      <c r="C186" s="5" t="str">
        <f>MLdata!R186</f>
        <v>Quant</v>
      </c>
      <c r="D186" s="130">
        <f>MLdata!S186</f>
        <v>0</v>
      </c>
      <c r="E186" s="131">
        <f>MLdata!T186</f>
        <v>0</v>
      </c>
      <c r="F186" s="99">
        <f>MLdata!U186</f>
        <v>0.81950279866149101</v>
      </c>
      <c r="G186" s="100">
        <f>MLdata!V186</f>
        <v>0.78065518901072095</v>
      </c>
      <c r="H186" s="100">
        <f>MLdata!W186</f>
        <v>0.108471713917752</v>
      </c>
      <c r="I186" s="100">
        <f>MLdata!X186</f>
        <v>0.17688847047596301</v>
      </c>
      <c r="J186" s="100">
        <f>MLdata!Y186</f>
        <v>0.67982594591230305</v>
      </c>
      <c r="K186" s="100">
        <f>MLdata!AB186</f>
        <v>0.70841779155770102</v>
      </c>
      <c r="L186" s="100">
        <f>MLdata!Z186</f>
        <v>0.91945322678017005</v>
      </c>
      <c r="M186" s="144">
        <f>MLdata!AA186</f>
        <v>0.55784044350013995</v>
      </c>
      <c r="N186" s="130">
        <f>MLdata!AC186</f>
        <v>4.4917207544393198E-2</v>
      </c>
      <c r="O186" s="135">
        <f>MLdata!AD186</f>
        <v>3.2229563674843901E-3</v>
      </c>
      <c r="P186" s="135">
        <f>MLdata!AE186</f>
        <v>1.52829920892143E-2</v>
      </c>
      <c r="Q186" s="145">
        <f>MLdata!AF186</f>
        <v>2.7626369038687499E-2</v>
      </c>
      <c r="R186" s="132">
        <f>MLdata!AG186</f>
        <v>1.5937901633555102E-2</v>
      </c>
      <c r="S186" s="133">
        <f>MLdata!AH186</f>
        <v>-7.2742151852698597E-2</v>
      </c>
      <c r="T186" s="133">
        <f>MLdata!AI186</f>
        <v>2.7035152791166001E-2</v>
      </c>
      <c r="U186" s="100">
        <f>MLdata!AJ186</f>
        <v>-1.6085540848324999E-2</v>
      </c>
      <c r="V186" s="132">
        <f>MLdata!AK186</f>
        <v>4.2468313765264401E-2</v>
      </c>
      <c r="W186" s="133">
        <f>MLdata!AL186</f>
        <v>0.25027064012593803</v>
      </c>
      <c r="X186" s="133">
        <f>MLdata!AM186</f>
        <v>3.5619794974887202E-2</v>
      </c>
      <c r="Y186" s="133">
        <f>MLdata!AN186</f>
        <v>0.116715892078813</v>
      </c>
      <c r="Z186" s="2"/>
      <c r="AA186" s="108">
        <f t="shared" ref="AA186:AA191" si="34">$W$1+$X$1*AC186+$Y$1*AD186+$Z$1*AE186</f>
        <v>4.4673769713338293E-2</v>
      </c>
      <c r="AB186" s="5"/>
      <c r="AC186" s="36">
        <f t="shared" ref="AC186:AC191" si="35">SIGN(K186)*(ABS(K186)^(2-$AE$1))*(Q186^$AE$1)</f>
        <v>4.4040747475042524E-2</v>
      </c>
      <c r="AD186" s="36">
        <f t="shared" ref="AD186:AD191" si="36">SIGN(J186)*(ABS(J186)^(2-$AE$1))*(P186^$AE$1)</f>
        <v>2.6832025672119286E-2</v>
      </c>
      <c r="AE186" s="36">
        <f t="shared" ref="AE186:AE191" si="37">-1*(0.7*MAX(R186,0)^2+0.1*MAX(S186,0)^2+0.1*MAX(T186,0)^2+0.1*MAX(U186,0)^2)</f>
        <v>-2.5090164458078392E-4</v>
      </c>
    </row>
    <row r="187" spans="1:31" x14ac:dyDescent="0.25">
      <c r="A187" s="2"/>
      <c r="B187" s="5" t="str">
        <f>MLdata!Q187</f>
        <v>Two Sigma RP Enhanced</v>
      </c>
      <c r="C187" s="5" t="str">
        <f>MLdata!R187</f>
        <v>Quant</v>
      </c>
      <c r="D187" s="130">
        <f>MLdata!S187</f>
        <v>0</v>
      </c>
      <c r="E187" s="131">
        <f>MLdata!T187</f>
        <v>0</v>
      </c>
      <c r="F187" s="99">
        <f>MLdata!U187</f>
        <v>0.87594614907822299</v>
      </c>
      <c r="G187" s="100">
        <f>MLdata!V187</f>
        <v>0.78047241149046198</v>
      </c>
      <c r="H187" s="100">
        <f>MLdata!W187</f>
        <v>7.7118317110234494E-2</v>
      </c>
      <c r="I187" s="100">
        <f>MLdata!X187</f>
        <v>-0.30851162582486302</v>
      </c>
      <c r="J187" s="100">
        <f>MLdata!Y187</f>
        <v>0.66503244963394903</v>
      </c>
      <c r="K187" s="100">
        <f>MLdata!AB187</f>
        <v>0.87208746176024599</v>
      </c>
      <c r="L187" s="100">
        <f>MLdata!Z187</f>
        <v>1.08891589515358</v>
      </c>
      <c r="M187" s="144">
        <f>MLdata!AA187</f>
        <v>0.73636954093920903</v>
      </c>
      <c r="N187" s="130">
        <f>MLdata!AC187</f>
        <v>6.6970483739969805E-2</v>
      </c>
      <c r="O187" s="135">
        <f>MLdata!AD187</f>
        <v>5.2268661560545002E-3</v>
      </c>
      <c r="P187" s="135">
        <f>MLdata!AE187</f>
        <v>2.17191431324824E-2</v>
      </c>
      <c r="Q187" s="145">
        <f>MLdata!AF187</f>
        <v>4.1189141244969502E-2</v>
      </c>
      <c r="R187" s="132">
        <f>MLdata!AG187</f>
        <v>-1.12976495737275E-3</v>
      </c>
      <c r="S187" s="133">
        <f>MLdata!AH187</f>
        <v>-0.23791098927659199</v>
      </c>
      <c r="T187" s="133">
        <f>MLdata!AI187</f>
        <v>2.6006751869131001E-2</v>
      </c>
      <c r="U187" s="100">
        <f>MLdata!AJ187</f>
        <v>-6.1734063766882903E-2</v>
      </c>
      <c r="V187" s="132">
        <f>MLdata!AK187</f>
        <v>7.3405999035722799E-2</v>
      </c>
      <c r="W187" s="133">
        <f>MLdata!AL187</f>
        <v>0.33977832669436803</v>
      </c>
      <c r="X187" s="133">
        <f>MLdata!AM187</f>
        <v>3.7784014763791299E-2</v>
      </c>
      <c r="Y187" s="133">
        <f>MLdata!AN187</f>
        <v>0.173700248955869</v>
      </c>
      <c r="Z187" s="2"/>
      <c r="AA187" s="108">
        <f t="shared" si="34"/>
        <v>7.8436743156402297E-2</v>
      </c>
      <c r="AB187" s="5"/>
      <c r="AC187" s="36">
        <f t="shared" si="35"/>
        <v>7.7052566022058996E-2</v>
      </c>
      <c r="AD187" s="36">
        <f t="shared" si="36"/>
        <v>3.397704157198949E-2</v>
      </c>
      <c r="AE187" s="36">
        <f t="shared" si="37"/>
        <v>-6.7635114278254894E-5</v>
      </c>
    </row>
    <row r="188" spans="1:31" x14ac:dyDescent="0.25">
      <c r="A188" s="2"/>
      <c r="B188" s="5" t="str">
        <f>MLdata!Q188</f>
        <v>Two Sigma Spectrum</v>
      </c>
      <c r="C188" s="5" t="str">
        <f>MLdata!R188</f>
        <v>Quant</v>
      </c>
      <c r="D188" s="130">
        <f>MLdata!S188</f>
        <v>3.4482136897412703E-2</v>
      </c>
      <c r="E188" s="131">
        <f>MLdata!T188</f>
        <v>125537796</v>
      </c>
      <c r="F188" s="99">
        <f>MLdata!U188</f>
        <v>2.2649777858700699</v>
      </c>
      <c r="G188" s="100">
        <f>MLdata!V188</f>
        <v>2.5942986838392201</v>
      </c>
      <c r="H188" s="100">
        <f>MLdata!W188</f>
        <v>2.15778487275414</v>
      </c>
      <c r="I188" s="100">
        <f>MLdata!X188</f>
        <v>5.8307407088320801E-2</v>
      </c>
      <c r="J188" s="100">
        <f>MLdata!Y188</f>
        <v>0.66380432856317095</v>
      </c>
      <c r="K188" s="100">
        <f>MLdata!AB188</f>
        <v>3.59359358646687</v>
      </c>
      <c r="L188" s="100">
        <f>MLdata!Z188</f>
        <v>3.6510802031766301</v>
      </c>
      <c r="M188" s="144">
        <f>MLdata!AA188</f>
        <v>4.1152490401574902</v>
      </c>
      <c r="N188" s="130">
        <f>MLdata!AC188</f>
        <v>3.3866490544776598E-2</v>
      </c>
      <c r="O188" s="135">
        <f>MLdata!AD188</f>
        <v>1.4206337799084499E-2</v>
      </c>
      <c r="P188" s="135">
        <f>MLdata!AE188</f>
        <v>9.7376491595095298E-3</v>
      </c>
      <c r="Q188" s="145">
        <f>MLdata!AF188</f>
        <v>1.93162133434647E-2</v>
      </c>
      <c r="R188" s="132">
        <f>MLdata!AG188</f>
        <v>4.2514310725025699E-2</v>
      </c>
      <c r="S188" s="133">
        <f>MLdata!AH188</f>
        <v>-0.58929086532019803</v>
      </c>
      <c r="T188" s="133">
        <f>MLdata!AI188</f>
        <v>6.1067371656364899E-3</v>
      </c>
      <c r="U188" s="100">
        <f>MLdata!AJ188</f>
        <v>0.331361796557823</v>
      </c>
      <c r="V188" s="132">
        <f>MLdata!AK188</f>
        <v>-3.1251961246617402E-2</v>
      </c>
      <c r="W188" s="133">
        <f>MLdata!AL188</f>
        <v>7.9829021097897801E-2</v>
      </c>
      <c r="X188" s="133">
        <f>MLdata!AM188</f>
        <v>0.12622522062306199</v>
      </c>
      <c r="Y188" s="133">
        <f>MLdata!AN188</f>
        <v>3.7597803599231802E-2</v>
      </c>
      <c r="Z188" s="2"/>
      <c r="AA188" s="108">
        <f t="shared" si="34"/>
        <v>0.2537689682645965</v>
      </c>
      <c r="AB188" s="5"/>
      <c r="AC188" s="36">
        <f t="shared" si="35"/>
        <v>0.25636143531682748</v>
      </c>
      <c r="AD188" s="36">
        <f t="shared" si="36"/>
        <v>1.8573369232051815E-2</v>
      </c>
      <c r="AE188" s="36">
        <f t="shared" si="37"/>
        <v>-1.2249019877180647E-2</v>
      </c>
    </row>
    <row r="189" spans="1:31" x14ac:dyDescent="0.25">
      <c r="A189" s="2"/>
      <c r="B189" s="5" t="str">
        <f>MLdata!Q189</f>
        <v>Two Sigma TSAR Enhanced</v>
      </c>
      <c r="C189" s="5" t="str">
        <f>MLdata!R189</f>
        <v>Quant</v>
      </c>
      <c r="D189" s="130">
        <f>MLdata!S189</f>
        <v>0</v>
      </c>
      <c r="E189" s="131">
        <f>MLdata!T189</f>
        <v>0</v>
      </c>
      <c r="F189" s="99">
        <f>MLdata!U189</f>
        <v>1.38842808911808</v>
      </c>
      <c r="G189" s="100">
        <f>MLdata!V189</f>
        <v>1.5357444605431401</v>
      </c>
      <c r="H189" s="100">
        <f>MLdata!W189</f>
        <v>1.54932546992926</v>
      </c>
      <c r="I189" s="100">
        <f>MLdata!X189</f>
        <v>-3.7291607733763103E-2</v>
      </c>
      <c r="J189" s="100">
        <f>MLdata!Y189</f>
        <v>0.40730337921020598</v>
      </c>
      <c r="K189" s="100">
        <f>MLdata!AB189</f>
        <v>2.3505866433412099</v>
      </c>
      <c r="L189" s="100">
        <f>MLdata!Z189</f>
        <v>2.34063034963477</v>
      </c>
      <c r="M189" s="144">
        <f>MLdata!AA189</f>
        <v>2.91598086751346</v>
      </c>
      <c r="N189" s="130">
        <f>MLdata!AC189</f>
        <v>7.72684420540561E-2</v>
      </c>
      <c r="O189" s="135">
        <f>MLdata!AD189</f>
        <v>3.4600529891594602E-2</v>
      </c>
      <c r="P189" s="135">
        <f>MLdata!AE189</f>
        <v>2.0793682545882201E-2</v>
      </c>
      <c r="Q189" s="145">
        <f>MLdata!AF189</f>
        <v>4.2586240271020301E-2</v>
      </c>
      <c r="R189" s="132">
        <f>MLdata!AG189</f>
        <v>5.2171130959896499E-2</v>
      </c>
      <c r="S189" s="133">
        <f>MLdata!AH189</f>
        <v>-1.2439199591432799</v>
      </c>
      <c r="T189" s="133">
        <f>MLdata!AI189</f>
        <v>-0.26283698309078801</v>
      </c>
      <c r="U189" s="100">
        <f>MLdata!AJ189</f>
        <v>0.97001533156405395</v>
      </c>
      <c r="V189" s="132">
        <f>MLdata!AK189</f>
        <v>-1.3750669382520499E-3</v>
      </c>
      <c r="W189" s="133">
        <f>MLdata!AL189</f>
        <v>-5.2642507021356297E-2</v>
      </c>
      <c r="X189" s="133">
        <f>MLdata!AM189</f>
        <v>0.21856645558423701</v>
      </c>
      <c r="Y189" s="133">
        <f>MLdata!AN189</f>
        <v>7.9517547879770903E-2</v>
      </c>
      <c r="Z189" s="2"/>
      <c r="AA189" s="108">
        <f t="shared" si="34"/>
        <v>0.25343105798977339</v>
      </c>
      <c r="AB189" s="5"/>
      <c r="AC189" s="36">
        <f t="shared" si="35"/>
        <v>0.27284896147268761</v>
      </c>
      <c r="AD189" s="36">
        <f t="shared" si="36"/>
        <v>1.781747153261087E-2</v>
      </c>
      <c r="AE189" s="36">
        <f t="shared" si="37"/>
        <v>-9.5998253180876431E-2</v>
      </c>
    </row>
    <row r="190" spans="1:31" x14ac:dyDescent="0.25">
      <c r="A190" s="2"/>
      <c r="B190" s="5" t="str">
        <f>MLdata!Q190</f>
        <v>Voleon Inst</v>
      </c>
      <c r="C190" s="5" t="str">
        <f>MLdata!R190</f>
        <v>Quant</v>
      </c>
      <c r="D190" s="130">
        <f>MLdata!S190</f>
        <v>0</v>
      </c>
      <c r="E190" s="131">
        <f>MLdata!T190</f>
        <v>0</v>
      </c>
      <c r="F190" s="99">
        <f>MLdata!U190</f>
        <v>1.0530915190134</v>
      </c>
      <c r="G190" s="100">
        <f>MLdata!V190</f>
        <v>0.76432437190329405</v>
      </c>
      <c r="H190" s="100">
        <f>MLdata!W190</f>
        <v>1.5657686390493899</v>
      </c>
      <c r="I190" s="100">
        <f>MLdata!X190</f>
        <v>-0.51436991776302898</v>
      </c>
      <c r="J190" s="100">
        <f>MLdata!Y190</f>
        <v>0.339889782725596</v>
      </c>
      <c r="K190" s="100">
        <f>MLdata!AB190</f>
        <v>1.9045189996465799</v>
      </c>
      <c r="L190" s="100">
        <f>MLdata!Z190</f>
        <v>2.0109264975249901</v>
      </c>
      <c r="M190" s="144">
        <f>MLdata!AA190</f>
        <v>2.9463629243503999</v>
      </c>
      <c r="N190" s="130">
        <f>MLdata!AC190</f>
        <v>7.9183470100838094E-2</v>
      </c>
      <c r="O190" s="135">
        <f>MLdata!AD190</f>
        <v>2.5137435384317099E-2</v>
      </c>
      <c r="P190" s="135">
        <f>MLdata!AE190</f>
        <v>3.3914271333909299E-2</v>
      </c>
      <c r="Q190" s="145">
        <f>MLdata!AF190</f>
        <v>4.4520567703133403E-2</v>
      </c>
      <c r="R190" s="132">
        <f>MLdata!AG190</f>
        <v>-7.9180596994381E-2</v>
      </c>
      <c r="S190" s="133">
        <f>MLdata!AH190</f>
        <v>-0.75664616126179896</v>
      </c>
      <c r="T190" s="133">
        <f>MLdata!AI190</f>
        <v>-0.181483406666747</v>
      </c>
      <c r="U190" s="100">
        <f>MLdata!AJ190</f>
        <v>-0.38691971119382401</v>
      </c>
      <c r="V190" s="132">
        <f>MLdata!AK190</f>
        <v>3.8832541039354698E-2</v>
      </c>
      <c r="W190" s="133">
        <f>MLdata!AL190</f>
        <v>0.228745815379572</v>
      </c>
      <c r="X190" s="133">
        <f>MLdata!AM190</f>
        <v>0.43304760302688899</v>
      </c>
      <c r="Y190" s="133">
        <f>MLdata!AN190</f>
        <v>-0.23035361818577499</v>
      </c>
      <c r="Z190" s="2"/>
      <c r="AA190" s="108">
        <f t="shared" si="34"/>
        <v>0.21689734127816046</v>
      </c>
      <c r="AB190" s="5"/>
      <c r="AC190" s="36">
        <f t="shared" si="35"/>
        <v>0.21684637034778154</v>
      </c>
      <c r="AD190" s="36">
        <f t="shared" si="36"/>
        <v>2.0509709303789397E-2</v>
      </c>
      <c r="AE190" s="36">
        <f t="shared" si="37"/>
        <v>0</v>
      </c>
    </row>
    <row r="191" spans="1:31" x14ac:dyDescent="0.25">
      <c r="A191" s="2"/>
      <c r="B191" s="5" t="str">
        <f>MLdata!Q191</f>
        <v>Voleon Investors</v>
      </c>
      <c r="C191" s="5" t="str">
        <f>MLdata!R191</f>
        <v>Quant</v>
      </c>
      <c r="D191" s="130">
        <f>MLdata!S191</f>
        <v>0</v>
      </c>
      <c r="E191" s="131">
        <f>MLdata!T191</f>
        <v>0</v>
      </c>
      <c r="F191" s="99">
        <f>MLdata!U191</f>
        <v>0.95220646625462602</v>
      </c>
      <c r="G191" s="100">
        <f>MLdata!V191</f>
        <v>1.20245450493379</v>
      </c>
      <c r="H191" s="100">
        <f>MLdata!W191</f>
        <v>1.2014243023375999</v>
      </c>
      <c r="I191" s="100">
        <f>MLdata!X191</f>
        <v>0.215016970643398</v>
      </c>
      <c r="J191" s="100">
        <f>MLdata!Y191</f>
        <v>0.78951831921439897</v>
      </c>
      <c r="K191" s="100">
        <f>MLdata!AB191</f>
        <v>1.1712074977760301</v>
      </c>
      <c r="L191" s="100">
        <f>MLdata!Z191</f>
        <v>1.11215072973799</v>
      </c>
      <c r="M191" s="144">
        <f>MLdata!AA191</f>
        <v>1.5324831371875101</v>
      </c>
      <c r="N191" s="130">
        <f>MLdata!AC191</f>
        <v>0.127549029835271</v>
      </c>
      <c r="O191" s="135">
        <f>MLdata!AD191</f>
        <v>2.2941018860093799E-2</v>
      </c>
      <c r="P191" s="135">
        <f>MLdata!AE191</f>
        <v>3.49497613729279E-2</v>
      </c>
      <c r="Q191" s="145">
        <f>MLdata!AF191</f>
        <v>7.0722013827027197E-2</v>
      </c>
      <c r="R191" s="132">
        <f>MLdata!AG191</f>
        <v>7.1814102554917394E-2</v>
      </c>
      <c r="S191" s="133">
        <f>MLdata!AH191</f>
        <v>-0.16774203121155501</v>
      </c>
      <c r="T191" s="133">
        <f>MLdata!AI191</f>
        <v>-0.26022647165191298</v>
      </c>
      <c r="U191" s="100">
        <f>MLdata!AJ191</f>
        <v>0.76338958374811805</v>
      </c>
      <c r="V191" s="132">
        <f>MLdata!AK191</f>
        <v>0.14804867459894999</v>
      </c>
      <c r="W191" s="133">
        <f>MLdata!AL191</f>
        <v>0.59505113248111197</v>
      </c>
      <c r="X191" s="133">
        <f>MLdata!AM191</f>
        <v>0.35987406546414302</v>
      </c>
      <c r="Y191" s="133">
        <f>MLdata!AN191</f>
        <v>7.4996875513630101E-2</v>
      </c>
      <c r="Z191" s="2"/>
      <c r="AA191" s="108">
        <f t="shared" si="34"/>
        <v>0.1587314111938396</v>
      </c>
      <c r="AB191" s="5"/>
      <c r="AC191" s="36">
        <f t="shared" si="35"/>
        <v>0.16709300486007481</v>
      </c>
      <c r="AD191" s="36">
        <f t="shared" si="36"/>
        <v>6.0156966108748371E-2</v>
      </c>
      <c r="AE191" s="36">
        <f t="shared" si="37"/>
        <v>-6.1886451385550233E-2</v>
      </c>
    </row>
    <row r="192" spans="1:31" x14ac:dyDescent="0.25">
      <c r="A192" s="2"/>
      <c r="B192" s="5" t="str">
        <f>MLdata!Q192</f>
        <v>Voloridge VF</v>
      </c>
      <c r="C192" s="5" t="str">
        <f>MLdata!R192</f>
        <v>Quant</v>
      </c>
      <c r="D192" s="130">
        <f>MLdata!S192</f>
        <v>0</v>
      </c>
      <c r="E192" s="131">
        <f>MLdata!T192</f>
        <v>0</v>
      </c>
      <c r="F192" s="99">
        <f>MLdata!U192</f>
        <v>-41.293982114086802</v>
      </c>
      <c r="G192" s="100">
        <f>MLdata!V192</f>
        <v>1.28312070410456</v>
      </c>
      <c r="H192" s="100">
        <f>MLdata!W192</f>
        <v>1.28312070410456</v>
      </c>
      <c r="I192" s="100">
        <f>MLdata!X192</f>
        <v>-0.45191706208955601</v>
      </c>
      <c r="J192" s="100">
        <f>MLdata!Y192</f>
        <v>-0.71858219830967596</v>
      </c>
      <c r="K192" s="100" t="e">
        <f>MLdata!AB192</f>
        <v>#NAME?</v>
      </c>
      <c r="L192" s="100" t="e">
        <f>MLdata!Z192</f>
        <v>#NAME?</v>
      </c>
      <c r="M192" s="144" t="e">
        <f>MLdata!AA192</f>
        <v>#NAME?</v>
      </c>
      <c r="N192" s="130">
        <f>MLdata!AC192</f>
        <v>197964680.88837001</v>
      </c>
      <c r="O192" s="135">
        <f>MLdata!AD192</f>
        <v>165406456.61755699</v>
      </c>
      <c r="P192" s="135">
        <f>MLdata!AE192</f>
        <v>133596407.105299</v>
      </c>
      <c r="Q192" s="145">
        <f>MLdata!AF192</f>
        <v>0</v>
      </c>
      <c r="R192" s="132">
        <f>MLdata!AG192</f>
        <v>-999999999</v>
      </c>
      <c r="S192" s="133">
        <f>MLdata!AH192</f>
        <v>-999999999</v>
      </c>
      <c r="T192" s="133">
        <f>MLdata!AI192</f>
        <v>-999999999</v>
      </c>
      <c r="U192" s="100">
        <f>MLdata!AJ192</f>
        <v>-999999999</v>
      </c>
      <c r="V192" s="132">
        <f>MLdata!AK192</f>
        <v>-999999999</v>
      </c>
      <c r="W192" s="133">
        <f>MLdata!AL192</f>
        <v>-999999999</v>
      </c>
      <c r="X192" s="133">
        <f>MLdata!AM192</f>
        <v>-999999999</v>
      </c>
      <c r="Y192" s="133">
        <f>MLdata!AN192</f>
        <v>-999999999</v>
      </c>
      <c r="Z192" s="2"/>
      <c r="AA192" s="108" t="e">
        <f t="shared" ref="AA192:AA194" si="38">$W$1+$X$1*AC192+$Y$1*AD192+$Z$1*AE192</f>
        <v>#NAME?</v>
      </c>
      <c r="AB192" s="5"/>
      <c r="AC192" s="36" t="e">
        <f t="shared" ref="AC192:AC194" si="39">SIGN(K192)*(ABS(K192)^(2-$AE$1))*(Q192^$AE$1)</f>
        <v>#NAME?</v>
      </c>
      <c r="AD192" s="36">
        <f t="shared" ref="AD192:AD194" si="40">SIGN(J192)*(ABS(J192)^(2-$AE$1))*(P192^$AE$1)</f>
        <v>-822132.18708606088</v>
      </c>
      <c r="AE192" s="36">
        <f t="shared" ref="AE192:AE194" si="41">-1*(0.7*MAX(R192,0)^2+0.1*MAX(S192,0)^2+0.1*MAX(T192,0)^2+0.1*MAX(U192,0)^2)</f>
        <v>0</v>
      </c>
    </row>
    <row r="193" spans="1:31" x14ac:dyDescent="0.25">
      <c r="A193" s="2"/>
      <c r="B193" s="5" t="str">
        <f>MLdata!Q193</f>
        <v>Voloridge VTAF</v>
      </c>
      <c r="C193" s="5" t="str">
        <f>MLdata!R193</f>
        <v>Quant</v>
      </c>
      <c r="D193" s="130">
        <f>MLdata!S193</f>
        <v>0</v>
      </c>
      <c r="E193" s="131">
        <f>MLdata!T193</f>
        <v>0</v>
      </c>
      <c r="F193" s="99">
        <f>MLdata!U193</f>
        <v>1.06866531142473</v>
      </c>
      <c r="G193" s="100">
        <f>MLdata!V193</f>
        <v>1.3028524511973201</v>
      </c>
      <c r="H193" s="100">
        <f>MLdata!W193</f>
        <v>0.71112116881903797</v>
      </c>
      <c r="I193" s="100">
        <f>MLdata!X193</f>
        <v>0.25642004201318003</v>
      </c>
      <c r="J193" s="100">
        <f>MLdata!Y193</f>
        <v>0.68781506435073503</v>
      </c>
      <c r="K193" s="100">
        <f>MLdata!AB193</f>
        <v>1.17677845845145</v>
      </c>
      <c r="L193" s="100">
        <f>MLdata!Z193</f>
        <v>1.3463440201335499</v>
      </c>
      <c r="M193" s="144">
        <f>MLdata!AA193</f>
        <v>1.1458560518062699</v>
      </c>
      <c r="N193" s="130">
        <f>MLdata!AC193</f>
        <v>0.22077863798244399</v>
      </c>
      <c r="O193" s="135">
        <f>MLdata!AD193</f>
        <v>2.3686278360426E-2</v>
      </c>
      <c r="P193" s="135">
        <f>MLdata!AE193</f>
        <v>5.69166948003497E-2</v>
      </c>
      <c r="Q193" s="145">
        <f>MLdata!AF193</f>
        <v>0.147837644400614</v>
      </c>
      <c r="R193" s="132">
        <f>MLdata!AG193</f>
        <v>3.2978183714882398E-2</v>
      </c>
      <c r="S193" s="133">
        <f>MLdata!AH193</f>
        <v>-0.47094804717659999</v>
      </c>
      <c r="T193" s="133">
        <f>MLdata!AI193</f>
        <v>0.25956967892948801</v>
      </c>
      <c r="U193" s="100">
        <f>MLdata!AJ193</f>
        <v>0.73156373456795398</v>
      </c>
      <c r="V193" s="132">
        <f>MLdata!AK193</f>
        <v>-0.28769585040434598</v>
      </c>
      <c r="W193" s="133">
        <f>MLdata!AL193</f>
        <v>1.1325632362370299</v>
      </c>
      <c r="X193" s="133">
        <f>MLdata!AM193</f>
        <v>0.69171319697918798</v>
      </c>
      <c r="Y193" s="133">
        <f>MLdata!AN193</f>
        <v>-6.8299272702777497E-2</v>
      </c>
      <c r="Z193" s="2"/>
      <c r="AA193" s="108">
        <f t="shared" si="38"/>
        <v>0.28531373767286838</v>
      </c>
      <c r="AB193" s="5"/>
      <c r="AC193" s="36">
        <f t="shared" si="39"/>
        <v>0.29221813372299626</v>
      </c>
      <c r="AD193" s="36">
        <f t="shared" si="40"/>
        <v>7.2991007531220634E-2</v>
      </c>
      <c r="AE193" s="36">
        <f t="shared" si="41"/>
        <v>-6.10174840162497E-2</v>
      </c>
    </row>
    <row r="194" spans="1:31" x14ac:dyDescent="0.25">
      <c r="A194" s="2"/>
      <c r="B194" s="5" t="str">
        <f>MLdata!Q194</f>
        <v>Winton Diversified</v>
      </c>
      <c r="C194" s="5" t="str">
        <f>MLdata!R194</f>
        <v>Quant</v>
      </c>
      <c r="D194" s="130">
        <f>MLdata!S194</f>
        <v>2.2667351691152599E-2</v>
      </c>
      <c r="E194" s="131">
        <f>MLdata!T194</f>
        <v>82524159.709999993</v>
      </c>
      <c r="F194" s="99">
        <f>MLdata!U194</f>
        <v>0.51958162998068502</v>
      </c>
      <c r="G194" s="100">
        <f>MLdata!V194</f>
        <v>0.47847817821348798</v>
      </c>
      <c r="H194" s="100">
        <f>MLdata!W194</f>
        <v>0.34391979386190702</v>
      </c>
      <c r="I194" s="100">
        <f>MLdata!X194</f>
        <v>0.41678541666033903</v>
      </c>
      <c r="J194" s="100">
        <f>MLdata!Y194</f>
        <v>0.697825986422832</v>
      </c>
      <c r="K194" s="100">
        <f>MLdata!AB194</f>
        <v>5.6656049369507799E-2</v>
      </c>
      <c r="L194" s="100">
        <f>MLdata!Z194</f>
        <v>6.6169820662989598E-2</v>
      </c>
      <c r="M194" s="144">
        <f>MLdata!AA194</f>
        <v>0.299598723198161</v>
      </c>
      <c r="N194" s="130">
        <f>MLdata!AC194</f>
        <v>8.8379139475734503E-2</v>
      </c>
      <c r="O194" s="135">
        <f>MLdata!AD194</f>
        <v>4.8795736625300998E-2</v>
      </c>
      <c r="P194" s="135">
        <f>MLdata!AE194</f>
        <v>3.26052847918629E-2</v>
      </c>
      <c r="Q194" s="145">
        <f>MLdata!AF194</f>
        <v>4.9950727830171501E-2</v>
      </c>
      <c r="R194" s="132">
        <f>MLdata!AG194</f>
        <v>0.231769020870147</v>
      </c>
      <c r="S194" s="133">
        <f>MLdata!AH194</f>
        <v>-0.47204629278334098</v>
      </c>
      <c r="T194" s="133">
        <f>MLdata!AI194</f>
        <v>0.174921838636758</v>
      </c>
      <c r="U194" s="100">
        <f>MLdata!AJ194</f>
        <v>1.4804059512438399</v>
      </c>
      <c r="V194" s="132">
        <f>MLdata!AK194</f>
        <v>0.216066310800934</v>
      </c>
      <c r="W194" s="133">
        <f>MLdata!AL194</f>
        <v>0.22023504704198499</v>
      </c>
      <c r="X194" s="133">
        <f>MLdata!AM194</f>
        <v>0.216249255098976</v>
      </c>
      <c r="Y194" s="133">
        <f>MLdata!AN194</f>
        <v>0.27610444340190399</v>
      </c>
      <c r="Z194" s="2"/>
      <c r="AA194" s="108">
        <f t="shared" si="38"/>
        <v>-4.614996275041746E-2</v>
      </c>
      <c r="AB194" s="5"/>
      <c r="AC194" s="36">
        <f t="shared" si="39"/>
        <v>2.9205471725646187E-3</v>
      </c>
      <c r="AD194" s="36">
        <f t="shared" si="40"/>
        <v>4.8938417441377009E-2</v>
      </c>
      <c r="AE194" s="36">
        <f t="shared" si="41"/>
        <v>-0.2598217583355989</v>
      </c>
    </row>
    <row r="195" spans="1:31" x14ac:dyDescent="0.25">
      <c r="A195" s="2"/>
      <c r="B195" s="5"/>
      <c r="C195" s="5"/>
      <c r="D195" s="130"/>
      <c r="E195" s="131"/>
      <c r="F195" s="99"/>
      <c r="G195" s="100"/>
      <c r="H195" s="100"/>
      <c r="I195" s="100"/>
      <c r="J195" s="100"/>
      <c r="K195" s="100"/>
      <c r="L195" s="100"/>
      <c r="M195" s="144"/>
      <c r="N195" s="130"/>
      <c r="O195" s="135"/>
      <c r="P195" s="135"/>
      <c r="Q195" s="145"/>
      <c r="R195" s="132"/>
      <c r="S195" s="133"/>
      <c r="T195" s="133"/>
      <c r="U195" s="100"/>
      <c r="V195" s="132"/>
      <c r="W195" s="133"/>
      <c r="X195" s="133"/>
      <c r="Y195" s="133"/>
      <c r="Z195" s="2"/>
      <c r="AA195" s="5"/>
      <c r="AB195" s="5"/>
      <c r="AC195" s="5"/>
      <c r="AD195" s="5"/>
      <c r="AE195" s="5"/>
    </row>
    <row r="196" spans="1:31" x14ac:dyDescent="0.25">
      <c r="A196" s="2"/>
      <c r="B196" s="5" t="s">
        <v>299</v>
      </c>
      <c r="C196" s="5"/>
      <c r="D196" s="5"/>
      <c r="E196" s="131"/>
      <c r="F196" s="99"/>
      <c r="G196" s="100"/>
      <c r="H196" s="100"/>
      <c r="I196" s="100"/>
      <c r="J196" s="100"/>
      <c r="K196" s="100"/>
      <c r="L196" s="100"/>
      <c r="M196" s="144"/>
      <c r="N196" s="102"/>
      <c r="O196" s="137"/>
      <c r="P196" s="137"/>
      <c r="Q196" s="146"/>
      <c r="R196" s="100">
        <f>SUMPRODUCT($D$5:$D110,R$5:R110)</f>
        <v>0.4447898286681406</v>
      </c>
      <c r="S196" s="133">
        <f>SUMPRODUCT($D$5:$D110,S$5:S110)</f>
        <v>-0.32335739212520664</v>
      </c>
      <c r="T196" s="133">
        <f>SUMPRODUCT($D$5:$D110,T$5:T110)</f>
        <v>-0.2088057336298679</v>
      </c>
      <c r="U196" s="100">
        <f>SUMPRODUCT($D$5:$D110,U$5:U110)</f>
        <v>0.40554704403410458</v>
      </c>
      <c r="V196" s="132">
        <f>SUMPRODUCT($D$5:$D110,V$5:V110)</f>
        <v>-9.3895367632359672E-2</v>
      </c>
      <c r="W196" s="133">
        <f>SUMPRODUCT($D$5:$D110,W$5:W110)</f>
        <v>-5.3965143572381996E-2</v>
      </c>
      <c r="X196" s="133">
        <f>SUMPRODUCT($D$5:$D110,X$5:X110)</f>
        <v>0.15595823934584771</v>
      </c>
      <c r="Y196" s="100">
        <f>SUMPRODUCT($D$5:$D110,Y$5:Y110)</f>
        <v>-0.12962919025427422</v>
      </c>
      <c r="Z196" s="2"/>
      <c r="AA196" s="5"/>
      <c r="AB196" s="5"/>
      <c r="AC196" s="5"/>
      <c r="AD196" s="5"/>
      <c r="AE196" s="5"/>
    </row>
    <row r="197" spans="1:31" x14ac:dyDescent="0.25">
      <c r="A197" s="2"/>
      <c r="B197" s="5"/>
      <c r="C197" s="5"/>
      <c r="D197" s="5"/>
      <c r="E197" s="131"/>
      <c r="F197" s="99"/>
      <c r="G197" s="100"/>
      <c r="H197" s="100"/>
      <c r="I197" s="100"/>
      <c r="J197" s="100"/>
      <c r="K197" s="100"/>
      <c r="L197" s="100"/>
      <c r="M197" s="100"/>
      <c r="N197" s="102"/>
      <c r="O197" s="100"/>
      <c r="P197" s="100"/>
      <c r="Q197" s="100"/>
      <c r="R197" s="101"/>
      <c r="S197" s="2"/>
      <c r="T197" s="2"/>
      <c r="U197" s="100"/>
      <c r="V197" s="101"/>
      <c r="W197" s="2"/>
      <c r="X197" s="2"/>
      <c r="Y197" s="2"/>
      <c r="Z197" s="2"/>
      <c r="AA197" s="5"/>
      <c r="AB197" s="5"/>
      <c r="AC197" s="5"/>
      <c r="AD197" s="5"/>
      <c r="AE197" s="5"/>
    </row>
    <row r="198" spans="1:31" x14ac:dyDescent="0.25">
      <c r="A198" s="2"/>
      <c r="B198" s="5"/>
      <c r="C198" s="5"/>
      <c r="D198" s="5"/>
      <c r="E198" s="131"/>
      <c r="F198" s="99"/>
      <c r="G198" s="100"/>
      <c r="H198" s="100"/>
      <c r="I198" s="100"/>
      <c r="J198" s="100"/>
      <c r="K198" s="100"/>
      <c r="L198" s="100"/>
      <c r="M198" s="100"/>
      <c r="N198" s="102">
        <f>N192</f>
        <v>197964680.88837001</v>
      </c>
      <c r="O198" s="100"/>
      <c r="P198" s="100"/>
      <c r="Q198" s="100"/>
      <c r="R198" s="101"/>
      <c r="S198" s="2"/>
      <c r="T198" s="2"/>
      <c r="U198" s="100"/>
      <c r="V198" s="101"/>
      <c r="W198" s="2"/>
      <c r="X198" s="2"/>
      <c r="Y198" s="2"/>
      <c r="Z198" s="2"/>
      <c r="AA198" s="5"/>
      <c r="AB198" s="5"/>
      <c r="AC198" s="5"/>
      <c r="AD198" s="5"/>
      <c r="AE198" s="5"/>
    </row>
    <row r="199" spans="1:31" x14ac:dyDescent="0.25">
      <c r="A199" s="2"/>
      <c r="B199" s="5"/>
      <c r="C199" s="5"/>
      <c r="D199" s="5"/>
      <c r="E199" s="131"/>
      <c r="F199" s="99"/>
      <c r="G199" s="100"/>
      <c r="H199" s="100"/>
      <c r="I199" s="100"/>
      <c r="J199" s="100"/>
      <c r="K199" s="100"/>
      <c r="L199" s="100"/>
      <c r="M199" s="100"/>
      <c r="N199" s="102"/>
      <c r="O199" s="100"/>
      <c r="P199" s="100"/>
      <c r="Q199" s="100"/>
      <c r="R199" s="101"/>
      <c r="S199" s="2"/>
      <c r="T199" s="2"/>
      <c r="U199" s="100"/>
      <c r="V199" s="101"/>
      <c r="W199" s="2"/>
      <c r="X199" s="2"/>
      <c r="Y199" s="2"/>
      <c r="Z199" s="2"/>
      <c r="AA199" s="5"/>
      <c r="AB199" s="5"/>
      <c r="AC199" s="5"/>
      <c r="AD199" s="5"/>
      <c r="AE199" s="5"/>
    </row>
    <row r="200" spans="1:31" x14ac:dyDescent="0.25">
      <c r="A200" s="2"/>
      <c r="B200" s="5"/>
      <c r="C200" s="5"/>
      <c r="D200" s="5"/>
      <c r="E200" s="131"/>
      <c r="F200" s="99"/>
      <c r="G200" s="100"/>
      <c r="H200" s="100"/>
      <c r="I200" s="100"/>
      <c r="J200" s="100"/>
      <c r="K200" s="100"/>
      <c r="L200" s="100"/>
      <c r="M200" s="100"/>
      <c r="N200" s="102"/>
      <c r="O200" s="100"/>
      <c r="P200" s="100"/>
      <c r="Q200" s="100"/>
      <c r="R200" s="101"/>
      <c r="S200" s="2"/>
      <c r="T200" s="2"/>
      <c r="U200" s="100"/>
      <c r="V200" s="101"/>
      <c r="W200" s="2"/>
      <c r="X200" s="2"/>
      <c r="Y200" s="2"/>
      <c r="Z200" s="2"/>
      <c r="AA200" s="5"/>
      <c r="AB200" s="5"/>
      <c r="AC200" s="5"/>
      <c r="AD200" s="5"/>
      <c r="AE200" s="5"/>
    </row>
    <row r="201" spans="1:31" x14ac:dyDescent="0.25">
      <c r="A201" s="2"/>
      <c r="B201" s="5"/>
      <c r="C201" s="5"/>
      <c r="D201" s="5"/>
      <c r="E201" s="131"/>
      <c r="F201" s="99"/>
      <c r="G201" s="100"/>
      <c r="H201" s="100"/>
      <c r="I201" s="100"/>
      <c r="J201" s="100"/>
      <c r="K201" s="100"/>
      <c r="L201" s="100"/>
      <c r="M201" s="100"/>
      <c r="N201" s="102"/>
      <c r="O201" s="100"/>
      <c r="P201" s="100"/>
      <c r="Q201" s="100"/>
      <c r="R201" s="101"/>
      <c r="S201" s="2"/>
      <c r="T201" s="2"/>
      <c r="U201" s="100"/>
      <c r="V201" s="101"/>
      <c r="W201" s="2"/>
      <c r="X201" s="2"/>
      <c r="Y201" s="2"/>
      <c r="Z201" s="2"/>
      <c r="AA201" s="5"/>
      <c r="AB201" s="5"/>
      <c r="AC201" s="5"/>
      <c r="AD201" s="5"/>
      <c r="AE201" s="5"/>
    </row>
    <row r="202" spans="1:31" x14ac:dyDescent="0.25">
      <c r="A202" s="2"/>
      <c r="B202" s="5"/>
      <c r="C202" s="5"/>
      <c r="D202" s="5"/>
      <c r="E202" s="131"/>
      <c r="F202" s="99"/>
      <c r="G202" s="100"/>
      <c r="H202" s="100"/>
      <c r="I202" s="100"/>
      <c r="J202" s="100"/>
      <c r="K202" s="100"/>
      <c r="L202" s="100"/>
      <c r="M202" s="100"/>
      <c r="N202" s="102"/>
      <c r="O202" s="100"/>
      <c r="P202" s="100"/>
      <c r="Q202" s="100"/>
      <c r="R202" s="101"/>
      <c r="S202" s="2"/>
      <c r="T202" s="2"/>
      <c r="U202" s="100"/>
      <c r="V202" s="101"/>
      <c r="W202" s="2"/>
      <c r="X202" s="2"/>
      <c r="Y202" s="2"/>
      <c r="Z202" s="2"/>
      <c r="AA202" s="5"/>
      <c r="AB202" s="5"/>
      <c r="AC202" s="5"/>
      <c r="AD202" s="5"/>
      <c r="AE202" s="5"/>
    </row>
    <row r="203" spans="1:31" x14ac:dyDescent="0.25">
      <c r="A203" s="2"/>
      <c r="B203" s="5"/>
      <c r="C203" s="5"/>
      <c r="D203" s="5"/>
      <c r="E203" s="131"/>
      <c r="F203" s="99"/>
      <c r="G203" s="100"/>
      <c r="H203" s="100"/>
      <c r="I203" s="100"/>
      <c r="J203" s="100"/>
      <c r="K203" s="100"/>
      <c r="L203" s="100"/>
      <c r="M203" s="100"/>
      <c r="N203" s="102"/>
      <c r="O203" s="100"/>
      <c r="P203" s="100"/>
      <c r="Q203" s="100"/>
      <c r="R203" s="101"/>
      <c r="S203" s="2"/>
      <c r="T203" s="2"/>
      <c r="U203" s="100"/>
      <c r="V203" s="101"/>
      <c r="W203" s="2"/>
      <c r="X203" s="2"/>
      <c r="Y203" s="2"/>
      <c r="Z203" s="2"/>
      <c r="AA203" s="5"/>
      <c r="AB203" s="5"/>
      <c r="AC203" s="5"/>
      <c r="AD203" s="5"/>
      <c r="AE203" s="5"/>
    </row>
    <row r="204" spans="1:31" x14ac:dyDescent="0.25">
      <c r="A204" s="2"/>
      <c r="B204" s="5"/>
      <c r="C204" s="5"/>
      <c r="D204" s="5"/>
      <c r="E204" s="131"/>
      <c r="F204" s="99"/>
      <c r="G204" s="100"/>
      <c r="H204" s="100"/>
      <c r="I204" s="100"/>
      <c r="J204" s="100"/>
      <c r="K204" s="100"/>
      <c r="L204" s="100"/>
      <c r="M204" s="100"/>
      <c r="N204" s="102"/>
      <c r="O204" s="100"/>
      <c r="P204" s="100"/>
      <c r="Q204" s="100"/>
      <c r="R204" s="101"/>
      <c r="S204" s="2"/>
      <c r="T204" s="2"/>
      <c r="U204" s="100"/>
      <c r="V204" s="101"/>
      <c r="W204" s="2"/>
      <c r="X204" s="2"/>
      <c r="Y204" s="2"/>
      <c r="Z204" s="2"/>
      <c r="AA204" s="5"/>
      <c r="AB204" s="5"/>
      <c r="AC204" s="5"/>
      <c r="AD204" s="5"/>
      <c r="AE204" s="5"/>
    </row>
    <row r="205" spans="1:31" x14ac:dyDescent="0.25">
      <c r="A205" s="2"/>
      <c r="B205" s="5"/>
      <c r="C205" s="5"/>
      <c r="D205" s="5"/>
      <c r="E205" s="131"/>
      <c r="F205" s="99"/>
      <c r="G205" s="100"/>
      <c r="H205" s="100"/>
      <c r="I205" s="100"/>
      <c r="J205" s="100"/>
      <c r="K205" s="100"/>
      <c r="L205" s="100"/>
      <c r="M205" s="100"/>
      <c r="N205" s="102"/>
      <c r="O205" s="100"/>
      <c r="P205" s="100"/>
      <c r="Q205" s="100"/>
      <c r="R205" s="101"/>
      <c r="S205" s="2"/>
      <c r="T205" s="2"/>
      <c r="U205" s="100"/>
      <c r="V205" s="101"/>
      <c r="W205" s="2"/>
      <c r="X205" s="2"/>
      <c r="Y205" s="2"/>
      <c r="Z205" s="2"/>
      <c r="AA205" s="5"/>
      <c r="AB205" s="5"/>
      <c r="AC205" s="5"/>
      <c r="AD205" s="5"/>
      <c r="AE205" s="5"/>
    </row>
    <row r="206" spans="1:31" x14ac:dyDescent="0.25">
      <c r="A206" s="2"/>
      <c r="B206" s="5"/>
      <c r="C206" s="5"/>
      <c r="D206" s="5"/>
      <c r="E206" s="131"/>
      <c r="F206" s="99"/>
      <c r="G206" s="100"/>
      <c r="H206" s="100"/>
      <c r="I206" s="100"/>
      <c r="J206" s="100"/>
      <c r="K206" s="100"/>
      <c r="L206" s="100"/>
      <c r="M206" s="100"/>
      <c r="N206" s="102"/>
      <c r="O206" s="100"/>
      <c r="P206" s="100"/>
      <c r="Q206" s="100"/>
      <c r="R206" s="101"/>
      <c r="S206" s="2"/>
      <c r="T206" s="2"/>
      <c r="U206" s="100"/>
      <c r="V206" s="101"/>
      <c r="W206" s="2"/>
      <c r="X206" s="2"/>
      <c r="Y206" s="2"/>
      <c r="Z206" s="2"/>
      <c r="AA206" s="5"/>
      <c r="AB206" s="5"/>
      <c r="AC206" s="5"/>
      <c r="AD206" s="5"/>
      <c r="AE206" s="5"/>
    </row>
    <row r="207" spans="1:31" x14ac:dyDescent="0.25">
      <c r="A207" s="2"/>
      <c r="B207" s="5"/>
      <c r="C207" s="5"/>
      <c r="D207" s="5"/>
      <c r="E207" s="131"/>
      <c r="F207" s="99"/>
      <c r="G207" s="100"/>
      <c r="H207" s="100"/>
      <c r="I207" s="100"/>
      <c r="J207" s="100"/>
      <c r="K207" s="100"/>
      <c r="L207" s="100"/>
      <c r="M207" s="100"/>
      <c r="N207" s="102"/>
      <c r="O207" s="100"/>
      <c r="P207" s="100"/>
      <c r="Q207" s="100"/>
      <c r="R207" s="101"/>
      <c r="S207" s="2"/>
      <c r="T207" s="2"/>
      <c r="U207" s="100"/>
      <c r="V207" s="101"/>
      <c r="W207" s="2"/>
      <c r="X207" s="2"/>
      <c r="Y207" s="2"/>
      <c r="Z207" s="2"/>
      <c r="AA207" s="5"/>
      <c r="AB207" s="5"/>
      <c r="AC207" s="5"/>
      <c r="AD207" s="5"/>
      <c r="AE207" s="5"/>
    </row>
    <row r="208" spans="1:31" x14ac:dyDescent="0.25">
      <c r="A208" s="2"/>
      <c r="B208" s="5"/>
      <c r="C208" s="5"/>
      <c r="D208" s="5"/>
      <c r="E208" s="131"/>
      <c r="F208" s="99"/>
      <c r="G208" s="100"/>
      <c r="H208" s="100"/>
      <c r="I208" s="100"/>
      <c r="J208" s="100"/>
      <c r="K208" s="100"/>
      <c r="L208" s="100"/>
      <c r="M208" s="100"/>
      <c r="N208" s="102"/>
      <c r="O208" s="100"/>
      <c r="P208" s="100"/>
      <c r="Q208" s="100"/>
      <c r="R208" s="101"/>
      <c r="S208" s="2"/>
      <c r="T208" s="2"/>
      <c r="U208" s="100"/>
      <c r="V208" s="101"/>
      <c r="W208" s="2"/>
      <c r="X208" s="2"/>
      <c r="Y208" s="2"/>
      <c r="Z208" s="2"/>
      <c r="AA208" s="5"/>
      <c r="AB208" s="5"/>
      <c r="AC208" s="5"/>
      <c r="AD208" s="5"/>
      <c r="AE208" s="5"/>
    </row>
    <row r="209" spans="1:31" x14ac:dyDescent="0.25">
      <c r="A209" s="2"/>
      <c r="B209" s="5"/>
      <c r="C209" s="5"/>
      <c r="D209" s="5"/>
      <c r="E209" s="131"/>
      <c r="F209" s="99"/>
      <c r="G209" s="100"/>
      <c r="H209" s="100"/>
      <c r="I209" s="100"/>
      <c r="J209" s="100"/>
      <c r="K209" s="100"/>
      <c r="L209" s="100"/>
      <c r="M209" s="100"/>
      <c r="N209" s="102"/>
      <c r="O209" s="100"/>
      <c r="P209" s="100"/>
      <c r="Q209" s="100"/>
      <c r="R209" s="101"/>
      <c r="S209" s="2"/>
      <c r="T209" s="2"/>
      <c r="U209" s="100"/>
      <c r="V209" s="101"/>
      <c r="W209" s="2"/>
      <c r="X209" s="2"/>
      <c r="Y209" s="2"/>
      <c r="Z209" s="2"/>
      <c r="AA209" s="5"/>
      <c r="AB209" s="5"/>
      <c r="AC209" s="5"/>
      <c r="AD209" s="5"/>
      <c r="AE209" s="5"/>
    </row>
    <row r="210" spans="1:31" x14ac:dyDescent="0.25">
      <c r="A210" s="2"/>
      <c r="B210" s="5"/>
      <c r="C210" s="5"/>
      <c r="D210" s="5"/>
      <c r="E210" s="131"/>
      <c r="F210" s="99"/>
      <c r="G210" s="100"/>
      <c r="H210" s="100"/>
      <c r="I210" s="100"/>
      <c r="J210" s="100"/>
      <c r="K210" s="100"/>
      <c r="L210" s="100"/>
      <c r="M210" s="100"/>
      <c r="N210" s="102"/>
      <c r="O210" s="100"/>
      <c r="P210" s="100"/>
      <c r="Q210" s="100"/>
      <c r="R210" s="101"/>
      <c r="S210" s="2"/>
      <c r="T210" s="2"/>
      <c r="U210" s="100"/>
      <c r="V210" s="101"/>
      <c r="W210" s="2"/>
      <c r="X210" s="2"/>
      <c r="Y210" s="2"/>
      <c r="Z210" s="2"/>
      <c r="AA210" s="5"/>
      <c r="AB210" s="5"/>
      <c r="AC210" s="5"/>
      <c r="AD210" s="5"/>
      <c r="AE210" s="5"/>
    </row>
    <row r="211" spans="1:31" x14ac:dyDescent="0.25">
      <c r="A211" s="2"/>
      <c r="B211" s="5"/>
      <c r="C211" s="5"/>
      <c r="D211" s="5"/>
      <c r="E211" s="131"/>
      <c r="F211" s="99"/>
      <c r="G211" s="100"/>
      <c r="H211" s="100"/>
      <c r="I211" s="100"/>
      <c r="J211" s="100"/>
      <c r="K211" s="100"/>
      <c r="L211" s="100"/>
      <c r="M211" s="100"/>
      <c r="N211" s="102"/>
      <c r="O211" s="100"/>
      <c r="P211" s="100"/>
      <c r="Q211" s="100"/>
      <c r="R211" s="101"/>
      <c r="S211" s="2"/>
      <c r="T211" s="2"/>
      <c r="U211" s="100"/>
      <c r="V211" s="101"/>
      <c r="W211" s="2"/>
      <c r="X211" s="2"/>
      <c r="Y211" s="2"/>
      <c r="Z211" s="2"/>
      <c r="AA211" s="5"/>
      <c r="AB211" s="5"/>
      <c r="AC211" s="5"/>
      <c r="AD211" s="5"/>
      <c r="AE211" s="5"/>
    </row>
    <row r="212" spans="1:31" x14ac:dyDescent="0.25">
      <c r="A212" s="2"/>
      <c r="B212" s="5"/>
      <c r="C212" s="5"/>
      <c r="D212" s="5"/>
      <c r="E212" s="131"/>
      <c r="F212" s="99"/>
      <c r="G212" s="100"/>
      <c r="H212" s="100"/>
      <c r="I212" s="100"/>
      <c r="J212" s="100"/>
      <c r="K212" s="100"/>
      <c r="L212" s="100"/>
      <c r="M212" s="100"/>
      <c r="N212" s="102"/>
      <c r="O212" s="100"/>
      <c r="P212" s="100"/>
      <c r="Q212" s="100"/>
      <c r="R212" s="101"/>
      <c r="S212" s="2"/>
      <c r="T212" s="2"/>
      <c r="U212" s="100"/>
      <c r="V212" s="101"/>
      <c r="W212" s="2"/>
      <c r="X212" s="2"/>
      <c r="Y212" s="2"/>
      <c r="Z212" s="2"/>
      <c r="AA212" s="5"/>
      <c r="AB212" s="5"/>
      <c r="AC212" s="5"/>
      <c r="AD212" s="5"/>
      <c r="AE212" s="5"/>
    </row>
    <row r="213" spans="1:31" x14ac:dyDescent="0.25">
      <c r="A213" s="2"/>
      <c r="B213" s="5"/>
      <c r="C213" s="5"/>
      <c r="D213" s="5"/>
      <c r="E213" s="131"/>
      <c r="F213" s="99"/>
      <c r="G213" s="100"/>
      <c r="H213" s="100"/>
      <c r="I213" s="100"/>
      <c r="J213" s="100"/>
      <c r="K213" s="100"/>
      <c r="L213" s="100"/>
      <c r="M213" s="100"/>
      <c r="N213" s="102"/>
      <c r="O213" s="100"/>
      <c r="P213" s="100"/>
      <c r="Q213" s="100"/>
      <c r="R213" s="101"/>
      <c r="S213" s="2"/>
      <c r="T213" s="2"/>
      <c r="U213" s="100"/>
      <c r="V213" s="101"/>
      <c r="W213" s="2"/>
      <c r="X213" s="2"/>
      <c r="Y213" s="2"/>
      <c r="Z213" s="2"/>
      <c r="AA213" s="5"/>
      <c r="AB213" s="5"/>
      <c r="AC213" s="5"/>
      <c r="AD213" s="5"/>
      <c r="AE213" s="5"/>
    </row>
    <row r="214" spans="1:31" x14ac:dyDescent="0.25">
      <c r="A214" s="2"/>
      <c r="B214" s="5"/>
      <c r="C214" s="5"/>
      <c r="D214" s="5"/>
      <c r="E214" s="131"/>
      <c r="F214" s="99"/>
      <c r="G214" s="100"/>
      <c r="H214" s="100"/>
      <c r="I214" s="100"/>
      <c r="J214" s="100"/>
      <c r="K214" s="100"/>
      <c r="L214" s="100"/>
      <c r="M214" s="100"/>
      <c r="N214" s="102"/>
      <c r="O214" s="100"/>
      <c r="P214" s="100"/>
      <c r="Q214" s="100"/>
      <c r="R214" s="101"/>
      <c r="S214" s="2"/>
      <c r="T214" s="2"/>
      <c r="U214" s="100"/>
      <c r="V214" s="101"/>
      <c r="W214" s="2"/>
      <c r="X214" s="2"/>
      <c r="Y214" s="2"/>
      <c r="Z214" s="2"/>
    </row>
    <row r="215" spans="1:31" x14ac:dyDescent="0.25">
      <c r="A215" s="2"/>
      <c r="B215" s="5"/>
      <c r="C215" s="5"/>
      <c r="D215" s="5"/>
      <c r="E215" s="131"/>
      <c r="F215" s="99"/>
      <c r="G215" s="100"/>
      <c r="H215" s="100"/>
      <c r="I215" s="100"/>
      <c r="J215" s="100"/>
      <c r="K215" s="100"/>
      <c r="L215" s="100"/>
      <c r="M215" s="100"/>
      <c r="N215" s="102"/>
      <c r="O215" s="100"/>
      <c r="P215" s="100"/>
      <c r="Q215" s="100"/>
      <c r="R215" s="101"/>
      <c r="S215" s="2"/>
      <c r="T215" s="2"/>
      <c r="U215" s="100"/>
      <c r="V215" s="101"/>
      <c r="W215" s="2"/>
      <c r="X215" s="2"/>
      <c r="Y215" s="2"/>
      <c r="Z215" s="2"/>
    </row>
    <row r="216" spans="1:31" x14ac:dyDescent="0.25">
      <c r="A216" s="2"/>
      <c r="B216" s="5"/>
      <c r="C216" s="5"/>
      <c r="D216" s="5"/>
      <c r="E216" s="131"/>
      <c r="F216" s="99"/>
      <c r="G216" s="100"/>
      <c r="H216" s="100"/>
      <c r="I216" s="100"/>
      <c r="J216" s="100"/>
      <c r="K216" s="100"/>
      <c r="L216" s="100"/>
      <c r="M216" s="100"/>
      <c r="N216" s="102"/>
      <c r="O216" s="100"/>
      <c r="P216" s="100"/>
      <c r="Q216" s="100"/>
      <c r="R216" s="101"/>
      <c r="S216" s="2"/>
      <c r="T216" s="2"/>
      <c r="U216" s="100"/>
      <c r="V216" s="101"/>
      <c r="W216" s="2"/>
      <c r="X216" s="2"/>
      <c r="Y216" s="2"/>
      <c r="Z216" s="2"/>
    </row>
    <row r="217" spans="1:31" x14ac:dyDescent="0.25">
      <c r="A217" s="2"/>
      <c r="B217" s="5"/>
      <c r="C217" s="5"/>
      <c r="D217" s="5"/>
      <c r="E217" s="131"/>
      <c r="F217" s="99"/>
      <c r="G217" s="100"/>
      <c r="H217" s="100"/>
      <c r="I217" s="100"/>
      <c r="J217" s="100"/>
      <c r="K217" s="100"/>
      <c r="L217" s="100"/>
      <c r="M217" s="100"/>
      <c r="N217" s="102"/>
      <c r="O217" s="100"/>
      <c r="P217" s="100"/>
      <c r="Q217" s="100"/>
      <c r="R217" s="101"/>
      <c r="S217" s="2"/>
      <c r="T217" s="2"/>
      <c r="U217" s="100"/>
      <c r="V217" s="101"/>
      <c r="W217" s="2"/>
      <c r="X217" s="2"/>
      <c r="Y217" s="2"/>
      <c r="Z217" s="2"/>
    </row>
    <row r="218" spans="1:31" x14ac:dyDescent="0.25">
      <c r="A218" s="2"/>
      <c r="B218" s="5"/>
      <c r="C218" s="5"/>
      <c r="D218" s="5"/>
      <c r="E218" s="131"/>
      <c r="F218" s="99"/>
      <c r="G218" s="100"/>
      <c r="H218" s="100"/>
      <c r="I218" s="100"/>
      <c r="J218" s="100"/>
      <c r="K218" s="100"/>
      <c r="L218" s="100"/>
      <c r="M218" s="100"/>
      <c r="N218" s="102"/>
      <c r="O218" s="100"/>
      <c r="P218" s="100"/>
      <c r="Q218" s="100"/>
      <c r="R218" s="101"/>
      <c r="S218" s="2"/>
      <c r="T218" s="2"/>
      <c r="U218" s="100"/>
      <c r="V218" s="101"/>
      <c r="W218" s="2"/>
      <c r="X218" s="2"/>
      <c r="Y218" s="2"/>
      <c r="Z218" s="2"/>
    </row>
    <row r="219" spans="1:31" x14ac:dyDescent="0.25">
      <c r="A219" s="2"/>
      <c r="B219" s="5"/>
      <c r="C219" s="5"/>
      <c r="D219" s="5"/>
      <c r="E219" s="131"/>
      <c r="F219" s="99"/>
      <c r="G219" s="100"/>
      <c r="H219" s="100"/>
      <c r="I219" s="100"/>
      <c r="J219" s="100"/>
      <c r="K219" s="100"/>
      <c r="L219" s="100"/>
      <c r="M219" s="100"/>
      <c r="N219" s="102"/>
      <c r="O219" s="100"/>
      <c r="P219" s="100"/>
      <c r="Q219" s="100"/>
      <c r="R219" s="101"/>
      <c r="S219" s="2"/>
      <c r="T219" s="2"/>
      <c r="U219" s="100"/>
      <c r="V219" s="101"/>
      <c r="W219" s="2"/>
      <c r="X219" s="2"/>
      <c r="Y219" s="2"/>
      <c r="Z219" s="2"/>
    </row>
    <row r="220" spans="1:31" x14ac:dyDescent="0.25">
      <c r="A220" s="2"/>
      <c r="B220" s="5"/>
      <c r="C220" s="5"/>
      <c r="D220" s="5"/>
      <c r="E220" s="131"/>
      <c r="F220" s="99"/>
      <c r="G220" s="100"/>
      <c r="H220" s="100"/>
      <c r="I220" s="100"/>
      <c r="J220" s="100"/>
      <c r="K220" s="100"/>
      <c r="L220" s="100"/>
      <c r="M220" s="100"/>
      <c r="N220" s="102"/>
      <c r="O220" s="100"/>
      <c r="P220" s="100"/>
      <c r="Q220" s="100"/>
      <c r="R220" s="101"/>
      <c r="S220" s="2"/>
      <c r="T220" s="2"/>
      <c r="U220" s="100"/>
      <c r="V220" s="101"/>
      <c r="W220" s="2"/>
      <c r="X220" s="2"/>
      <c r="Y220" s="2"/>
      <c r="Z220" s="2"/>
    </row>
    <row r="221" spans="1:31" x14ac:dyDescent="0.25">
      <c r="A221" s="2"/>
      <c r="B221" s="5"/>
      <c r="C221" s="5"/>
      <c r="D221" s="5"/>
      <c r="E221" s="131"/>
      <c r="F221" s="99"/>
      <c r="G221" s="100"/>
      <c r="H221" s="100"/>
      <c r="I221" s="100"/>
      <c r="J221" s="100"/>
      <c r="K221" s="100"/>
      <c r="L221" s="100"/>
      <c r="M221" s="100"/>
      <c r="N221" s="102"/>
      <c r="O221" s="100"/>
      <c r="P221" s="100"/>
      <c r="Q221" s="100"/>
      <c r="R221" s="101"/>
      <c r="S221" s="2"/>
      <c r="T221" s="2"/>
      <c r="U221" s="100"/>
      <c r="V221" s="101"/>
      <c r="W221" s="2"/>
      <c r="X221" s="2"/>
      <c r="Y221" s="2"/>
      <c r="Z221" s="2"/>
    </row>
    <row r="222" spans="1:31" x14ac:dyDescent="0.25">
      <c r="A222" s="2"/>
      <c r="B222" s="5"/>
      <c r="C222" s="5"/>
      <c r="D222" s="5"/>
      <c r="E222" s="131"/>
      <c r="F222" s="99"/>
      <c r="G222" s="100"/>
      <c r="H222" s="100"/>
      <c r="I222" s="100"/>
      <c r="J222" s="100"/>
      <c r="K222" s="100"/>
      <c r="L222" s="100"/>
      <c r="M222" s="100"/>
      <c r="N222" s="102"/>
      <c r="O222" s="100"/>
      <c r="P222" s="100"/>
      <c r="Q222" s="100"/>
      <c r="R222" s="101"/>
      <c r="S222" s="2"/>
      <c r="T222" s="2"/>
      <c r="U222" s="100"/>
      <c r="V222" s="101"/>
      <c r="W222" s="2"/>
      <c r="X222" s="2"/>
      <c r="Y222" s="2"/>
      <c r="Z222" s="2"/>
    </row>
    <row r="223" spans="1:31" x14ac:dyDescent="0.25">
      <c r="A223" s="2"/>
      <c r="B223" s="5"/>
      <c r="C223" s="5"/>
      <c r="D223" s="5"/>
      <c r="E223" s="131"/>
      <c r="F223" s="99"/>
      <c r="G223" s="100"/>
      <c r="H223" s="100"/>
      <c r="I223" s="100"/>
      <c r="J223" s="100"/>
      <c r="K223" s="100"/>
      <c r="L223" s="100"/>
      <c r="M223" s="100"/>
      <c r="N223" s="102"/>
      <c r="O223" s="100"/>
      <c r="P223" s="100"/>
      <c r="Q223" s="100"/>
      <c r="R223" s="101"/>
      <c r="S223" s="2"/>
      <c r="T223" s="2"/>
      <c r="U223" s="100"/>
      <c r="V223" s="101"/>
      <c r="W223" s="2"/>
      <c r="X223" s="2"/>
      <c r="Y223" s="2"/>
      <c r="Z223" s="2"/>
    </row>
    <row r="224" spans="1:31" x14ac:dyDescent="0.25">
      <c r="A224" s="2"/>
      <c r="B224" s="5"/>
      <c r="C224" s="5"/>
      <c r="D224" s="5"/>
      <c r="E224" s="131"/>
      <c r="F224" s="99"/>
      <c r="G224" s="100"/>
      <c r="H224" s="100"/>
      <c r="I224" s="100"/>
      <c r="J224" s="100"/>
      <c r="K224" s="100"/>
      <c r="L224" s="100"/>
      <c r="M224" s="100"/>
      <c r="N224" s="102"/>
      <c r="O224" s="100"/>
      <c r="P224" s="100"/>
      <c r="Q224" s="100"/>
      <c r="R224" s="101"/>
      <c r="S224" s="2"/>
      <c r="T224" s="2"/>
      <c r="U224" s="100"/>
      <c r="V224" s="101"/>
      <c r="W224" s="2"/>
      <c r="X224" s="2"/>
      <c r="Y224" s="2"/>
      <c r="Z224" s="2"/>
    </row>
    <row r="225" spans="1:26" x14ac:dyDescent="0.25">
      <c r="A225" s="2"/>
      <c r="B225" s="5"/>
      <c r="C225" s="5"/>
      <c r="D225" s="5"/>
      <c r="E225" s="131"/>
      <c r="F225" s="99"/>
      <c r="G225" s="100"/>
      <c r="H225" s="100"/>
      <c r="I225" s="100"/>
      <c r="J225" s="100"/>
      <c r="K225" s="100"/>
      <c r="L225" s="100"/>
      <c r="M225" s="100"/>
      <c r="N225" s="102"/>
      <c r="O225" s="100"/>
      <c r="P225" s="100"/>
      <c r="Q225" s="100"/>
      <c r="R225" s="101"/>
      <c r="S225" s="2"/>
      <c r="T225" s="2"/>
      <c r="U225" s="100"/>
      <c r="V225" s="101"/>
      <c r="W225" s="2"/>
      <c r="X225" s="2"/>
      <c r="Y225" s="2"/>
      <c r="Z225" s="2"/>
    </row>
    <row r="226" spans="1:26" x14ac:dyDescent="0.25">
      <c r="A226" s="2"/>
      <c r="B226" s="5"/>
      <c r="C226" s="5"/>
      <c r="D226" s="5"/>
      <c r="E226" s="131"/>
      <c r="F226" s="99"/>
      <c r="G226" s="100"/>
      <c r="H226" s="100"/>
      <c r="I226" s="100"/>
      <c r="J226" s="100"/>
      <c r="K226" s="100"/>
      <c r="L226" s="100"/>
      <c r="M226" s="100"/>
      <c r="N226" s="102"/>
      <c r="O226" s="100"/>
      <c r="P226" s="100"/>
      <c r="Q226" s="100"/>
      <c r="R226" s="101"/>
      <c r="S226" s="2"/>
      <c r="T226" s="2"/>
      <c r="U226" s="100"/>
      <c r="V226" s="101"/>
      <c r="W226" s="2"/>
      <c r="X226" s="2"/>
      <c r="Y226" s="2"/>
      <c r="Z226" s="2"/>
    </row>
    <row r="227" spans="1:26" x14ac:dyDescent="0.25">
      <c r="A227" s="2"/>
      <c r="B227" s="5"/>
      <c r="C227" s="5"/>
      <c r="D227" s="5"/>
      <c r="E227" s="131"/>
      <c r="F227" s="99"/>
      <c r="G227" s="100"/>
      <c r="H227" s="100"/>
      <c r="I227" s="100"/>
      <c r="J227" s="100"/>
      <c r="K227" s="100"/>
      <c r="L227" s="100"/>
      <c r="M227" s="100"/>
      <c r="N227" s="102"/>
      <c r="O227" s="100"/>
      <c r="P227" s="100"/>
      <c r="Q227" s="100"/>
      <c r="R227" s="101"/>
      <c r="S227" s="2"/>
      <c r="T227" s="2"/>
      <c r="U227" s="100"/>
      <c r="V227" s="101"/>
      <c r="W227" s="2"/>
      <c r="X227" s="2"/>
      <c r="Y227" s="2"/>
      <c r="Z227" s="2"/>
    </row>
    <row r="228" spans="1:26" x14ac:dyDescent="0.25">
      <c r="A228" s="2"/>
      <c r="B228" s="5"/>
      <c r="C228" s="5"/>
      <c r="D228" s="5"/>
      <c r="E228" s="131"/>
      <c r="F228" s="99"/>
      <c r="G228" s="100"/>
      <c r="H228" s="100"/>
      <c r="I228" s="100"/>
      <c r="J228" s="100"/>
      <c r="K228" s="100"/>
      <c r="L228" s="100"/>
      <c r="M228" s="100"/>
      <c r="N228" s="102"/>
      <c r="O228" s="100"/>
      <c r="P228" s="100"/>
      <c r="Q228" s="100"/>
      <c r="R228" s="101"/>
      <c r="S228" s="2"/>
      <c r="T228" s="2"/>
      <c r="U228" s="100"/>
      <c r="V228" s="101"/>
      <c r="W228" s="2"/>
      <c r="X228" s="2"/>
      <c r="Y228" s="2"/>
      <c r="Z228" s="2"/>
    </row>
    <row r="229" spans="1:26" x14ac:dyDescent="0.25">
      <c r="A229" s="2"/>
      <c r="B229" s="5"/>
      <c r="C229" s="5"/>
      <c r="D229" s="5"/>
      <c r="E229" s="131"/>
      <c r="F229" s="99"/>
      <c r="G229" s="100"/>
      <c r="H229" s="100"/>
      <c r="I229" s="100"/>
      <c r="J229" s="100"/>
      <c r="K229" s="100"/>
      <c r="L229" s="100"/>
      <c r="M229" s="100"/>
      <c r="N229" s="102"/>
      <c r="O229" s="100"/>
      <c r="P229" s="100"/>
      <c r="Q229" s="100"/>
      <c r="R229" s="101"/>
      <c r="S229" s="2"/>
      <c r="T229" s="2"/>
      <c r="U229" s="100"/>
      <c r="V229" s="101"/>
      <c r="W229" s="2"/>
      <c r="X229" s="2"/>
      <c r="Y229" s="2"/>
      <c r="Z229" s="2"/>
    </row>
    <row r="230" spans="1:26" x14ac:dyDescent="0.25">
      <c r="A230" s="2"/>
      <c r="B230" s="5"/>
      <c r="C230" s="5"/>
      <c r="D230" s="5"/>
      <c r="E230" s="131"/>
      <c r="F230" s="99"/>
      <c r="G230" s="100"/>
      <c r="H230" s="100"/>
      <c r="I230" s="100"/>
      <c r="J230" s="100"/>
      <c r="K230" s="100"/>
      <c r="L230" s="100"/>
      <c r="M230" s="100"/>
      <c r="N230" s="102"/>
      <c r="O230" s="100"/>
      <c r="P230" s="100"/>
      <c r="Q230" s="100"/>
      <c r="R230" s="101"/>
      <c r="S230" s="2"/>
      <c r="T230" s="2"/>
      <c r="U230" s="100"/>
      <c r="V230" s="101"/>
      <c r="W230" s="2"/>
      <c r="X230" s="2"/>
      <c r="Y230" s="2"/>
      <c r="Z230" s="2"/>
    </row>
    <row r="231" spans="1:26" x14ac:dyDescent="0.25">
      <c r="A231" s="2"/>
      <c r="B231" s="5"/>
      <c r="C231" s="5"/>
      <c r="D231" s="5"/>
      <c r="E231" s="131"/>
      <c r="F231" s="99"/>
      <c r="G231" s="100"/>
      <c r="H231" s="100"/>
      <c r="I231" s="100"/>
      <c r="J231" s="100"/>
      <c r="K231" s="100"/>
      <c r="L231" s="100"/>
      <c r="M231" s="100"/>
      <c r="N231" s="102"/>
      <c r="O231" s="100"/>
      <c r="P231" s="100"/>
      <c r="Q231" s="100"/>
      <c r="R231" s="101"/>
      <c r="S231" s="2"/>
      <c r="T231" s="2"/>
      <c r="U231" s="100"/>
      <c r="V231" s="101"/>
      <c r="W231" s="2"/>
      <c r="X231" s="2"/>
      <c r="Y231" s="2"/>
      <c r="Z231" s="2"/>
    </row>
    <row r="232" spans="1:26" x14ac:dyDescent="0.25">
      <c r="A232" s="2"/>
      <c r="B232" s="5"/>
      <c r="C232" s="5"/>
      <c r="D232" s="5"/>
      <c r="E232" s="131"/>
      <c r="F232" s="99"/>
      <c r="G232" s="100"/>
      <c r="H232" s="100"/>
      <c r="I232" s="100"/>
      <c r="J232" s="100"/>
      <c r="K232" s="100"/>
      <c r="L232" s="100"/>
      <c r="M232" s="100"/>
      <c r="N232" s="102"/>
      <c r="O232" s="100"/>
      <c r="P232" s="100"/>
      <c r="Q232" s="100"/>
      <c r="R232" s="101"/>
      <c r="S232" s="2"/>
      <c r="T232" s="2"/>
      <c r="U232" s="100"/>
      <c r="V232" s="101"/>
      <c r="W232" s="2"/>
      <c r="X232" s="2"/>
      <c r="Y232" s="2"/>
      <c r="Z232" s="2"/>
    </row>
    <row r="233" spans="1:26" x14ac:dyDescent="0.25">
      <c r="A233" s="2"/>
      <c r="B233" s="5"/>
      <c r="C233" s="5"/>
      <c r="D233" s="5"/>
      <c r="E233" s="131"/>
      <c r="F233" s="99"/>
      <c r="G233" s="100"/>
      <c r="H233" s="100"/>
      <c r="I233" s="100"/>
      <c r="J233" s="100"/>
      <c r="K233" s="100"/>
      <c r="L233" s="100"/>
      <c r="M233" s="100"/>
      <c r="N233" s="102"/>
      <c r="O233" s="100"/>
      <c r="P233" s="100"/>
      <c r="Q233" s="100"/>
      <c r="R233" s="101"/>
      <c r="S233" s="2"/>
      <c r="T233" s="2"/>
      <c r="U233" s="100"/>
      <c r="V233" s="101"/>
      <c r="W233" s="2"/>
      <c r="X233" s="2"/>
      <c r="Y233" s="2"/>
      <c r="Z233" s="2"/>
    </row>
    <row r="234" spans="1:26" x14ac:dyDescent="0.25">
      <c r="A234" s="2"/>
      <c r="B234" s="5"/>
      <c r="C234" s="5"/>
      <c r="D234" s="5"/>
      <c r="E234" s="131"/>
      <c r="F234" s="99"/>
      <c r="G234" s="100"/>
      <c r="H234" s="100"/>
      <c r="I234" s="100"/>
      <c r="J234" s="100"/>
      <c r="K234" s="100"/>
      <c r="L234" s="100"/>
      <c r="M234" s="100"/>
      <c r="N234" s="102"/>
      <c r="O234" s="100"/>
      <c r="P234" s="100"/>
      <c r="Q234" s="100"/>
      <c r="R234" s="101"/>
      <c r="S234" s="2"/>
      <c r="T234" s="2"/>
      <c r="U234" s="100"/>
      <c r="V234" s="101"/>
      <c r="W234" s="2"/>
      <c r="X234" s="2"/>
      <c r="Y234" s="2"/>
      <c r="Z234" s="2"/>
    </row>
    <row r="235" spans="1:26" x14ac:dyDescent="0.25">
      <c r="A235" s="2"/>
      <c r="B235" s="5"/>
      <c r="C235" s="5"/>
      <c r="D235" s="5"/>
      <c r="E235" s="131"/>
      <c r="F235" s="99"/>
      <c r="G235" s="100"/>
      <c r="H235" s="100"/>
      <c r="I235" s="100"/>
      <c r="J235" s="100"/>
      <c r="K235" s="100"/>
      <c r="L235" s="100"/>
      <c r="M235" s="100"/>
      <c r="N235" s="102"/>
      <c r="O235" s="100"/>
      <c r="P235" s="100"/>
      <c r="Q235" s="100"/>
      <c r="R235" s="101"/>
      <c r="S235" s="2"/>
      <c r="T235" s="2"/>
      <c r="U235" s="100"/>
      <c r="V235" s="101"/>
      <c r="W235" s="2"/>
      <c r="X235" s="2"/>
      <c r="Y235" s="2"/>
      <c r="Z235" s="2"/>
    </row>
    <row r="236" spans="1:26" x14ac:dyDescent="0.25">
      <c r="A236" s="2"/>
      <c r="B236" s="5"/>
      <c r="C236" s="5"/>
      <c r="D236" s="5"/>
      <c r="E236" s="131"/>
      <c r="F236" s="99"/>
      <c r="G236" s="100"/>
      <c r="H236" s="100"/>
      <c r="I236" s="100"/>
      <c r="J236" s="100"/>
      <c r="K236" s="100"/>
      <c r="L236" s="100"/>
      <c r="M236" s="100"/>
      <c r="N236" s="102"/>
      <c r="O236" s="100"/>
      <c r="P236" s="100"/>
      <c r="Q236" s="100"/>
      <c r="R236" s="101"/>
      <c r="S236" s="2"/>
      <c r="T236" s="2"/>
      <c r="U236" s="100"/>
      <c r="V236" s="101"/>
      <c r="W236" s="2"/>
      <c r="X236" s="2"/>
      <c r="Y236" s="2"/>
      <c r="Z236" s="2"/>
    </row>
    <row r="237" spans="1:26" x14ac:dyDescent="0.25">
      <c r="A237" s="2"/>
      <c r="B237" s="5"/>
      <c r="C237" s="5"/>
      <c r="D237" s="5"/>
      <c r="E237" s="131"/>
      <c r="F237" s="99"/>
      <c r="G237" s="100"/>
      <c r="H237" s="100"/>
      <c r="I237" s="100"/>
      <c r="J237" s="100"/>
      <c r="K237" s="100"/>
      <c r="L237" s="100"/>
      <c r="M237" s="100"/>
      <c r="N237" s="102"/>
      <c r="O237" s="100"/>
      <c r="P237" s="100"/>
      <c r="Q237" s="100"/>
      <c r="R237" s="101"/>
      <c r="S237" s="2"/>
      <c r="T237" s="2"/>
      <c r="U237" s="100"/>
      <c r="V237" s="101"/>
      <c r="W237" s="2"/>
      <c r="X237" s="2"/>
      <c r="Y237" s="2"/>
      <c r="Z237" s="2"/>
    </row>
    <row r="238" spans="1:26" x14ac:dyDescent="0.25">
      <c r="A238" s="2"/>
      <c r="B238" s="5"/>
      <c r="C238" s="5"/>
      <c r="D238" s="5"/>
      <c r="E238" s="131"/>
      <c r="F238" s="99"/>
      <c r="G238" s="100"/>
      <c r="H238" s="100"/>
      <c r="I238" s="100"/>
      <c r="J238" s="100"/>
      <c r="K238" s="100"/>
      <c r="L238" s="100"/>
      <c r="M238" s="100"/>
      <c r="N238" s="102"/>
      <c r="O238" s="100"/>
      <c r="P238" s="100"/>
      <c r="Q238" s="100"/>
      <c r="R238" s="101"/>
      <c r="S238" s="2"/>
      <c r="T238" s="2"/>
      <c r="U238" s="100"/>
      <c r="V238" s="101"/>
      <c r="W238" s="2"/>
      <c r="X238" s="2"/>
      <c r="Y238" s="2"/>
      <c r="Z238" s="2"/>
    </row>
    <row r="239" spans="1:26" x14ac:dyDescent="0.25">
      <c r="A239" s="2"/>
      <c r="B239" s="5"/>
      <c r="C239" s="5"/>
      <c r="D239" s="5"/>
      <c r="E239" s="131"/>
      <c r="F239" s="99"/>
      <c r="G239" s="100"/>
      <c r="H239" s="100"/>
      <c r="I239" s="100"/>
      <c r="J239" s="100"/>
      <c r="K239" s="100"/>
      <c r="L239" s="100"/>
      <c r="M239" s="100"/>
      <c r="N239" s="102"/>
      <c r="O239" s="100"/>
      <c r="P239" s="100"/>
      <c r="Q239" s="100"/>
      <c r="R239" s="101"/>
      <c r="S239" s="2"/>
      <c r="T239" s="2"/>
      <c r="U239" s="100"/>
      <c r="V239" s="101"/>
      <c r="W239" s="2"/>
      <c r="X239" s="2"/>
      <c r="Y239" s="2"/>
      <c r="Z239" s="2"/>
    </row>
    <row r="240" spans="1:26" x14ac:dyDescent="0.25">
      <c r="A240" s="2"/>
      <c r="B240" s="5"/>
      <c r="C240" s="5"/>
      <c r="D240" s="5"/>
      <c r="E240" s="131"/>
      <c r="F240" s="99"/>
      <c r="G240" s="100"/>
      <c r="H240" s="100"/>
      <c r="I240" s="100"/>
      <c r="J240" s="100"/>
      <c r="K240" s="100"/>
      <c r="L240" s="100"/>
      <c r="M240" s="100"/>
      <c r="N240" s="102"/>
      <c r="O240" s="100"/>
      <c r="P240" s="100"/>
      <c r="Q240" s="100"/>
      <c r="R240" s="101"/>
      <c r="S240" s="2"/>
      <c r="T240" s="2"/>
      <c r="U240" s="100"/>
      <c r="V240" s="101"/>
      <c r="W240" s="2"/>
      <c r="X240" s="2"/>
      <c r="Y240" s="2"/>
      <c r="Z240" s="2"/>
    </row>
    <row r="241" spans="1:26" x14ac:dyDescent="0.25">
      <c r="A241" s="2"/>
      <c r="B241" s="5"/>
      <c r="C241" s="5"/>
      <c r="D241" s="5"/>
      <c r="E241" s="131"/>
      <c r="F241" s="99"/>
      <c r="G241" s="100"/>
      <c r="H241" s="100"/>
      <c r="I241" s="100"/>
      <c r="J241" s="100"/>
      <c r="K241" s="100"/>
      <c r="L241" s="100"/>
      <c r="M241" s="100"/>
      <c r="N241" s="102"/>
      <c r="O241" s="100"/>
      <c r="P241" s="100"/>
      <c r="Q241" s="100"/>
      <c r="R241" s="101"/>
      <c r="S241" s="2"/>
      <c r="T241" s="2"/>
      <c r="U241" s="100"/>
      <c r="V241" s="101"/>
      <c r="W241" s="2"/>
      <c r="X241" s="2"/>
      <c r="Y241" s="2"/>
      <c r="Z241" s="2"/>
    </row>
    <row r="242" spans="1:26" x14ac:dyDescent="0.25">
      <c r="A242" s="2"/>
      <c r="B242" s="5"/>
      <c r="C242" s="5"/>
      <c r="D242" s="5"/>
      <c r="E242" s="131"/>
      <c r="F242" s="99"/>
      <c r="G242" s="100"/>
      <c r="H242" s="100"/>
      <c r="I242" s="100"/>
      <c r="J242" s="100"/>
      <c r="K242" s="100"/>
      <c r="L242" s="100"/>
      <c r="M242" s="100"/>
      <c r="N242" s="102"/>
      <c r="O242" s="100"/>
      <c r="P242" s="100"/>
      <c r="Q242" s="100"/>
      <c r="R242" s="101"/>
      <c r="S242" s="2"/>
      <c r="T242" s="2"/>
      <c r="U242" s="100"/>
      <c r="V242" s="101"/>
      <c r="W242" s="2"/>
      <c r="X242" s="2"/>
      <c r="Y242" s="2"/>
      <c r="Z242" s="2"/>
    </row>
    <row r="243" spans="1:26" x14ac:dyDescent="0.25">
      <c r="A243" s="2"/>
      <c r="B243" s="5"/>
      <c r="C243" s="5"/>
      <c r="D243" s="5"/>
      <c r="E243" s="131"/>
      <c r="F243" s="99"/>
      <c r="G243" s="100"/>
      <c r="H243" s="100"/>
      <c r="I243" s="100"/>
      <c r="J243" s="100"/>
      <c r="K243" s="100"/>
      <c r="L243" s="100"/>
      <c r="M243" s="100"/>
      <c r="N243" s="102"/>
      <c r="O243" s="100"/>
      <c r="P243" s="100"/>
      <c r="Q243" s="100"/>
      <c r="R243" s="101"/>
      <c r="S243" s="2"/>
      <c r="T243" s="2"/>
      <c r="U243" s="100"/>
      <c r="V243" s="101"/>
      <c r="W243" s="2"/>
      <c r="X243" s="2"/>
      <c r="Y243" s="2"/>
      <c r="Z243" s="2"/>
    </row>
    <row r="244" spans="1:26" x14ac:dyDescent="0.25">
      <c r="A244" s="2"/>
      <c r="B244" s="5"/>
      <c r="C244" s="5"/>
      <c r="D244" s="5"/>
      <c r="E244" s="131"/>
      <c r="F244" s="99"/>
      <c r="G244" s="100"/>
      <c r="H244" s="100"/>
      <c r="I244" s="100"/>
      <c r="J244" s="100"/>
      <c r="K244" s="100"/>
      <c r="L244" s="100"/>
      <c r="M244" s="100"/>
      <c r="N244" s="102"/>
      <c r="O244" s="100"/>
      <c r="P244" s="100"/>
      <c r="Q244" s="100"/>
      <c r="R244" s="101"/>
      <c r="S244" s="2"/>
      <c r="T244" s="2"/>
      <c r="U244" s="100"/>
      <c r="V244" s="101"/>
      <c r="W244" s="2"/>
      <c r="X244" s="2"/>
      <c r="Y244" s="2"/>
      <c r="Z244" s="2"/>
    </row>
    <row r="245" spans="1:26" x14ac:dyDescent="0.25">
      <c r="A245" s="2"/>
      <c r="B245" s="5"/>
      <c r="C245" s="5"/>
      <c r="D245" s="5"/>
      <c r="E245" s="131"/>
      <c r="F245" s="99"/>
      <c r="G245" s="100"/>
      <c r="H245" s="100"/>
      <c r="I245" s="100"/>
      <c r="J245" s="100"/>
      <c r="K245" s="100"/>
      <c r="L245" s="100"/>
      <c r="M245" s="100"/>
      <c r="N245" s="102"/>
      <c r="O245" s="100"/>
      <c r="P245" s="100"/>
      <c r="Q245" s="100"/>
      <c r="R245" s="101"/>
      <c r="S245" s="2"/>
      <c r="T245" s="2"/>
      <c r="U245" s="100"/>
      <c r="V245" s="101"/>
      <c r="W245" s="2"/>
      <c r="X245" s="2"/>
      <c r="Y245" s="2"/>
      <c r="Z245" s="2"/>
    </row>
    <row r="246" spans="1:26" x14ac:dyDescent="0.25">
      <c r="A246" s="2"/>
      <c r="B246" s="5"/>
      <c r="C246" s="5"/>
      <c r="D246" s="5"/>
      <c r="E246" s="131"/>
      <c r="F246" s="99"/>
      <c r="G246" s="100"/>
      <c r="H246" s="100"/>
      <c r="I246" s="100"/>
      <c r="J246" s="100"/>
      <c r="K246" s="100"/>
      <c r="L246" s="100"/>
      <c r="M246" s="100"/>
      <c r="N246" s="102"/>
      <c r="O246" s="100"/>
      <c r="P246" s="100"/>
      <c r="Q246" s="100"/>
      <c r="R246" s="101"/>
      <c r="S246" s="2"/>
      <c r="T246" s="2"/>
      <c r="U246" s="100"/>
      <c r="V246" s="101"/>
      <c r="W246" s="2"/>
      <c r="X246" s="2"/>
      <c r="Y246" s="2"/>
      <c r="Z246" s="2"/>
    </row>
    <row r="247" spans="1:26" x14ac:dyDescent="0.25">
      <c r="A247" s="2"/>
      <c r="B247" s="5"/>
      <c r="C247" s="5"/>
      <c r="D247" s="5"/>
      <c r="E247" s="131"/>
      <c r="F247" s="99"/>
      <c r="G247" s="100"/>
      <c r="H247" s="100"/>
      <c r="I247" s="100"/>
      <c r="J247" s="100"/>
      <c r="K247" s="100"/>
      <c r="L247" s="100"/>
      <c r="M247" s="100"/>
      <c r="N247" s="102"/>
      <c r="O247" s="100"/>
      <c r="P247" s="100"/>
      <c r="Q247" s="100"/>
      <c r="R247" s="101"/>
      <c r="S247" s="2"/>
      <c r="T247" s="2"/>
      <c r="U247" s="100"/>
      <c r="V247" s="101"/>
      <c r="W247" s="2"/>
      <c r="X247" s="2"/>
      <c r="Y247" s="2"/>
      <c r="Z247" s="2"/>
    </row>
    <row r="248" spans="1:26" x14ac:dyDescent="0.25">
      <c r="A248" s="2"/>
      <c r="B248" s="5"/>
      <c r="C248" s="5"/>
      <c r="D248" s="5"/>
      <c r="E248" s="131"/>
      <c r="F248" s="99"/>
      <c r="G248" s="100"/>
      <c r="H248" s="100"/>
      <c r="I248" s="100"/>
      <c r="J248" s="100"/>
      <c r="K248" s="100"/>
      <c r="L248" s="100"/>
      <c r="M248" s="100"/>
      <c r="N248" s="102"/>
      <c r="O248" s="100"/>
      <c r="P248" s="100"/>
      <c r="Q248" s="100"/>
      <c r="R248" s="101"/>
      <c r="S248" s="2"/>
      <c r="T248" s="2"/>
      <c r="U248" s="100"/>
      <c r="V248" s="101"/>
      <c r="W248" s="2"/>
      <c r="X248" s="2"/>
      <c r="Y248" s="2"/>
      <c r="Z248" s="2"/>
    </row>
    <row r="249" spans="1:26" x14ac:dyDescent="0.25">
      <c r="A249" s="2"/>
      <c r="B249" s="5"/>
      <c r="C249" s="5"/>
      <c r="D249" s="5"/>
      <c r="E249" s="131"/>
      <c r="F249" s="99"/>
      <c r="G249" s="100"/>
      <c r="H249" s="100"/>
      <c r="I249" s="100"/>
      <c r="J249" s="100"/>
      <c r="K249" s="100"/>
      <c r="L249" s="100"/>
      <c r="M249" s="100"/>
      <c r="N249" s="102"/>
      <c r="O249" s="100"/>
      <c r="P249" s="100"/>
      <c r="Q249" s="100"/>
      <c r="R249" s="101"/>
      <c r="S249" s="2"/>
      <c r="T249" s="2"/>
      <c r="U249" s="100"/>
      <c r="V249" s="101"/>
      <c r="W249" s="2"/>
      <c r="X249" s="2"/>
      <c r="Y249" s="2"/>
      <c r="Z249" s="2"/>
    </row>
    <row r="250" spans="1:26" x14ac:dyDescent="0.25">
      <c r="A250" s="2"/>
      <c r="B250" s="5"/>
      <c r="C250" s="5"/>
      <c r="D250" s="5"/>
      <c r="E250" s="131"/>
      <c r="F250" s="99"/>
      <c r="G250" s="100"/>
      <c r="H250" s="100"/>
      <c r="I250" s="100"/>
      <c r="J250" s="100"/>
      <c r="K250" s="100"/>
      <c r="L250" s="100"/>
      <c r="M250" s="100"/>
      <c r="N250" s="102"/>
      <c r="O250" s="100"/>
      <c r="P250" s="100"/>
      <c r="Q250" s="100"/>
      <c r="R250" s="101"/>
      <c r="S250" s="2"/>
      <c r="T250" s="2"/>
      <c r="U250" s="100"/>
      <c r="V250" s="101"/>
      <c r="W250" s="2"/>
      <c r="X250" s="2"/>
      <c r="Y250" s="2"/>
      <c r="Z250" s="2"/>
    </row>
    <row r="251" spans="1:26" x14ac:dyDescent="0.25">
      <c r="A251" s="2"/>
      <c r="B251" s="5"/>
      <c r="C251" s="5"/>
      <c r="D251" s="5"/>
      <c r="E251" s="131"/>
      <c r="F251" s="99"/>
      <c r="G251" s="100"/>
      <c r="H251" s="100"/>
      <c r="I251" s="100"/>
      <c r="J251" s="100"/>
      <c r="K251" s="100"/>
      <c r="L251" s="100"/>
      <c r="M251" s="100"/>
      <c r="N251" s="102"/>
      <c r="O251" s="100"/>
      <c r="P251" s="100"/>
      <c r="Q251" s="100"/>
      <c r="R251" s="101"/>
      <c r="S251" s="2"/>
      <c r="T251" s="2"/>
      <c r="U251" s="100"/>
      <c r="V251" s="101"/>
      <c r="W251" s="2"/>
      <c r="X251" s="2"/>
      <c r="Y251" s="2"/>
      <c r="Z251" s="2"/>
    </row>
    <row r="252" spans="1:26" x14ac:dyDescent="0.25">
      <c r="A252" s="2"/>
      <c r="B252" s="5"/>
      <c r="C252" s="5"/>
      <c r="D252" s="5"/>
      <c r="E252" s="131"/>
      <c r="F252" s="99"/>
      <c r="G252" s="100"/>
      <c r="H252" s="100"/>
      <c r="I252" s="100"/>
      <c r="J252" s="100"/>
      <c r="K252" s="100"/>
      <c r="L252" s="100"/>
      <c r="M252" s="100"/>
      <c r="N252" s="102"/>
      <c r="O252" s="100"/>
      <c r="P252" s="100"/>
      <c r="Q252" s="100"/>
      <c r="R252" s="101"/>
      <c r="S252" s="2"/>
      <c r="T252" s="2"/>
      <c r="U252" s="100"/>
      <c r="V252" s="101"/>
      <c r="W252" s="2"/>
      <c r="X252" s="2"/>
      <c r="Y252" s="2"/>
      <c r="Z252" s="2"/>
    </row>
    <row r="253" spans="1:26" x14ac:dyDescent="0.25">
      <c r="A253" s="2"/>
      <c r="B253" s="5"/>
      <c r="C253" s="5"/>
      <c r="D253" s="5"/>
      <c r="E253" s="131"/>
      <c r="F253" s="99"/>
      <c r="G253" s="100"/>
      <c r="H253" s="100"/>
      <c r="I253" s="100"/>
      <c r="J253" s="100"/>
      <c r="K253" s="100"/>
      <c r="L253" s="100"/>
      <c r="M253" s="100"/>
      <c r="N253" s="102"/>
      <c r="O253" s="100"/>
      <c r="P253" s="100"/>
      <c r="Q253" s="100"/>
      <c r="R253" s="101"/>
      <c r="S253" s="2"/>
      <c r="T253" s="2"/>
      <c r="U253" s="100"/>
      <c r="V253" s="101"/>
      <c r="W253" s="2"/>
      <c r="X253" s="2"/>
      <c r="Y253" s="2"/>
      <c r="Z253" s="2"/>
    </row>
    <row r="254" spans="1:26" x14ac:dyDescent="0.25">
      <c r="A254" s="2"/>
      <c r="B254" s="5"/>
      <c r="C254" s="5"/>
      <c r="D254" s="5"/>
      <c r="E254" s="131"/>
      <c r="F254" s="99"/>
      <c r="G254" s="100"/>
      <c r="H254" s="100"/>
      <c r="I254" s="100"/>
      <c r="J254" s="100"/>
      <c r="K254" s="100"/>
      <c r="L254" s="100"/>
      <c r="M254" s="100"/>
      <c r="N254" s="102"/>
      <c r="O254" s="100"/>
      <c r="P254" s="100"/>
      <c r="Q254" s="100"/>
      <c r="R254" s="101"/>
      <c r="S254" s="2"/>
      <c r="T254" s="2"/>
      <c r="U254" s="100"/>
      <c r="V254" s="101"/>
      <c r="W254" s="2"/>
      <c r="X254" s="2"/>
      <c r="Y254" s="2"/>
      <c r="Z254" s="2"/>
    </row>
    <row r="255" spans="1:26" x14ac:dyDescent="0.25">
      <c r="A255" s="2"/>
      <c r="B255" s="5"/>
      <c r="C255" s="5"/>
      <c r="D255" s="5"/>
      <c r="E255" s="131"/>
      <c r="F255" s="99"/>
      <c r="G255" s="100"/>
      <c r="H255" s="100"/>
      <c r="I255" s="100"/>
      <c r="J255" s="100"/>
      <c r="K255" s="100"/>
      <c r="L255" s="100"/>
      <c r="M255" s="100"/>
      <c r="N255" s="102"/>
      <c r="O255" s="100"/>
      <c r="P255" s="100"/>
      <c r="Q255" s="100"/>
      <c r="R255" s="101"/>
      <c r="S255" s="2"/>
      <c r="T255" s="2"/>
      <c r="U255" s="100"/>
      <c r="V255" s="101"/>
      <c r="W255" s="2"/>
      <c r="X255" s="2"/>
      <c r="Y255" s="2"/>
      <c r="Z255" s="2"/>
    </row>
    <row r="256" spans="1:26" x14ac:dyDescent="0.25">
      <c r="A256" s="2"/>
      <c r="B256" s="5"/>
      <c r="C256" s="5"/>
      <c r="D256" s="5"/>
      <c r="E256" s="131"/>
      <c r="F256" s="99"/>
      <c r="G256" s="100"/>
      <c r="H256" s="100"/>
      <c r="I256" s="100"/>
      <c r="J256" s="100"/>
      <c r="K256" s="100"/>
      <c r="L256" s="100"/>
      <c r="M256" s="100"/>
      <c r="N256" s="102"/>
      <c r="O256" s="100"/>
      <c r="P256" s="100"/>
      <c r="Q256" s="100"/>
      <c r="R256" s="101"/>
      <c r="S256" s="2"/>
      <c r="T256" s="2"/>
      <c r="U256" s="100"/>
      <c r="V256" s="101"/>
      <c r="W256" s="2"/>
      <c r="X256" s="2"/>
      <c r="Y256" s="2"/>
      <c r="Z256" s="2"/>
    </row>
    <row r="257" spans="1:26" x14ac:dyDescent="0.25">
      <c r="A257" s="2"/>
      <c r="B257" s="5"/>
      <c r="C257" s="5"/>
      <c r="D257" s="5"/>
      <c r="E257" s="131"/>
      <c r="F257" s="99"/>
      <c r="G257" s="100"/>
      <c r="H257" s="100"/>
      <c r="I257" s="100"/>
      <c r="J257" s="100"/>
      <c r="K257" s="100"/>
      <c r="L257" s="100"/>
      <c r="M257" s="100"/>
      <c r="N257" s="102"/>
      <c r="O257" s="100"/>
      <c r="P257" s="100"/>
      <c r="Q257" s="100"/>
      <c r="R257" s="101"/>
      <c r="S257" s="2"/>
      <c r="T257" s="2"/>
      <c r="U257" s="100"/>
      <c r="V257" s="101"/>
      <c r="W257" s="2"/>
      <c r="X257" s="2"/>
      <c r="Y257" s="2"/>
      <c r="Z257" s="2"/>
    </row>
    <row r="258" spans="1:26" x14ac:dyDescent="0.25">
      <c r="A258" s="2"/>
      <c r="B258" s="5"/>
      <c r="C258" s="5"/>
      <c r="D258" s="5"/>
      <c r="E258" s="131"/>
      <c r="F258" s="99"/>
      <c r="G258" s="100"/>
      <c r="H258" s="100"/>
      <c r="I258" s="100"/>
      <c r="J258" s="100"/>
      <c r="K258" s="100"/>
      <c r="L258" s="100"/>
      <c r="M258" s="100"/>
      <c r="N258" s="102"/>
      <c r="O258" s="100"/>
      <c r="P258" s="100"/>
      <c r="Q258" s="100"/>
      <c r="R258" s="101"/>
      <c r="S258" s="2"/>
      <c r="T258" s="2"/>
      <c r="U258" s="100"/>
      <c r="V258" s="101"/>
      <c r="W258" s="2"/>
      <c r="X258" s="2"/>
      <c r="Y258" s="2"/>
      <c r="Z258" s="2"/>
    </row>
    <row r="259" spans="1:26" x14ac:dyDescent="0.25">
      <c r="A259" s="2"/>
      <c r="B259" s="5"/>
      <c r="C259" s="5"/>
      <c r="D259" s="5"/>
      <c r="E259" s="131"/>
      <c r="F259" s="99"/>
      <c r="G259" s="100"/>
      <c r="H259" s="100"/>
      <c r="I259" s="100"/>
      <c r="J259" s="100"/>
      <c r="K259" s="100"/>
      <c r="L259" s="100"/>
      <c r="M259" s="100"/>
      <c r="N259" s="102"/>
      <c r="O259" s="100"/>
      <c r="P259" s="100"/>
      <c r="Q259" s="100"/>
      <c r="R259" s="101"/>
      <c r="S259" s="2"/>
      <c r="T259" s="2"/>
      <c r="U259" s="100"/>
      <c r="V259" s="101"/>
      <c r="W259" s="2"/>
      <c r="X259" s="2"/>
      <c r="Y259" s="2"/>
      <c r="Z259" s="2"/>
    </row>
    <row r="260" spans="1:26" x14ac:dyDescent="0.25">
      <c r="A260" s="2"/>
      <c r="B260" s="5"/>
      <c r="C260" s="5"/>
      <c r="D260" s="5"/>
      <c r="E260" s="131"/>
      <c r="F260" s="99"/>
      <c r="G260" s="100"/>
      <c r="H260" s="100"/>
      <c r="I260" s="100"/>
      <c r="J260" s="100"/>
      <c r="K260" s="100"/>
      <c r="L260" s="100"/>
      <c r="M260" s="100"/>
      <c r="N260" s="102"/>
      <c r="O260" s="100"/>
      <c r="P260" s="100"/>
      <c r="Q260" s="100"/>
      <c r="R260" s="101"/>
      <c r="S260" s="2"/>
      <c r="T260" s="2"/>
      <c r="U260" s="100"/>
      <c r="V260" s="101"/>
      <c r="W260" s="2"/>
      <c r="X260" s="2"/>
      <c r="Y260" s="2"/>
      <c r="Z260" s="2"/>
    </row>
    <row r="261" spans="1:26" x14ac:dyDescent="0.25">
      <c r="A261" s="2"/>
      <c r="B261" s="5"/>
      <c r="C261" s="5"/>
      <c r="D261" s="5"/>
      <c r="E261" s="131"/>
      <c r="F261" s="99"/>
      <c r="G261" s="100"/>
      <c r="H261" s="100"/>
      <c r="I261" s="100"/>
      <c r="J261" s="100"/>
      <c r="K261" s="100"/>
      <c r="L261" s="100"/>
      <c r="M261" s="100"/>
      <c r="N261" s="102"/>
      <c r="O261" s="100"/>
      <c r="P261" s="100"/>
      <c r="Q261" s="100"/>
      <c r="R261" s="101"/>
      <c r="S261" s="2"/>
      <c r="T261" s="2"/>
      <c r="U261" s="100"/>
      <c r="V261" s="101"/>
      <c r="W261" s="2"/>
      <c r="X261" s="2"/>
      <c r="Y261" s="2"/>
      <c r="Z261" s="2"/>
    </row>
    <row r="262" spans="1:26" x14ac:dyDescent="0.25">
      <c r="A262" s="2"/>
      <c r="B262" s="5"/>
      <c r="C262" s="5"/>
      <c r="D262" s="5"/>
      <c r="E262" s="131"/>
      <c r="F262" s="99"/>
      <c r="G262" s="100"/>
      <c r="H262" s="100"/>
      <c r="I262" s="100"/>
      <c r="J262" s="100"/>
      <c r="K262" s="100"/>
      <c r="L262" s="100"/>
      <c r="M262" s="100"/>
      <c r="N262" s="102"/>
      <c r="O262" s="100"/>
      <c r="P262" s="100"/>
      <c r="Q262" s="100"/>
      <c r="R262" s="101"/>
      <c r="S262" s="2"/>
      <c r="T262" s="2"/>
      <c r="U262" s="100"/>
      <c r="V262" s="101"/>
      <c r="W262" s="2"/>
      <c r="X262" s="2"/>
      <c r="Y262" s="2"/>
      <c r="Z262" s="2"/>
    </row>
    <row r="263" spans="1:26" x14ac:dyDescent="0.25">
      <c r="A263" s="2"/>
      <c r="B263" s="5"/>
      <c r="C263" s="5"/>
      <c r="D263" s="5"/>
      <c r="E263" s="131"/>
      <c r="F263" s="99"/>
      <c r="G263" s="100"/>
      <c r="H263" s="100"/>
      <c r="I263" s="100"/>
      <c r="J263" s="100"/>
      <c r="K263" s="100"/>
      <c r="L263" s="100"/>
      <c r="M263" s="100"/>
      <c r="N263" s="102"/>
      <c r="O263" s="100"/>
      <c r="P263" s="100"/>
      <c r="Q263" s="100"/>
      <c r="R263" s="101"/>
      <c r="S263" s="2"/>
      <c r="T263" s="2"/>
      <c r="U263" s="100"/>
      <c r="V263" s="101"/>
      <c r="W263" s="2"/>
      <c r="X263" s="2"/>
      <c r="Y263" s="2"/>
      <c r="Z263" s="2"/>
    </row>
    <row r="264" spans="1:26" x14ac:dyDescent="0.25">
      <c r="A264" s="2"/>
      <c r="B264" s="5"/>
      <c r="C264" s="5"/>
      <c r="D264" s="5"/>
      <c r="E264" s="131"/>
      <c r="F264" s="99"/>
      <c r="G264" s="100"/>
      <c r="H264" s="100"/>
      <c r="I264" s="100"/>
      <c r="J264" s="100"/>
      <c r="K264" s="100"/>
      <c r="L264" s="100"/>
      <c r="M264" s="100"/>
      <c r="N264" s="102"/>
      <c r="O264" s="100"/>
      <c r="P264" s="100"/>
      <c r="Q264" s="100"/>
      <c r="R264" s="101"/>
      <c r="S264" s="2"/>
      <c r="T264" s="2"/>
      <c r="U264" s="100"/>
      <c r="V264" s="101"/>
      <c r="W264" s="2"/>
      <c r="X264" s="2"/>
      <c r="Y264" s="2"/>
      <c r="Z264" s="2"/>
    </row>
    <row r="265" spans="1:26" x14ac:dyDescent="0.25">
      <c r="A265" s="2"/>
      <c r="B265" s="5"/>
      <c r="C265" s="5"/>
      <c r="D265" s="5"/>
      <c r="E265" s="131"/>
      <c r="F265" s="99"/>
      <c r="G265" s="100"/>
      <c r="H265" s="100"/>
      <c r="I265" s="100"/>
      <c r="J265" s="100"/>
      <c r="K265" s="100"/>
      <c r="L265" s="100"/>
      <c r="M265" s="100"/>
      <c r="N265" s="102"/>
      <c r="O265" s="100"/>
      <c r="P265" s="100"/>
      <c r="Q265" s="100"/>
      <c r="R265" s="101"/>
      <c r="S265" s="2"/>
      <c r="T265" s="2"/>
      <c r="U265" s="100"/>
      <c r="V265" s="101"/>
      <c r="W265" s="2"/>
      <c r="X265" s="2"/>
      <c r="Y265" s="2"/>
      <c r="Z265" s="2"/>
    </row>
    <row r="266" spans="1:26" x14ac:dyDescent="0.25">
      <c r="A266" s="2"/>
      <c r="B266" s="5"/>
      <c r="C266" s="5"/>
      <c r="D266" s="5"/>
      <c r="E266" s="131"/>
      <c r="F266" s="99"/>
      <c r="G266" s="100"/>
      <c r="H266" s="100"/>
      <c r="I266" s="100"/>
      <c r="J266" s="100"/>
      <c r="K266" s="100"/>
      <c r="L266" s="100"/>
      <c r="M266" s="100"/>
      <c r="N266" s="102"/>
      <c r="O266" s="100"/>
      <c r="P266" s="100"/>
      <c r="Q266" s="100"/>
      <c r="R266" s="101"/>
      <c r="S266" s="2"/>
      <c r="T266" s="2"/>
      <c r="U266" s="100"/>
      <c r="V266" s="101"/>
      <c r="W266" s="2"/>
      <c r="X266" s="2"/>
      <c r="Y266" s="2"/>
      <c r="Z266" s="2"/>
    </row>
    <row r="267" spans="1:26" x14ac:dyDescent="0.25">
      <c r="A267" s="2"/>
      <c r="B267" s="5"/>
      <c r="C267" s="5"/>
      <c r="D267" s="5"/>
      <c r="E267" s="131"/>
      <c r="F267" s="99"/>
      <c r="G267" s="100"/>
      <c r="H267" s="100"/>
      <c r="I267" s="100"/>
      <c r="J267" s="100"/>
      <c r="K267" s="100"/>
      <c r="L267" s="100"/>
      <c r="M267" s="100"/>
      <c r="N267" s="102"/>
      <c r="O267" s="100"/>
      <c r="P267" s="100"/>
      <c r="Q267" s="100"/>
      <c r="R267" s="101"/>
      <c r="S267" s="2"/>
      <c r="T267" s="2"/>
      <c r="U267" s="100"/>
      <c r="V267" s="101"/>
      <c r="W267" s="2"/>
      <c r="X267" s="2"/>
      <c r="Y267" s="2"/>
      <c r="Z267" s="2"/>
    </row>
    <row r="268" spans="1:26" x14ac:dyDescent="0.25">
      <c r="A268" s="2"/>
      <c r="B268" s="5"/>
      <c r="C268" s="5"/>
      <c r="D268" s="5"/>
      <c r="E268" s="131"/>
      <c r="F268" s="99"/>
      <c r="G268" s="100"/>
      <c r="H268" s="100"/>
      <c r="I268" s="100"/>
      <c r="J268" s="100"/>
      <c r="K268" s="100"/>
      <c r="L268" s="100"/>
      <c r="M268" s="100"/>
      <c r="N268" s="102"/>
      <c r="O268" s="100"/>
      <c r="P268" s="100"/>
      <c r="Q268" s="100"/>
      <c r="R268" s="101"/>
      <c r="S268" s="2"/>
      <c r="T268" s="2"/>
      <c r="U268" s="100"/>
      <c r="V268" s="101"/>
      <c r="W268" s="2"/>
      <c r="X268" s="2"/>
      <c r="Y268" s="2"/>
      <c r="Z268" s="2"/>
    </row>
    <row r="269" spans="1:26" x14ac:dyDescent="0.25">
      <c r="A269" s="2"/>
      <c r="B269" s="5"/>
      <c r="C269" s="5"/>
      <c r="D269" s="5"/>
      <c r="E269" s="131"/>
      <c r="F269" s="99"/>
      <c r="G269" s="100"/>
      <c r="H269" s="100"/>
      <c r="I269" s="100"/>
      <c r="J269" s="100"/>
      <c r="K269" s="100"/>
      <c r="L269" s="100"/>
      <c r="M269" s="100"/>
      <c r="N269" s="102"/>
      <c r="O269" s="100"/>
      <c r="P269" s="100"/>
      <c r="Q269" s="100"/>
      <c r="R269" s="101"/>
      <c r="S269" s="2"/>
      <c r="T269" s="2"/>
      <c r="U269" s="100"/>
      <c r="V269" s="101"/>
      <c r="W269" s="2"/>
      <c r="X269" s="2"/>
      <c r="Y269" s="2"/>
      <c r="Z269" s="2"/>
    </row>
    <row r="270" spans="1:26" x14ac:dyDescent="0.25">
      <c r="A270" s="2"/>
      <c r="B270" s="5"/>
      <c r="C270" s="5"/>
      <c r="D270" s="5"/>
      <c r="E270" s="131"/>
      <c r="F270" s="99"/>
      <c r="G270" s="100"/>
      <c r="H270" s="100"/>
      <c r="I270" s="100"/>
      <c r="J270" s="100"/>
      <c r="K270" s="100"/>
      <c r="L270" s="100"/>
      <c r="M270" s="100"/>
      <c r="N270" s="102"/>
      <c r="O270" s="100"/>
      <c r="P270" s="100"/>
      <c r="Q270" s="100"/>
      <c r="R270" s="101"/>
      <c r="S270" s="2"/>
      <c r="T270" s="2"/>
      <c r="U270" s="100"/>
      <c r="V270" s="101"/>
      <c r="W270" s="2"/>
      <c r="X270" s="2"/>
      <c r="Y270" s="2"/>
      <c r="Z270" s="2"/>
    </row>
    <row r="271" spans="1:26" x14ac:dyDescent="0.25">
      <c r="A271" s="2"/>
      <c r="B271" s="5"/>
      <c r="C271" s="5"/>
      <c r="D271" s="5"/>
      <c r="E271" s="131"/>
      <c r="F271" s="99"/>
      <c r="G271" s="100"/>
      <c r="H271" s="100"/>
      <c r="I271" s="100"/>
      <c r="J271" s="100"/>
      <c r="K271" s="100"/>
      <c r="L271" s="100"/>
      <c r="M271" s="100"/>
      <c r="N271" s="102"/>
      <c r="O271" s="100"/>
      <c r="P271" s="100"/>
      <c r="Q271" s="100"/>
      <c r="R271" s="101"/>
      <c r="S271" s="2"/>
      <c r="T271" s="2"/>
      <c r="U271" s="100"/>
      <c r="V271" s="101"/>
      <c r="W271" s="2"/>
      <c r="X271" s="2"/>
      <c r="Y271" s="2"/>
      <c r="Z271" s="2"/>
    </row>
    <row r="272" spans="1:26" x14ac:dyDescent="0.25">
      <c r="A272" s="2"/>
      <c r="B272" s="5"/>
      <c r="C272" s="5"/>
      <c r="D272" s="5"/>
      <c r="E272" s="131"/>
      <c r="F272" s="99"/>
      <c r="G272" s="100"/>
      <c r="H272" s="100"/>
      <c r="I272" s="100"/>
      <c r="J272" s="100"/>
      <c r="K272" s="100"/>
      <c r="L272" s="100"/>
      <c r="M272" s="100"/>
      <c r="N272" s="102"/>
      <c r="O272" s="100"/>
      <c r="P272" s="100"/>
      <c r="Q272" s="100"/>
      <c r="R272" s="101"/>
      <c r="S272" s="2"/>
      <c r="T272" s="2"/>
      <c r="U272" s="100"/>
      <c r="V272" s="101"/>
      <c r="W272" s="2"/>
      <c r="X272" s="2"/>
      <c r="Y272" s="2"/>
      <c r="Z272" s="2"/>
    </row>
    <row r="273" spans="1:26" x14ac:dyDescent="0.25">
      <c r="A273" s="2"/>
      <c r="B273" s="5"/>
      <c r="C273" s="5"/>
      <c r="D273" s="5"/>
      <c r="E273" s="131"/>
      <c r="F273" s="99"/>
      <c r="G273" s="100"/>
      <c r="H273" s="100"/>
      <c r="I273" s="100"/>
      <c r="J273" s="100"/>
      <c r="K273" s="100"/>
      <c r="L273" s="100"/>
      <c r="M273" s="100"/>
      <c r="N273" s="102"/>
      <c r="O273" s="100"/>
      <c r="P273" s="100"/>
      <c r="Q273" s="100"/>
      <c r="R273" s="101"/>
      <c r="S273" s="2"/>
      <c r="T273" s="2"/>
      <c r="U273" s="100"/>
      <c r="V273" s="101"/>
      <c r="W273" s="2"/>
      <c r="X273" s="2"/>
      <c r="Y273" s="2"/>
      <c r="Z273" s="2"/>
    </row>
    <row r="274" spans="1:26" x14ac:dyDescent="0.25">
      <c r="A274" s="2"/>
      <c r="B274" s="5"/>
      <c r="C274" s="5"/>
      <c r="D274" s="5"/>
      <c r="E274" s="131"/>
      <c r="F274" s="99"/>
      <c r="G274" s="100"/>
      <c r="H274" s="100"/>
      <c r="I274" s="100"/>
      <c r="J274" s="100"/>
      <c r="K274" s="100"/>
      <c r="L274" s="100"/>
      <c r="M274" s="100"/>
      <c r="N274" s="102"/>
      <c r="O274" s="100"/>
      <c r="P274" s="100"/>
      <c r="Q274" s="100"/>
      <c r="R274" s="101"/>
      <c r="S274" s="2"/>
      <c r="T274" s="2"/>
      <c r="U274" s="100"/>
      <c r="V274" s="101"/>
      <c r="W274" s="2"/>
      <c r="X274" s="2"/>
      <c r="Y274" s="2"/>
      <c r="Z274" s="2"/>
    </row>
    <row r="275" spans="1:26" x14ac:dyDescent="0.25">
      <c r="A275" s="2"/>
      <c r="B275" s="5"/>
      <c r="C275" s="5"/>
      <c r="D275" s="5"/>
      <c r="E275" s="131"/>
      <c r="F275" s="99"/>
      <c r="G275" s="100"/>
      <c r="H275" s="100"/>
      <c r="I275" s="100"/>
      <c r="J275" s="100"/>
      <c r="K275" s="100"/>
      <c r="L275" s="100"/>
      <c r="M275" s="100"/>
      <c r="N275" s="102"/>
      <c r="O275" s="100"/>
      <c r="P275" s="100"/>
      <c r="Q275" s="100"/>
      <c r="R275" s="101"/>
      <c r="S275" s="2"/>
      <c r="T275" s="2"/>
      <c r="U275" s="100"/>
      <c r="V275" s="101"/>
      <c r="W275" s="2"/>
      <c r="X275" s="2"/>
      <c r="Y275" s="2"/>
      <c r="Z275" s="2"/>
    </row>
    <row r="276" spans="1:26" x14ac:dyDescent="0.25">
      <c r="A276" s="2"/>
      <c r="B276" s="5"/>
      <c r="C276" s="5"/>
      <c r="D276" s="5"/>
      <c r="E276" s="131"/>
      <c r="F276" s="99"/>
      <c r="G276" s="100"/>
      <c r="H276" s="100"/>
      <c r="I276" s="100"/>
      <c r="J276" s="100"/>
      <c r="K276" s="100"/>
      <c r="L276" s="100"/>
      <c r="M276" s="100"/>
      <c r="N276" s="102"/>
      <c r="O276" s="100"/>
      <c r="P276" s="100"/>
      <c r="Q276" s="100"/>
      <c r="R276" s="101"/>
      <c r="S276" s="2"/>
      <c r="T276" s="2"/>
      <c r="U276" s="100"/>
      <c r="V276" s="101"/>
      <c r="W276" s="2"/>
      <c r="X276" s="2"/>
      <c r="Y276" s="2"/>
      <c r="Z276" s="2"/>
    </row>
    <row r="277" spans="1:26" x14ac:dyDescent="0.25">
      <c r="A277" s="2"/>
      <c r="B277" s="5"/>
      <c r="C277" s="5"/>
      <c r="D277" s="5"/>
      <c r="E277" s="131"/>
      <c r="F277" s="99"/>
      <c r="G277" s="100"/>
      <c r="H277" s="100"/>
      <c r="I277" s="100"/>
      <c r="J277" s="100"/>
      <c r="K277" s="100"/>
      <c r="L277" s="100"/>
      <c r="M277" s="100"/>
      <c r="N277" s="102"/>
      <c r="O277" s="100"/>
      <c r="P277" s="100"/>
      <c r="Q277" s="100"/>
      <c r="R277" s="101"/>
      <c r="S277" s="2"/>
      <c r="T277" s="2"/>
      <c r="U277" s="100"/>
      <c r="V277" s="101"/>
      <c r="W277" s="2"/>
      <c r="X277" s="2"/>
      <c r="Y277" s="2"/>
      <c r="Z277" s="2"/>
    </row>
    <row r="278" spans="1:26" x14ac:dyDescent="0.25">
      <c r="A278" s="2"/>
      <c r="B278" s="5"/>
      <c r="C278" s="5"/>
      <c r="D278" s="5"/>
      <c r="E278" s="131"/>
      <c r="F278" s="99"/>
      <c r="G278" s="100"/>
      <c r="H278" s="100"/>
      <c r="I278" s="100"/>
      <c r="J278" s="100"/>
      <c r="K278" s="100"/>
      <c r="L278" s="100"/>
      <c r="M278" s="100"/>
      <c r="N278" s="102"/>
      <c r="O278" s="100"/>
      <c r="P278" s="100"/>
      <c r="Q278" s="100"/>
      <c r="R278" s="101"/>
      <c r="S278" s="2"/>
      <c r="T278" s="2"/>
      <c r="U278" s="100"/>
      <c r="V278" s="101"/>
      <c r="W278" s="2"/>
      <c r="X278" s="2"/>
      <c r="Y278" s="2"/>
      <c r="Z278" s="2"/>
    </row>
    <row r="279" spans="1:26" x14ac:dyDescent="0.25">
      <c r="A279" s="2"/>
      <c r="B279" s="5"/>
      <c r="C279" s="5"/>
      <c r="D279" s="5"/>
      <c r="E279" s="131"/>
      <c r="F279" s="99"/>
      <c r="G279" s="100"/>
      <c r="H279" s="100"/>
      <c r="I279" s="100"/>
      <c r="J279" s="100"/>
      <c r="K279" s="100"/>
      <c r="L279" s="100"/>
      <c r="M279" s="100"/>
      <c r="N279" s="102"/>
      <c r="O279" s="100"/>
      <c r="P279" s="100"/>
      <c r="Q279" s="100"/>
      <c r="R279" s="101"/>
      <c r="S279" s="2"/>
      <c r="T279" s="2"/>
      <c r="U279" s="100"/>
      <c r="V279" s="101"/>
      <c r="W279" s="2"/>
      <c r="X279" s="2"/>
      <c r="Y279" s="2"/>
      <c r="Z279" s="2"/>
    </row>
    <row r="280" spans="1:26" x14ac:dyDescent="0.25">
      <c r="A280" s="2"/>
      <c r="B280" s="5"/>
      <c r="C280" s="5"/>
      <c r="D280" s="5"/>
      <c r="E280" s="131"/>
      <c r="F280" s="99"/>
      <c r="G280" s="100"/>
      <c r="H280" s="100"/>
      <c r="I280" s="100"/>
      <c r="J280" s="100"/>
      <c r="K280" s="100"/>
      <c r="L280" s="100"/>
      <c r="M280" s="100"/>
      <c r="N280" s="102"/>
      <c r="O280" s="100"/>
      <c r="P280" s="100"/>
      <c r="Q280" s="100"/>
      <c r="R280" s="101"/>
      <c r="S280" s="2"/>
      <c r="T280" s="2"/>
      <c r="U280" s="100"/>
      <c r="V280" s="101"/>
      <c r="W280" s="2"/>
      <c r="X280" s="2"/>
      <c r="Y280" s="2"/>
      <c r="Z280" s="2"/>
    </row>
    <row r="281" spans="1:26" x14ac:dyDescent="0.25">
      <c r="A281" s="2"/>
      <c r="B281" s="5"/>
      <c r="C281" s="5"/>
      <c r="D281" s="5"/>
      <c r="E281" s="131"/>
      <c r="F281" s="99"/>
      <c r="G281" s="100"/>
      <c r="H281" s="100"/>
      <c r="I281" s="100"/>
      <c r="J281" s="100"/>
      <c r="K281" s="100"/>
      <c r="L281" s="100"/>
      <c r="M281" s="100"/>
      <c r="N281" s="102"/>
      <c r="O281" s="100"/>
      <c r="P281" s="100"/>
      <c r="Q281" s="100"/>
      <c r="R281" s="101"/>
      <c r="S281" s="2"/>
      <c r="T281" s="2"/>
      <c r="U281" s="100"/>
      <c r="V281" s="101"/>
      <c r="W281" s="2"/>
      <c r="X281" s="2"/>
      <c r="Y281" s="2"/>
      <c r="Z281" s="2"/>
    </row>
    <row r="282" spans="1:26" x14ac:dyDescent="0.25">
      <c r="A282" s="2"/>
      <c r="B282" s="5"/>
      <c r="C282" s="5"/>
      <c r="D282" s="5"/>
      <c r="E282" s="131"/>
      <c r="F282" s="99"/>
      <c r="G282" s="100"/>
      <c r="H282" s="100"/>
      <c r="I282" s="100"/>
      <c r="J282" s="100"/>
      <c r="K282" s="100"/>
      <c r="L282" s="100"/>
      <c r="M282" s="100"/>
      <c r="N282" s="102"/>
      <c r="O282" s="100"/>
      <c r="P282" s="100"/>
      <c r="Q282" s="100"/>
      <c r="R282" s="101"/>
      <c r="S282" s="2"/>
      <c r="T282" s="2"/>
      <c r="U282" s="100"/>
      <c r="V282" s="101"/>
      <c r="W282" s="2"/>
      <c r="X282" s="2"/>
      <c r="Y282" s="2"/>
      <c r="Z282" s="2"/>
    </row>
    <row r="283" spans="1:26" x14ac:dyDescent="0.25">
      <c r="A283" s="2"/>
      <c r="B283" s="5"/>
      <c r="C283" s="5"/>
      <c r="D283" s="5"/>
      <c r="E283" s="131"/>
      <c r="F283" s="99"/>
      <c r="G283" s="100"/>
      <c r="H283" s="100"/>
      <c r="I283" s="100"/>
      <c r="J283" s="100"/>
      <c r="K283" s="100"/>
      <c r="L283" s="100"/>
      <c r="M283" s="100"/>
      <c r="N283" s="102"/>
      <c r="O283" s="100"/>
      <c r="P283" s="100"/>
      <c r="Q283" s="100"/>
      <c r="R283" s="101"/>
      <c r="S283" s="2"/>
      <c r="T283" s="2"/>
      <c r="U283" s="100"/>
      <c r="V283" s="101"/>
      <c r="W283" s="2"/>
      <c r="X283" s="2"/>
      <c r="Y283" s="2"/>
      <c r="Z283" s="2"/>
    </row>
    <row r="284" spans="1:26" x14ac:dyDescent="0.25">
      <c r="A284" s="2"/>
      <c r="B284" s="5"/>
      <c r="C284" s="5"/>
      <c r="D284" s="5"/>
      <c r="E284" s="131"/>
      <c r="F284" s="99"/>
      <c r="G284" s="100"/>
      <c r="H284" s="100"/>
      <c r="I284" s="100"/>
      <c r="J284" s="100"/>
      <c r="K284" s="100"/>
      <c r="L284" s="100"/>
      <c r="M284" s="100"/>
      <c r="N284" s="102"/>
      <c r="O284" s="100"/>
      <c r="P284" s="100"/>
      <c r="Q284" s="100"/>
      <c r="R284" s="101"/>
      <c r="S284" s="2"/>
      <c r="T284" s="2"/>
      <c r="U284" s="100"/>
      <c r="V284" s="101"/>
      <c r="W284" s="2"/>
      <c r="X284" s="2"/>
      <c r="Y284" s="2"/>
      <c r="Z284" s="2"/>
    </row>
    <row r="285" spans="1:26" x14ac:dyDescent="0.25">
      <c r="A285" s="2"/>
      <c r="B285" s="5"/>
      <c r="C285" s="5"/>
      <c r="D285" s="5"/>
      <c r="E285" s="131"/>
      <c r="F285" s="99"/>
      <c r="G285" s="100"/>
      <c r="H285" s="100"/>
      <c r="I285" s="100"/>
      <c r="J285" s="100"/>
      <c r="K285" s="100"/>
      <c r="L285" s="100"/>
      <c r="M285" s="100"/>
      <c r="N285" s="102"/>
      <c r="O285" s="100"/>
      <c r="P285" s="100"/>
      <c r="Q285" s="100"/>
      <c r="R285" s="101"/>
      <c r="S285" s="2"/>
      <c r="T285" s="2"/>
      <c r="U285" s="100"/>
      <c r="V285" s="101"/>
      <c r="W285" s="2"/>
      <c r="X285" s="2"/>
      <c r="Y285" s="2"/>
      <c r="Z285" s="2"/>
    </row>
    <row r="286" spans="1:26" x14ac:dyDescent="0.25">
      <c r="A286" s="2"/>
      <c r="B286" s="5"/>
      <c r="C286" s="5"/>
      <c r="D286" s="5"/>
      <c r="E286" s="131"/>
      <c r="F286" s="99"/>
      <c r="G286" s="100"/>
      <c r="H286" s="100"/>
      <c r="I286" s="100"/>
      <c r="J286" s="100"/>
      <c r="K286" s="100"/>
      <c r="L286" s="100"/>
      <c r="M286" s="100"/>
      <c r="N286" s="102"/>
      <c r="O286" s="100"/>
      <c r="P286" s="100"/>
      <c r="Q286" s="100"/>
      <c r="R286" s="101"/>
      <c r="S286" s="2"/>
      <c r="T286" s="2"/>
      <c r="U286" s="100"/>
      <c r="V286" s="101"/>
      <c r="W286" s="2"/>
      <c r="X286" s="2"/>
      <c r="Y286" s="2"/>
      <c r="Z286" s="2"/>
    </row>
    <row r="287" spans="1:26" x14ac:dyDescent="0.25">
      <c r="A287" s="2"/>
      <c r="B287" s="5"/>
      <c r="C287" s="5"/>
      <c r="D287" s="5"/>
      <c r="E287" s="131"/>
      <c r="F287" s="99"/>
      <c r="G287" s="100"/>
      <c r="H287" s="100"/>
      <c r="I287" s="100"/>
      <c r="J287" s="100"/>
      <c r="K287" s="100"/>
      <c r="L287" s="100"/>
      <c r="M287" s="100"/>
      <c r="N287" s="102"/>
      <c r="O287" s="100"/>
      <c r="P287" s="100"/>
      <c r="Q287" s="100"/>
      <c r="R287" s="101"/>
      <c r="S287" s="2"/>
      <c r="T287" s="2"/>
      <c r="U287" s="100"/>
      <c r="V287" s="101"/>
      <c r="W287" s="2"/>
      <c r="X287" s="2"/>
      <c r="Y287" s="2"/>
      <c r="Z287" s="2"/>
    </row>
    <row r="288" spans="1:26" x14ac:dyDescent="0.25">
      <c r="A288" s="2"/>
      <c r="B288" s="5"/>
      <c r="C288" s="5"/>
      <c r="D288" s="5"/>
      <c r="E288" s="131"/>
      <c r="F288" s="99"/>
      <c r="G288" s="100"/>
      <c r="H288" s="100"/>
      <c r="I288" s="100"/>
      <c r="J288" s="100"/>
      <c r="K288" s="100"/>
      <c r="L288" s="100"/>
      <c r="M288" s="100"/>
      <c r="N288" s="102"/>
      <c r="O288" s="100"/>
      <c r="P288" s="100"/>
      <c r="Q288" s="100"/>
      <c r="R288" s="101"/>
      <c r="S288" s="2"/>
      <c r="T288" s="2"/>
      <c r="U288" s="100"/>
      <c r="V288" s="101"/>
      <c r="W288" s="2"/>
      <c r="X288" s="2"/>
      <c r="Y288" s="2"/>
      <c r="Z288" s="2"/>
    </row>
    <row r="289" spans="1:26" x14ac:dyDescent="0.25">
      <c r="A289" s="2"/>
      <c r="B289" s="5"/>
      <c r="C289" s="5"/>
      <c r="D289" s="5"/>
      <c r="E289" s="131"/>
      <c r="F289" s="99"/>
      <c r="G289" s="100"/>
      <c r="H289" s="100"/>
      <c r="I289" s="100"/>
      <c r="J289" s="100"/>
      <c r="K289" s="100"/>
      <c r="L289" s="100"/>
      <c r="M289" s="100"/>
      <c r="N289" s="102"/>
      <c r="O289" s="100"/>
      <c r="P289" s="100"/>
      <c r="Q289" s="100"/>
      <c r="R289" s="101"/>
      <c r="S289" s="2"/>
      <c r="T289" s="2"/>
      <c r="U289" s="100"/>
      <c r="V289" s="101"/>
      <c r="W289" s="2"/>
      <c r="X289" s="2"/>
      <c r="Y289" s="2"/>
      <c r="Z289" s="2"/>
    </row>
    <row r="290" spans="1:26" x14ac:dyDescent="0.25">
      <c r="A290" s="2"/>
      <c r="B290" s="5"/>
      <c r="C290" s="5"/>
      <c r="D290" s="5"/>
      <c r="E290" s="131"/>
      <c r="F290" s="99"/>
      <c r="G290" s="100"/>
      <c r="H290" s="100"/>
      <c r="I290" s="100"/>
      <c r="J290" s="100"/>
      <c r="K290" s="100"/>
      <c r="L290" s="100"/>
      <c r="M290" s="100"/>
      <c r="N290" s="102"/>
      <c r="O290" s="100"/>
      <c r="P290" s="100"/>
      <c r="Q290" s="100"/>
      <c r="R290" s="101"/>
      <c r="S290" s="2"/>
      <c r="T290" s="2"/>
      <c r="U290" s="100"/>
      <c r="V290" s="101"/>
      <c r="W290" s="2"/>
      <c r="X290" s="2"/>
      <c r="Y290" s="2"/>
      <c r="Z290" s="2"/>
    </row>
    <row r="291" spans="1:26" x14ac:dyDescent="0.25">
      <c r="A291" s="2"/>
      <c r="B291" s="5"/>
      <c r="C291" s="5"/>
      <c r="D291" s="5"/>
      <c r="E291" s="131"/>
      <c r="F291" s="99"/>
      <c r="G291" s="100"/>
      <c r="H291" s="100"/>
      <c r="I291" s="100"/>
      <c r="J291" s="100"/>
      <c r="K291" s="100"/>
      <c r="L291" s="100"/>
      <c r="M291" s="100"/>
      <c r="N291" s="102"/>
      <c r="O291" s="100"/>
      <c r="P291" s="100"/>
      <c r="Q291" s="100"/>
      <c r="R291" s="101"/>
      <c r="S291" s="2"/>
      <c r="T291" s="2"/>
      <c r="U291" s="100"/>
      <c r="V291" s="101"/>
      <c r="W291" s="2"/>
      <c r="X291" s="2"/>
      <c r="Y291" s="2"/>
      <c r="Z291" s="2"/>
    </row>
    <row r="292" spans="1:26" x14ac:dyDescent="0.25">
      <c r="A292" s="2"/>
      <c r="B292" s="5"/>
      <c r="C292" s="5"/>
      <c r="D292" s="5"/>
      <c r="E292" s="131"/>
      <c r="F292" s="99"/>
      <c r="G292" s="100"/>
      <c r="H292" s="100"/>
      <c r="I292" s="100"/>
      <c r="J292" s="100"/>
      <c r="K292" s="100"/>
      <c r="L292" s="100"/>
      <c r="M292" s="100"/>
      <c r="N292" s="102"/>
      <c r="O292" s="100"/>
      <c r="P292" s="100"/>
      <c r="Q292" s="100"/>
      <c r="R292" s="101"/>
      <c r="S292" s="2"/>
      <c r="T292" s="2"/>
      <c r="U292" s="100"/>
      <c r="V292" s="101"/>
      <c r="W292" s="2"/>
      <c r="X292" s="2"/>
      <c r="Y292" s="2"/>
      <c r="Z292" s="2"/>
    </row>
    <row r="293" spans="1:26" x14ac:dyDescent="0.25">
      <c r="A293" s="2"/>
      <c r="B293" s="5"/>
      <c r="C293" s="5"/>
      <c r="D293" s="5"/>
      <c r="E293" s="131"/>
      <c r="F293" s="99"/>
      <c r="G293" s="100"/>
      <c r="H293" s="100"/>
      <c r="I293" s="100"/>
      <c r="J293" s="100"/>
      <c r="K293" s="100"/>
      <c r="L293" s="100"/>
      <c r="M293" s="100"/>
      <c r="N293" s="102"/>
      <c r="O293" s="100"/>
      <c r="P293" s="100"/>
      <c r="Q293" s="100"/>
      <c r="R293" s="101"/>
      <c r="S293" s="2"/>
      <c r="T293" s="2"/>
      <c r="U293" s="100"/>
      <c r="V293" s="101"/>
      <c r="W293" s="2"/>
      <c r="X293" s="2"/>
      <c r="Y293" s="2"/>
      <c r="Z293" s="2"/>
    </row>
    <row r="294" spans="1:26" x14ac:dyDescent="0.25">
      <c r="A294" s="2"/>
      <c r="B294" s="5"/>
      <c r="C294" s="5"/>
      <c r="D294" s="5"/>
      <c r="E294" s="131"/>
      <c r="F294" s="99"/>
      <c r="G294" s="100"/>
      <c r="H294" s="100"/>
      <c r="I294" s="100"/>
      <c r="J294" s="100"/>
      <c r="K294" s="100"/>
      <c r="L294" s="100"/>
      <c r="M294" s="100"/>
      <c r="N294" s="102"/>
      <c r="O294" s="100"/>
      <c r="P294" s="100"/>
      <c r="Q294" s="100"/>
      <c r="R294" s="101"/>
      <c r="S294" s="2"/>
      <c r="T294" s="2"/>
      <c r="U294" s="100"/>
      <c r="V294" s="101"/>
      <c r="W294" s="2"/>
      <c r="X294" s="2"/>
      <c r="Y294" s="2"/>
      <c r="Z294" s="2"/>
    </row>
    <row r="295" spans="1:26" x14ac:dyDescent="0.25">
      <c r="A295" s="2"/>
      <c r="B295" s="5"/>
      <c r="C295" s="5"/>
      <c r="D295" s="5"/>
      <c r="E295" s="131"/>
      <c r="F295" s="99"/>
      <c r="G295" s="100"/>
      <c r="H295" s="100"/>
      <c r="I295" s="100"/>
      <c r="J295" s="100"/>
      <c r="K295" s="100"/>
      <c r="L295" s="100"/>
      <c r="M295" s="100"/>
      <c r="N295" s="102"/>
      <c r="O295" s="100"/>
      <c r="P295" s="100"/>
      <c r="Q295" s="100"/>
      <c r="R295" s="101"/>
      <c r="S295" s="2"/>
      <c r="T295" s="2"/>
      <c r="U295" s="100"/>
      <c r="V295" s="101"/>
      <c r="W295" s="2"/>
      <c r="X295" s="2"/>
      <c r="Y295" s="2"/>
      <c r="Z295" s="2"/>
    </row>
    <row r="296" spans="1:26" x14ac:dyDescent="0.25">
      <c r="A296" s="2"/>
      <c r="B296" s="5"/>
      <c r="C296" s="5"/>
      <c r="D296" s="5"/>
      <c r="E296" s="131"/>
      <c r="F296" s="99"/>
      <c r="G296" s="100"/>
      <c r="H296" s="100"/>
      <c r="I296" s="100"/>
      <c r="J296" s="100"/>
      <c r="K296" s="100"/>
      <c r="L296" s="100"/>
      <c r="M296" s="100"/>
      <c r="N296" s="102"/>
      <c r="O296" s="100"/>
      <c r="P296" s="100"/>
      <c r="Q296" s="100"/>
      <c r="R296" s="101"/>
      <c r="S296" s="2"/>
      <c r="T296" s="2"/>
      <c r="U296" s="100"/>
      <c r="V296" s="101"/>
      <c r="W296" s="2"/>
      <c r="X296" s="2"/>
      <c r="Y296" s="2"/>
      <c r="Z296" s="2"/>
    </row>
    <row r="297" spans="1:26" x14ac:dyDescent="0.25">
      <c r="A297" s="2"/>
      <c r="B297" s="5"/>
      <c r="C297" s="5"/>
      <c r="D297" s="5"/>
      <c r="E297" s="131"/>
      <c r="F297" s="99"/>
      <c r="G297" s="100"/>
      <c r="H297" s="100"/>
      <c r="I297" s="100"/>
      <c r="J297" s="100"/>
      <c r="K297" s="100"/>
      <c r="L297" s="100"/>
      <c r="M297" s="100"/>
      <c r="N297" s="102"/>
      <c r="O297" s="100"/>
      <c r="P297" s="100"/>
      <c r="Q297" s="100"/>
      <c r="R297" s="101"/>
      <c r="S297" s="2"/>
      <c r="T297" s="2"/>
      <c r="U297" s="100"/>
      <c r="V297" s="101"/>
      <c r="W297" s="2"/>
      <c r="X297" s="2"/>
      <c r="Y297" s="2"/>
      <c r="Z297" s="2"/>
    </row>
    <row r="298" spans="1:26" x14ac:dyDescent="0.25">
      <c r="A298" s="2"/>
      <c r="B298" s="5"/>
      <c r="C298" s="5"/>
      <c r="D298" s="5"/>
      <c r="E298" s="131"/>
      <c r="F298" s="99"/>
      <c r="G298" s="100"/>
      <c r="H298" s="100"/>
      <c r="I298" s="100"/>
      <c r="J298" s="100"/>
      <c r="K298" s="100"/>
      <c r="L298" s="100"/>
      <c r="M298" s="100"/>
      <c r="N298" s="102"/>
      <c r="O298" s="100"/>
      <c r="P298" s="100"/>
      <c r="Q298" s="100"/>
      <c r="R298" s="101"/>
      <c r="S298" s="2"/>
      <c r="T298" s="2"/>
      <c r="U298" s="100"/>
      <c r="V298" s="101"/>
      <c r="W298" s="2"/>
      <c r="X298" s="2"/>
      <c r="Y298" s="2"/>
      <c r="Z298" s="2"/>
    </row>
    <row r="299" spans="1:26" x14ac:dyDescent="0.25">
      <c r="A299" s="2"/>
      <c r="B299" s="5"/>
      <c r="C299" s="5"/>
      <c r="D299" s="5"/>
      <c r="E299" s="131"/>
      <c r="F299" s="99"/>
      <c r="G299" s="100"/>
      <c r="H299" s="100"/>
      <c r="I299" s="100"/>
      <c r="J299" s="100"/>
      <c r="K299" s="100"/>
      <c r="L299" s="100"/>
      <c r="M299" s="100"/>
      <c r="N299" s="102"/>
      <c r="O299" s="100"/>
      <c r="P299" s="100"/>
      <c r="Q299" s="100"/>
      <c r="R299" s="101"/>
      <c r="S299" s="2"/>
      <c r="T299" s="2"/>
      <c r="U299" s="100"/>
      <c r="V299" s="101"/>
      <c r="W299" s="2"/>
      <c r="X299" s="2"/>
      <c r="Y299" s="2"/>
      <c r="Z299" s="2"/>
    </row>
    <row r="300" spans="1:26" x14ac:dyDescent="0.25">
      <c r="A300" s="2"/>
      <c r="B300" s="5"/>
      <c r="C300" s="5"/>
      <c r="D300" s="5"/>
      <c r="E300" s="131"/>
      <c r="F300" s="99"/>
      <c r="G300" s="100"/>
      <c r="H300" s="100"/>
      <c r="I300" s="100"/>
      <c r="J300" s="100"/>
      <c r="K300" s="100"/>
      <c r="L300" s="100"/>
      <c r="M300" s="100"/>
      <c r="N300" s="102"/>
      <c r="O300" s="100"/>
      <c r="P300" s="100"/>
      <c r="Q300" s="100"/>
      <c r="R300" s="101"/>
      <c r="S300" s="2"/>
      <c r="T300" s="2"/>
      <c r="U300" s="100"/>
      <c r="V300" s="101"/>
      <c r="W300" s="2"/>
      <c r="X300" s="2"/>
      <c r="Y300" s="2"/>
      <c r="Z300" s="2"/>
    </row>
    <row r="301" spans="1:26" x14ac:dyDescent="0.25">
      <c r="A301" s="2"/>
      <c r="B301" s="5"/>
      <c r="C301" s="5"/>
      <c r="D301" s="5"/>
      <c r="E301" s="131"/>
      <c r="F301" s="99"/>
      <c r="G301" s="100"/>
      <c r="H301" s="100"/>
      <c r="I301" s="100"/>
      <c r="J301" s="100"/>
      <c r="K301" s="100"/>
      <c r="L301" s="100"/>
      <c r="M301" s="100"/>
      <c r="N301" s="102"/>
      <c r="O301" s="100"/>
      <c r="P301" s="100"/>
      <c r="Q301" s="100"/>
      <c r="R301" s="101"/>
      <c r="S301" s="2"/>
      <c r="T301" s="2"/>
      <c r="U301" s="100"/>
      <c r="V301" s="101"/>
      <c r="W301" s="2"/>
      <c r="X301" s="2"/>
      <c r="Y301" s="2"/>
      <c r="Z301" s="2"/>
    </row>
    <row r="302" spans="1:26" x14ac:dyDescent="0.25">
      <c r="A302" s="2"/>
      <c r="B302" s="5"/>
      <c r="C302" s="5"/>
      <c r="D302" s="5"/>
      <c r="E302" s="131"/>
      <c r="F302" s="99"/>
      <c r="G302" s="100"/>
      <c r="H302" s="100"/>
      <c r="I302" s="100"/>
      <c r="J302" s="100"/>
      <c r="K302" s="100"/>
      <c r="L302" s="100"/>
      <c r="M302" s="100"/>
      <c r="N302" s="102"/>
      <c r="O302" s="100"/>
      <c r="P302" s="100"/>
      <c r="Q302" s="100"/>
      <c r="R302" s="101"/>
      <c r="S302" s="2"/>
      <c r="T302" s="2"/>
      <c r="U302" s="100"/>
      <c r="V302" s="101"/>
      <c r="W302" s="2"/>
      <c r="X302" s="2"/>
      <c r="Y302" s="2"/>
      <c r="Z302" s="2"/>
    </row>
    <row r="303" spans="1:26" x14ac:dyDescent="0.25">
      <c r="A303" s="2"/>
      <c r="B303" s="5"/>
      <c r="C303" s="5"/>
      <c r="D303" s="5"/>
      <c r="E303" s="131"/>
      <c r="F303" s="99"/>
      <c r="G303" s="100"/>
      <c r="H303" s="100"/>
      <c r="I303" s="100"/>
      <c r="J303" s="100"/>
      <c r="K303" s="100"/>
      <c r="L303" s="100"/>
      <c r="M303" s="100"/>
      <c r="N303" s="102"/>
      <c r="O303" s="100"/>
      <c r="P303" s="100"/>
      <c r="Q303" s="100"/>
      <c r="R303" s="101"/>
      <c r="S303" s="2"/>
      <c r="T303" s="2"/>
      <c r="U303" s="100"/>
      <c r="V303" s="101"/>
      <c r="W303" s="2"/>
      <c r="X303" s="2"/>
      <c r="Y303" s="2"/>
      <c r="Z303" s="2"/>
    </row>
    <row r="304" spans="1:26" x14ac:dyDescent="0.25">
      <c r="A304" s="2"/>
      <c r="B304" s="5"/>
      <c r="C304" s="5"/>
      <c r="D304" s="5"/>
      <c r="E304" s="131"/>
      <c r="F304" s="99"/>
      <c r="G304" s="100"/>
      <c r="H304" s="100"/>
      <c r="I304" s="100"/>
      <c r="J304" s="100"/>
      <c r="K304" s="100"/>
      <c r="L304" s="100"/>
      <c r="M304" s="100"/>
      <c r="N304" s="102"/>
      <c r="O304" s="100"/>
      <c r="P304" s="100"/>
      <c r="Q304" s="100"/>
      <c r="R304" s="101"/>
      <c r="S304" s="2"/>
      <c r="T304" s="2"/>
      <c r="U304" s="100"/>
      <c r="V304" s="101"/>
      <c r="W304" s="2"/>
      <c r="X304" s="2"/>
      <c r="Y304" s="2"/>
      <c r="Z304" s="2"/>
    </row>
    <row r="305" spans="1:26" x14ac:dyDescent="0.25">
      <c r="A305" s="2"/>
      <c r="B305" s="5"/>
      <c r="C305" s="5"/>
      <c r="D305" s="5"/>
      <c r="E305" s="131"/>
      <c r="F305" s="99"/>
      <c r="G305" s="100"/>
      <c r="H305" s="100"/>
      <c r="I305" s="100"/>
      <c r="J305" s="100"/>
      <c r="K305" s="100"/>
      <c r="L305" s="100"/>
      <c r="M305" s="100"/>
      <c r="N305" s="102"/>
      <c r="O305" s="100"/>
      <c r="P305" s="100"/>
      <c r="Q305" s="100"/>
      <c r="R305" s="101"/>
      <c r="S305" s="2"/>
      <c r="T305" s="2"/>
      <c r="U305" s="100"/>
      <c r="V305" s="101"/>
      <c r="W305" s="2"/>
      <c r="X305" s="2"/>
      <c r="Y305" s="2"/>
      <c r="Z305" s="2"/>
    </row>
    <row r="306" spans="1:26" x14ac:dyDescent="0.25">
      <c r="A306" s="2"/>
      <c r="B306" s="5"/>
      <c r="C306" s="5"/>
      <c r="D306" s="5"/>
      <c r="E306" s="131"/>
      <c r="F306" s="99"/>
      <c r="G306" s="100"/>
      <c r="H306" s="100"/>
      <c r="I306" s="100"/>
      <c r="J306" s="100"/>
      <c r="K306" s="100"/>
      <c r="L306" s="100"/>
      <c r="M306" s="100"/>
      <c r="N306" s="102"/>
      <c r="O306" s="100"/>
      <c r="P306" s="100"/>
      <c r="Q306" s="100"/>
      <c r="R306" s="101"/>
      <c r="S306" s="2"/>
      <c r="T306" s="2"/>
      <c r="U306" s="100"/>
      <c r="V306" s="101"/>
      <c r="W306" s="2"/>
      <c r="X306" s="2"/>
      <c r="Y306" s="2"/>
      <c r="Z306" s="2"/>
    </row>
    <row r="307" spans="1:26" x14ac:dyDescent="0.25">
      <c r="A307" s="2"/>
      <c r="B307" s="5"/>
      <c r="C307" s="5"/>
      <c r="D307" s="5"/>
      <c r="E307" s="131"/>
      <c r="F307" s="99"/>
      <c r="G307" s="100"/>
      <c r="H307" s="100"/>
      <c r="I307" s="100"/>
      <c r="J307" s="100"/>
      <c r="K307" s="100"/>
      <c r="L307" s="100"/>
      <c r="M307" s="100"/>
      <c r="N307" s="102"/>
      <c r="O307" s="100"/>
      <c r="P307" s="100"/>
      <c r="Q307" s="100"/>
      <c r="R307" s="101"/>
      <c r="S307" s="2"/>
      <c r="T307" s="2"/>
      <c r="U307" s="100"/>
      <c r="V307" s="101"/>
      <c r="W307" s="2"/>
      <c r="X307" s="2"/>
      <c r="Y307" s="2"/>
      <c r="Z307" s="2"/>
    </row>
    <row r="308" spans="1:26" x14ac:dyDescent="0.25">
      <c r="A308" s="2"/>
      <c r="B308" s="5"/>
      <c r="C308" s="5"/>
      <c r="D308" s="5"/>
      <c r="E308" s="131"/>
      <c r="F308" s="99"/>
      <c r="G308" s="100"/>
      <c r="H308" s="100"/>
      <c r="I308" s="100"/>
      <c r="J308" s="100"/>
      <c r="K308" s="100"/>
      <c r="L308" s="100"/>
      <c r="M308" s="100"/>
      <c r="N308" s="102"/>
      <c r="O308" s="100"/>
      <c r="P308" s="100"/>
      <c r="Q308" s="100"/>
      <c r="R308" s="101"/>
      <c r="S308" s="2"/>
      <c r="T308" s="2"/>
      <c r="U308" s="100"/>
      <c r="V308" s="101"/>
      <c r="W308" s="2"/>
      <c r="X308" s="2"/>
      <c r="Y308" s="2"/>
      <c r="Z308" s="2"/>
    </row>
    <row r="309" spans="1:26" x14ac:dyDescent="0.25">
      <c r="A309" s="2"/>
      <c r="B309" s="5"/>
      <c r="C309" s="5"/>
      <c r="D309" s="5"/>
      <c r="E309" s="131"/>
      <c r="F309" s="99"/>
      <c r="G309" s="100"/>
      <c r="H309" s="100"/>
      <c r="I309" s="100"/>
      <c r="J309" s="100"/>
      <c r="K309" s="100"/>
      <c r="L309" s="100"/>
      <c r="M309" s="100"/>
      <c r="N309" s="102"/>
      <c r="O309" s="100"/>
      <c r="P309" s="100"/>
      <c r="Q309" s="100"/>
      <c r="R309" s="101"/>
      <c r="S309" s="2"/>
      <c r="T309" s="2"/>
      <c r="U309" s="100"/>
      <c r="V309" s="101"/>
      <c r="W309" s="2"/>
      <c r="X309" s="2"/>
      <c r="Y309" s="2"/>
      <c r="Z309" s="2"/>
    </row>
    <row r="310" spans="1:26" x14ac:dyDescent="0.25">
      <c r="A310" s="2"/>
      <c r="B310" s="5"/>
      <c r="C310" s="5"/>
      <c r="D310" s="5"/>
      <c r="E310" s="131"/>
      <c r="F310" s="99"/>
      <c r="G310" s="100"/>
      <c r="H310" s="100"/>
      <c r="I310" s="100"/>
      <c r="J310" s="100"/>
      <c r="K310" s="100"/>
      <c r="L310" s="100"/>
      <c r="M310" s="100"/>
      <c r="N310" s="102"/>
      <c r="O310" s="100"/>
      <c r="P310" s="100"/>
      <c r="Q310" s="100"/>
      <c r="R310" s="101"/>
      <c r="S310" s="2"/>
      <c r="T310" s="2"/>
      <c r="U310" s="100"/>
      <c r="V310" s="101"/>
      <c r="W310" s="2"/>
      <c r="X310" s="2"/>
      <c r="Y310" s="2"/>
      <c r="Z310" s="2"/>
    </row>
    <row r="311" spans="1:26" x14ac:dyDescent="0.25">
      <c r="A311" s="2"/>
      <c r="B311" s="5"/>
      <c r="C311" s="5"/>
      <c r="D311" s="5"/>
      <c r="E311" s="131"/>
      <c r="F311" s="99"/>
      <c r="G311" s="100"/>
      <c r="H311" s="100"/>
      <c r="I311" s="100"/>
      <c r="J311" s="100"/>
      <c r="K311" s="100"/>
      <c r="L311" s="100"/>
      <c r="M311" s="100"/>
      <c r="N311" s="102"/>
      <c r="O311" s="100"/>
      <c r="P311" s="100"/>
      <c r="Q311" s="100"/>
      <c r="R311" s="101"/>
      <c r="S311" s="2"/>
      <c r="T311" s="2"/>
      <c r="U311" s="100"/>
      <c r="V311" s="101"/>
      <c r="W311" s="2"/>
      <c r="X311" s="2"/>
      <c r="Y311" s="2"/>
      <c r="Z311" s="2"/>
    </row>
    <row r="312" spans="1:26" x14ac:dyDescent="0.25">
      <c r="A312" s="2"/>
      <c r="B312" s="5"/>
      <c r="C312" s="5"/>
      <c r="D312" s="5"/>
      <c r="E312" s="131"/>
      <c r="F312" s="99"/>
      <c r="G312" s="100"/>
      <c r="H312" s="100"/>
      <c r="I312" s="100"/>
      <c r="J312" s="100"/>
      <c r="K312" s="100"/>
      <c r="L312" s="100"/>
      <c r="M312" s="100"/>
      <c r="N312" s="102"/>
      <c r="O312" s="100"/>
      <c r="P312" s="100"/>
      <c r="Q312" s="100"/>
      <c r="R312" s="101"/>
      <c r="S312" s="2"/>
      <c r="T312" s="2"/>
      <c r="U312" s="100"/>
      <c r="V312" s="101"/>
      <c r="W312" s="2"/>
      <c r="X312" s="2"/>
      <c r="Y312" s="2"/>
      <c r="Z312" s="2"/>
    </row>
    <row r="313" spans="1:26" x14ac:dyDescent="0.25">
      <c r="A313" s="2"/>
      <c r="B313" s="5"/>
      <c r="C313" s="5"/>
      <c r="D313" s="5"/>
      <c r="E313" s="131"/>
      <c r="F313" s="99"/>
      <c r="G313" s="100"/>
      <c r="H313" s="100"/>
      <c r="I313" s="100"/>
      <c r="J313" s="100"/>
      <c r="K313" s="100"/>
      <c r="L313" s="100"/>
      <c r="M313" s="100"/>
      <c r="N313" s="102"/>
      <c r="O313" s="100"/>
      <c r="P313" s="100"/>
      <c r="Q313" s="100"/>
      <c r="R313" s="101"/>
      <c r="S313" s="2"/>
      <c r="T313" s="2"/>
      <c r="U313" s="100"/>
      <c r="V313" s="101"/>
      <c r="W313" s="2"/>
      <c r="X313" s="2"/>
      <c r="Y313" s="2"/>
      <c r="Z313" s="2"/>
    </row>
    <row r="314" spans="1:26" x14ac:dyDescent="0.25">
      <c r="A314" s="2"/>
      <c r="B314" s="5"/>
      <c r="C314" s="5"/>
      <c r="D314" s="5"/>
      <c r="E314" s="131"/>
      <c r="F314" s="99"/>
      <c r="G314" s="100"/>
      <c r="H314" s="100"/>
      <c r="I314" s="100"/>
      <c r="J314" s="100"/>
      <c r="K314" s="100"/>
      <c r="L314" s="100"/>
      <c r="M314" s="100"/>
      <c r="N314" s="102"/>
      <c r="O314" s="100"/>
      <c r="P314" s="100"/>
      <c r="Q314" s="100"/>
      <c r="R314" s="101"/>
      <c r="S314" s="2"/>
      <c r="T314" s="2"/>
      <c r="U314" s="100"/>
      <c r="V314" s="101"/>
      <c r="W314" s="2"/>
      <c r="X314" s="2"/>
      <c r="Y314" s="2"/>
      <c r="Z314" s="2"/>
    </row>
    <row r="315" spans="1:26" x14ac:dyDescent="0.25">
      <c r="A315" s="2"/>
      <c r="B315" s="5"/>
      <c r="C315" s="5"/>
      <c r="D315" s="5"/>
      <c r="E315" s="131"/>
      <c r="F315" s="99"/>
      <c r="G315" s="100"/>
      <c r="H315" s="100"/>
      <c r="I315" s="100"/>
      <c r="J315" s="100"/>
      <c r="K315" s="100"/>
      <c r="L315" s="100"/>
      <c r="M315" s="100"/>
      <c r="N315" s="102"/>
      <c r="O315" s="100"/>
      <c r="P315" s="100"/>
      <c r="Q315" s="100"/>
      <c r="R315" s="101"/>
      <c r="S315" s="2"/>
      <c r="T315" s="2"/>
      <c r="U315" s="100"/>
      <c r="V315" s="101"/>
      <c r="W315" s="2"/>
      <c r="X315" s="2"/>
      <c r="Y315" s="2"/>
      <c r="Z315" s="2"/>
    </row>
    <row r="316" spans="1:26" x14ac:dyDescent="0.25">
      <c r="A316" s="2"/>
      <c r="B316" s="5"/>
      <c r="C316" s="5"/>
      <c r="D316" s="5"/>
      <c r="E316" s="131"/>
      <c r="F316" s="99"/>
      <c r="G316" s="100"/>
      <c r="H316" s="100"/>
      <c r="I316" s="100"/>
      <c r="J316" s="100"/>
      <c r="K316" s="100"/>
      <c r="L316" s="100"/>
      <c r="M316" s="100"/>
      <c r="N316" s="102"/>
      <c r="O316" s="100"/>
      <c r="P316" s="100"/>
      <c r="Q316" s="100"/>
      <c r="R316" s="101"/>
      <c r="S316" s="2"/>
      <c r="T316" s="2"/>
      <c r="U316" s="100"/>
      <c r="V316" s="101"/>
      <c r="W316" s="2"/>
      <c r="X316" s="2"/>
      <c r="Y316" s="2"/>
      <c r="Z316" s="2"/>
    </row>
    <row r="317" spans="1:26" x14ac:dyDescent="0.25">
      <c r="A317" s="2"/>
      <c r="B317" s="5"/>
      <c r="C317" s="5"/>
      <c r="D317" s="5"/>
      <c r="E317" s="131"/>
      <c r="F317" s="99"/>
      <c r="G317" s="100"/>
      <c r="H317" s="100"/>
      <c r="I317" s="100"/>
      <c r="J317" s="100"/>
      <c r="K317" s="100"/>
      <c r="L317" s="100"/>
      <c r="M317" s="100"/>
      <c r="N317" s="102"/>
      <c r="O317" s="100"/>
      <c r="P317" s="100"/>
      <c r="Q317" s="100"/>
      <c r="R317" s="101"/>
      <c r="S317" s="2"/>
      <c r="T317" s="2"/>
      <c r="U317" s="100"/>
      <c r="V317" s="101"/>
      <c r="W317" s="2"/>
      <c r="X317" s="2"/>
      <c r="Y317" s="2"/>
      <c r="Z317" s="2"/>
    </row>
    <row r="318" spans="1:26" x14ac:dyDescent="0.25">
      <c r="A318" s="2"/>
      <c r="B318" s="5"/>
      <c r="C318" s="5"/>
      <c r="D318" s="5"/>
      <c r="E318" s="131"/>
      <c r="F318" s="99"/>
      <c r="G318" s="100"/>
      <c r="H318" s="100"/>
      <c r="I318" s="100"/>
      <c r="J318" s="100"/>
      <c r="K318" s="100"/>
      <c r="L318" s="100"/>
      <c r="M318" s="100"/>
      <c r="N318" s="102"/>
      <c r="O318" s="100"/>
      <c r="P318" s="100"/>
      <c r="Q318" s="100"/>
      <c r="R318" s="101"/>
      <c r="S318" s="2"/>
      <c r="T318" s="2"/>
      <c r="U318" s="100"/>
      <c r="V318" s="101"/>
      <c r="W318" s="2"/>
      <c r="X318" s="2"/>
      <c r="Y318" s="2"/>
      <c r="Z318" s="2"/>
    </row>
    <row r="319" spans="1:26" x14ac:dyDescent="0.25">
      <c r="A319" s="2"/>
      <c r="B319" s="5"/>
      <c r="C319" s="5"/>
      <c r="D319" s="5"/>
      <c r="E319" s="131"/>
      <c r="F319" s="99"/>
      <c r="G319" s="100"/>
      <c r="H319" s="100"/>
      <c r="I319" s="100"/>
      <c r="J319" s="100"/>
      <c r="K319" s="100"/>
      <c r="L319" s="100"/>
      <c r="M319" s="100"/>
      <c r="N319" s="102"/>
      <c r="O319" s="100"/>
      <c r="P319" s="100"/>
      <c r="Q319" s="100"/>
      <c r="R319" s="101"/>
      <c r="S319" s="2"/>
      <c r="T319" s="2"/>
      <c r="U319" s="100"/>
      <c r="V319" s="101"/>
      <c r="W319" s="2"/>
      <c r="X319" s="2"/>
      <c r="Y319" s="2"/>
      <c r="Z319" s="2"/>
    </row>
    <row r="320" spans="1:26" x14ac:dyDescent="0.25">
      <c r="A320" s="2"/>
      <c r="B320" s="5"/>
      <c r="C320" s="5"/>
      <c r="D320" s="5"/>
      <c r="E320" s="131"/>
      <c r="F320" s="99"/>
      <c r="G320" s="100"/>
      <c r="H320" s="100"/>
      <c r="I320" s="100"/>
      <c r="J320" s="100"/>
      <c r="K320" s="100"/>
      <c r="L320" s="100"/>
      <c r="M320" s="100"/>
      <c r="N320" s="102"/>
      <c r="O320" s="100"/>
      <c r="P320" s="100"/>
      <c r="Q320" s="100"/>
      <c r="R320" s="101"/>
      <c r="S320" s="2"/>
      <c r="T320" s="2"/>
      <c r="U320" s="100"/>
      <c r="V320" s="101"/>
      <c r="W320" s="2"/>
      <c r="X320" s="2"/>
      <c r="Y320" s="2"/>
      <c r="Z320" s="2"/>
    </row>
    <row r="321" spans="1:26" x14ac:dyDescent="0.25">
      <c r="A321" s="2"/>
      <c r="B321" s="5"/>
      <c r="C321" s="5"/>
      <c r="D321" s="5"/>
      <c r="E321" s="131"/>
      <c r="F321" s="99"/>
      <c r="G321" s="100"/>
      <c r="H321" s="100"/>
      <c r="I321" s="100"/>
      <c r="J321" s="100"/>
      <c r="K321" s="100"/>
      <c r="L321" s="100"/>
      <c r="M321" s="100"/>
      <c r="N321" s="102"/>
      <c r="O321" s="100"/>
      <c r="P321" s="100"/>
      <c r="Q321" s="100"/>
      <c r="R321" s="101"/>
      <c r="S321" s="2"/>
      <c r="T321" s="2"/>
      <c r="U321" s="100"/>
      <c r="V321" s="101"/>
      <c r="W321" s="2"/>
      <c r="X321" s="2"/>
      <c r="Y321" s="2"/>
      <c r="Z321" s="2"/>
    </row>
    <row r="322" spans="1:26" x14ac:dyDescent="0.25">
      <c r="A322" s="2"/>
      <c r="B322" s="5"/>
      <c r="C322" s="5"/>
      <c r="D322" s="5"/>
      <c r="E322" s="131"/>
      <c r="F322" s="99"/>
      <c r="G322" s="100"/>
      <c r="H322" s="100"/>
      <c r="I322" s="100"/>
      <c r="J322" s="100"/>
      <c r="K322" s="100"/>
      <c r="L322" s="100"/>
      <c r="M322" s="100"/>
      <c r="N322" s="102"/>
      <c r="O322" s="100"/>
      <c r="P322" s="100"/>
      <c r="Q322" s="100"/>
      <c r="R322" s="101"/>
      <c r="S322" s="2"/>
      <c r="T322" s="2"/>
      <c r="U322" s="100"/>
      <c r="V322" s="101"/>
      <c r="W322" s="2"/>
      <c r="X322" s="2"/>
      <c r="Y322" s="2"/>
      <c r="Z322" s="2"/>
    </row>
    <row r="323" spans="1:26" x14ac:dyDescent="0.25">
      <c r="A323" s="2"/>
      <c r="B323" s="5"/>
      <c r="C323" s="5"/>
      <c r="D323" s="5"/>
      <c r="E323" s="131"/>
      <c r="F323" s="99"/>
      <c r="G323" s="100"/>
      <c r="H323" s="100"/>
      <c r="I323" s="100"/>
      <c r="J323" s="100"/>
      <c r="K323" s="100"/>
      <c r="L323" s="100"/>
      <c r="M323" s="100"/>
      <c r="N323" s="102"/>
      <c r="O323" s="100"/>
      <c r="P323" s="100"/>
      <c r="Q323" s="100"/>
      <c r="R323" s="101"/>
      <c r="S323" s="2"/>
      <c r="T323" s="2"/>
      <c r="U323" s="100"/>
      <c r="V323" s="101"/>
      <c r="W323" s="2"/>
      <c r="X323" s="2"/>
      <c r="Y323" s="2"/>
      <c r="Z323" s="2"/>
    </row>
    <row r="324" spans="1:26" x14ac:dyDescent="0.25">
      <c r="A324" s="2"/>
      <c r="B324" s="5"/>
      <c r="C324" s="5"/>
      <c r="D324" s="5"/>
      <c r="E324" s="131"/>
      <c r="F324" s="99"/>
      <c r="G324" s="100"/>
      <c r="H324" s="100"/>
      <c r="I324" s="100"/>
      <c r="J324" s="100"/>
      <c r="K324" s="100"/>
      <c r="L324" s="100"/>
      <c r="M324" s="100"/>
      <c r="N324" s="102"/>
      <c r="O324" s="100"/>
      <c r="P324" s="100"/>
      <c r="Q324" s="100"/>
      <c r="R324" s="101"/>
      <c r="S324" s="2"/>
      <c r="T324" s="2"/>
      <c r="U324" s="100"/>
      <c r="V324" s="101"/>
      <c r="W324" s="2"/>
      <c r="X324" s="2"/>
      <c r="Y324" s="2"/>
      <c r="Z324" s="2"/>
    </row>
    <row r="325" spans="1:26" x14ac:dyDescent="0.25">
      <c r="A325" s="2"/>
      <c r="B325" s="5"/>
      <c r="C325" s="5"/>
      <c r="D325" s="5"/>
      <c r="E325" s="131"/>
      <c r="F325" s="99"/>
      <c r="G325" s="100"/>
      <c r="H325" s="100"/>
      <c r="I325" s="100"/>
      <c r="J325" s="100"/>
      <c r="K325" s="100"/>
      <c r="L325" s="100"/>
      <c r="M325" s="100"/>
      <c r="N325" s="102"/>
      <c r="O325" s="100"/>
      <c r="P325" s="100"/>
      <c r="Q325" s="100"/>
      <c r="R325" s="101"/>
      <c r="S325" s="2"/>
      <c r="T325" s="2"/>
      <c r="U325" s="100"/>
      <c r="V325" s="101"/>
      <c r="W325" s="2"/>
      <c r="X325" s="2"/>
      <c r="Y325" s="2"/>
      <c r="Z325" s="2"/>
    </row>
    <row r="326" spans="1:26" x14ac:dyDescent="0.25">
      <c r="A326" s="2"/>
      <c r="B326" s="5"/>
      <c r="C326" s="5"/>
      <c r="D326" s="5"/>
      <c r="E326" s="131"/>
      <c r="F326" s="99"/>
      <c r="G326" s="100"/>
      <c r="H326" s="100"/>
      <c r="I326" s="100"/>
      <c r="J326" s="100"/>
      <c r="K326" s="100"/>
      <c r="L326" s="100"/>
      <c r="M326" s="100"/>
      <c r="N326" s="102"/>
      <c r="O326" s="100"/>
      <c r="P326" s="100"/>
      <c r="Q326" s="100"/>
      <c r="R326" s="101"/>
      <c r="S326" s="2"/>
      <c r="T326" s="2"/>
      <c r="U326" s="100"/>
      <c r="V326" s="101"/>
      <c r="W326" s="2"/>
      <c r="X326" s="2"/>
      <c r="Y326" s="2"/>
      <c r="Z326" s="2"/>
    </row>
    <row r="327" spans="1:26" x14ac:dyDescent="0.25">
      <c r="A327" s="2"/>
      <c r="B327" s="5"/>
      <c r="C327" s="5"/>
      <c r="D327" s="5"/>
      <c r="E327" s="131"/>
      <c r="F327" s="99"/>
      <c r="G327" s="100"/>
      <c r="H327" s="100"/>
      <c r="I327" s="100"/>
      <c r="J327" s="100"/>
      <c r="K327" s="100"/>
      <c r="L327" s="100"/>
      <c r="M327" s="100"/>
      <c r="N327" s="102"/>
      <c r="O327" s="100"/>
      <c r="P327" s="100"/>
      <c r="Q327" s="100"/>
      <c r="R327" s="101"/>
      <c r="S327" s="2"/>
      <c r="T327" s="2"/>
      <c r="U327" s="100"/>
      <c r="V327" s="101"/>
      <c r="W327" s="2"/>
      <c r="X327" s="2"/>
      <c r="Y327" s="2"/>
      <c r="Z327" s="2"/>
    </row>
    <row r="328" spans="1:26" x14ac:dyDescent="0.25">
      <c r="A328" s="2"/>
      <c r="B328" s="5"/>
      <c r="C328" s="5"/>
      <c r="D328" s="5"/>
      <c r="E328" s="131"/>
      <c r="F328" s="99"/>
      <c r="G328" s="100"/>
      <c r="H328" s="100"/>
      <c r="I328" s="100"/>
      <c r="J328" s="100"/>
      <c r="K328" s="100"/>
      <c r="L328" s="100"/>
      <c r="M328" s="100"/>
      <c r="N328" s="102"/>
      <c r="O328" s="100"/>
      <c r="P328" s="100"/>
      <c r="Q328" s="100"/>
      <c r="R328" s="101"/>
      <c r="S328" s="2"/>
      <c r="T328" s="2"/>
      <c r="U328" s="100"/>
      <c r="V328" s="101"/>
      <c r="W328" s="2"/>
      <c r="X328" s="2"/>
      <c r="Y328" s="2"/>
      <c r="Z328" s="2"/>
    </row>
    <row r="329" spans="1:26" x14ac:dyDescent="0.25">
      <c r="A329" s="2"/>
      <c r="B329" s="5"/>
      <c r="C329" s="5"/>
      <c r="D329" s="5"/>
      <c r="E329" s="131"/>
      <c r="F329" s="99"/>
      <c r="G329" s="100"/>
      <c r="H329" s="100"/>
      <c r="I329" s="100"/>
      <c r="J329" s="100"/>
      <c r="K329" s="100"/>
      <c r="L329" s="100"/>
      <c r="M329" s="100"/>
      <c r="N329" s="102"/>
      <c r="O329" s="100"/>
      <c r="P329" s="100"/>
      <c r="Q329" s="100"/>
      <c r="R329" s="101"/>
      <c r="S329" s="2"/>
      <c r="T329" s="2"/>
      <c r="U329" s="100"/>
      <c r="V329" s="101"/>
      <c r="W329" s="2"/>
      <c r="X329" s="2"/>
      <c r="Y329" s="2"/>
      <c r="Z329" s="2"/>
    </row>
    <row r="330" spans="1:26" x14ac:dyDescent="0.25">
      <c r="A330" s="2"/>
      <c r="B330" s="5"/>
      <c r="C330" s="5"/>
      <c r="D330" s="5"/>
      <c r="E330" s="131"/>
      <c r="F330" s="99"/>
      <c r="G330" s="100"/>
      <c r="H330" s="100"/>
      <c r="I330" s="100"/>
      <c r="J330" s="100"/>
      <c r="K330" s="100"/>
      <c r="L330" s="100"/>
      <c r="M330" s="100"/>
      <c r="N330" s="102"/>
      <c r="O330" s="100"/>
      <c r="P330" s="100"/>
      <c r="Q330" s="100"/>
      <c r="R330" s="101"/>
      <c r="S330" s="2"/>
      <c r="T330" s="2"/>
      <c r="U330" s="100"/>
      <c r="V330" s="101"/>
      <c r="W330" s="2"/>
      <c r="X330" s="2"/>
      <c r="Y330" s="2"/>
      <c r="Z330" s="2"/>
    </row>
    <row r="331" spans="1:26" x14ac:dyDescent="0.25">
      <c r="A331" s="2"/>
      <c r="B331" s="5"/>
      <c r="C331" s="5"/>
      <c r="D331" s="5"/>
      <c r="E331" s="131"/>
      <c r="F331" s="99"/>
      <c r="G331" s="100"/>
      <c r="H331" s="100"/>
      <c r="I331" s="100"/>
      <c r="J331" s="100"/>
      <c r="K331" s="100"/>
      <c r="L331" s="100"/>
      <c r="M331" s="100"/>
      <c r="N331" s="102"/>
      <c r="O331" s="100"/>
      <c r="P331" s="100"/>
      <c r="Q331" s="100"/>
      <c r="R331" s="101"/>
      <c r="S331" s="2"/>
      <c r="T331" s="2"/>
      <c r="U331" s="100"/>
      <c r="V331" s="101"/>
      <c r="W331" s="2"/>
      <c r="X331" s="2"/>
      <c r="Y331" s="2"/>
      <c r="Z331" s="2"/>
    </row>
    <row r="332" spans="1:26" x14ac:dyDescent="0.25">
      <c r="A332" s="2"/>
      <c r="B332" s="5"/>
      <c r="C332" s="5"/>
      <c r="D332" s="5"/>
      <c r="E332" s="131"/>
      <c r="F332" s="99"/>
      <c r="G332" s="100"/>
      <c r="H332" s="100"/>
      <c r="I332" s="100"/>
      <c r="J332" s="100"/>
      <c r="K332" s="100"/>
      <c r="L332" s="100"/>
      <c r="M332" s="100"/>
      <c r="N332" s="102"/>
      <c r="O332" s="100"/>
      <c r="P332" s="100"/>
      <c r="Q332" s="100"/>
      <c r="R332" s="101"/>
      <c r="S332" s="2"/>
      <c r="T332" s="2"/>
      <c r="U332" s="100"/>
      <c r="V332" s="101"/>
      <c r="W332" s="2"/>
      <c r="X332" s="2"/>
      <c r="Y332" s="2"/>
      <c r="Z332" s="2"/>
    </row>
    <row r="333" spans="1:26" x14ac:dyDescent="0.25">
      <c r="A333" s="2"/>
      <c r="B333" s="5"/>
      <c r="C333" s="5"/>
      <c r="D333" s="5"/>
      <c r="E333" s="131"/>
      <c r="F333" s="99"/>
      <c r="G333" s="100"/>
      <c r="H333" s="100"/>
      <c r="I333" s="100"/>
      <c r="J333" s="100"/>
      <c r="K333" s="100"/>
      <c r="L333" s="100"/>
      <c r="M333" s="100"/>
      <c r="N333" s="102"/>
      <c r="O333" s="100"/>
      <c r="P333" s="100"/>
      <c r="Q333" s="100"/>
      <c r="R333" s="101"/>
      <c r="S333" s="2"/>
      <c r="T333" s="2"/>
      <c r="U333" s="100"/>
      <c r="V333" s="101"/>
      <c r="W333" s="2"/>
      <c r="X333" s="2"/>
      <c r="Y333" s="2"/>
      <c r="Z333" s="2"/>
    </row>
    <row r="334" spans="1:26" x14ac:dyDescent="0.25">
      <c r="A334" s="2"/>
      <c r="B334" s="5"/>
      <c r="C334" s="5"/>
      <c r="D334" s="5"/>
      <c r="E334" s="131"/>
      <c r="F334" s="99"/>
      <c r="G334" s="100"/>
      <c r="H334" s="100"/>
      <c r="I334" s="100"/>
      <c r="J334" s="100"/>
      <c r="K334" s="100"/>
      <c r="L334" s="100"/>
      <c r="M334" s="100"/>
      <c r="N334" s="102"/>
      <c r="O334" s="100"/>
      <c r="P334" s="100"/>
      <c r="Q334" s="100"/>
      <c r="R334" s="101"/>
      <c r="S334" s="2"/>
      <c r="T334" s="2"/>
      <c r="U334" s="100"/>
      <c r="V334" s="101"/>
      <c r="W334" s="2"/>
      <c r="X334" s="2"/>
      <c r="Y334" s="2"/>
      <c r="Z334" s="2"/>
    </row>
    <row r="335" spans="1:26" x14ac:dyDescent="0.25">
      <c r="A335" s="2"/>
      <c r="B335" s="5"/>
      <c r="C335" s="5"/>
      <c r="D335" s="5"/>
      <c r="E335" s="131"/>
      <c r="F335" s="99"/>
      <c r="G335" s="100"/>
      <c r="H335" s="100"/>
      <c r="I335" s="100"/>
      <c r="J335" s="100"/>
      <c r="K335" s="100"/>
      <c r="L335" s="100"/>
      <c r="M335" s="100"/>
      <c r="N335" s="102"/>
      <c r="O335" s="100"/>
      <c r="P335" s="100"/>
      <c r="Q335" s="100"/>
      <c r="R335" s="101"/>
      <c r="S335" s="2"/>
      <c r="T335" s="2"/>
      <c r="U335" s="100"/>
      <c r="V335" s="101"/>
      <c r="W335" s="2"/>
      <c r="X335" s="2"/>
      <c r="Y335" s="2"/>
      <c r="Z335" s="2"/>
    </row>
    <row r="336" spans="1:26" x14ac:dyDescent="0.25">
      <c r="A336" s="2"/>
      <c r="B336" s="5"/>
      <c r="C336" s="5"/>
      <c r="D336" s="5"/>
      <c r="E336" s="131"/>
      <c r="F336" s="99"/>
      <c r="G336" s="100"/>
      <c r="H336" s="100"/>
      <c r="I336" s="100"/>
      <c r="J336" s="100"/>
      <c r="K336" s="100"/>
      <c r="L336" s="100"/>
      <c r="M336" s="100"/>
      <c r="N336" s="102"/>
      <c r="O336" s="100"/>
      <c r="P336" s="100"/>
      <c r="Q336" s="100"/>
      <c r="R336" s="101"/>
      <c r="S336" s="2"/>
      <c r="T336" s="2"/>
      <c r="U336" s="100"/>
      <c r="V336" s="101"/>
      <c r="W336" s="2"/>
      <c r="X336" s="2"/>
      <c r="Y336" s="2"/>
      <c r="Z336" s="2"/>
    </row>
    <row r="337" spans="1:26" x14ac:dyDescent="0.25">
      <c r="A337" s="2"/>
      <c r="B337" s="5"/>
      <c r="C337" s="5"/>
      <c r="D337" s="5"/>
      <c r="E337" s="131"/>
      <c r="F337" s="99"/>
      <c r="G337" s="100"/>
      <c r="H337" s="100"/>
      <c r="I337" s="100"/>
      <c r="J337" s="100"/>
      <c r="K337" s="100"/>
      <c r="L337" s="100"/>
      <c r="M337" s="100"/>
      <c r="N337" s="102"/>
      <c r="O337" s="100"/>
      <c r="P337" s="100"/>
      <c r="Q337" s="100"/>
      <c r="R337" s="101"/>
      <c r="S337" s="2"/>
      <c r="T337" s="2"/>
      <c r="U337" s="100"/>
      <c r="V337" s="101"/>
      <c r="W337" s="2"/>
      <c r="X337" s="2"/>
      <c r="Y337" s="2"/>
      <c r="Z337" s="2"/>
    </row>
    <row r="338" spans="1:26" x14ac:dyDescent="0.25">
      <c r="A338" s="2"/>
      <c r="B338" s="5"/>
      <c r="C338" s="5"/>
      <c r="D338" s="5"/>
      <c r="E338" s="131"/>
      <c r="F338" s="99"/>
      <c r="G338" s="100"/>
      <c r="H338" s="100"/>
      <c r="I338" s="100"/>
      <c r="J338" s="100"/>
      <c r="K338" s="100"/>
      <c r="L338" s="100"/>
      <c r="M338" s="100"/>
      <c r="N338" s="102"/>
      <c r="O338" s="100"/>
      <c r="P338" s="100"/>
      <c r="Q338" s="100"/>
      <c r="R338" s="101"/>
      <c r="S338" s="2"/>
      <c r="T338" s="2"/>
      <c r="U338" s="100"/>
      <c r="V338" s="101"/>
      <c r="W338" s="2"/>
      <c r="X338" s="2"/>
      <c r="Y338" s="2"/>
      <c r="Z338" s="2"/>
    </row>
    <row r="339" spans="1:26" x14ac:dyDescent="0.25">
      <c r="A339" s="2"/>
      <c r="B339" s="5"/>
      <c r="C339" s="5"/>
      <c r="D339" s="5"/>
      <c r="E339" s="131"/>
      <c r="F339" s="99"/>
      <c r="G339" s="100"/>
      <c r="H339" s="100"/>
      <c r="I339" s="100"/>
      <c r="J339" s="100"/>
      <c r="K339" s="100"/>
      <c r="L339" s="100"/>
      <c r="M339" s="100"/>
      <c r="N339" s="102"/>
      <c r="O339" s="100"/>
      <c r="P339" s="100"/>
      <c r="Q339" s="100"/>
      <c r="R339" s="101"/>
      <c r="S339" s="2"/>
      <c r="T339" s="2"/>
      <c r="U339" s="100"/>
      <c r="V339" s="101"/>
      <c r="W339" s="2"/>
      <c r="X339" s="2"/>
      <c r="Y339" s="2"/>
      <c r="Z339" s="2"/>
    </row>
    <row r="340" spans="1:26" x14ac:dyDescent="0.25">
      <c r="A340" s="2"/>
      <c r="B340" s="5"/>
      <c r="C340" s="5"/>
      <c r="D340" s="5"/>
      <c r="E340" s="131"/>
      <c r="F340" s="99"/>
      <c r="G340" s="100"/>
      <c r="H340" s="100"/>
      <c r="I340" s="100"/>
      <c r="J340" s="100"/>
      <c r="K340" s="100"/>
      <c r="L340" s="100"/>
      <c r="M340" s="100"/>
      <c r="N340" s="102"/>
      <c r="O340" s="100"/>
      <c r="P340" s="100"/>
      <c r="Q340" s="100"/>
      <c r="R340" s="101"/>
      <c r="S340" s="2"/>
      <c r="T340" s="2"/>
      <c r="U340" s="100"/>
      <c r="V340" s="101"/>
      <c r="W340" s="2"/>
      <c r="X340" s="2"/>
      <c r="Y340" s="2"/>
      <c r="Z340" s="2"/>
    </row>
    <row r="341" spans="1:26" x14ac:dyDescent="0.25">
      <c r="A341" s="2"/>
      <c r="B341" s="5"/>
      <c r="C341" s="5"/>
      <c r="D341" s="5"/>
      <c r="E341" s="131"/>
      <c r="F341" s="99"/>
      <c r="G341" s="100"/>
      <c r="H341" s="100"/>
      <c r="I341" s="100"/>
      <c r="J341" s="100"/>
      <c r="K341" s="100"/>
      <c r="L341" s="100"/>
      <c r="M341" s="100"/>
      <c r="N341" s="102"/>
      <c r="O341" s="100"/>
      <c r="P341" s="100"/>
      <c r="Q341" s="100"/>
      <c r="R341" s="101"/>
      <c r="S341" s="2"/>
      <c r="T341" s="2"/>
      <c r="U341" s="100"/>
      <c r="V341" s="101"/>
      <c r="W341" s="2"/>
      <c r="X341" s="2"/>
      <c r="Y341" s="2"/>
      <c r="Z341" s="2"/>
    </row>
    <row r="342" spans="1:26" x14ac:dyDescent="0.25">
      <c r="A342" s="2"/>
      <c r="B342" s="5"/>
      <c r="C342" s="5"/>
      <c r="D342" s="5"/>
      <c r="E342" s="131"/>
      <c r="F342" s="99"/>
      <c r="G342" s="100"/>
      <c r="H342" s="100"/>
      <c r="I342" s="100"/>
      <c r="J342" s="100"/>
      <c r="K342" s="100"/>
      <c r="L342" s="100"/>
      <c r="M342" s="100"/>
      <c r="N342" s="102"/>
      <c r="O342" s="100"/>
      <c r="P342" s="100"/>
      <c r="Q342" s="100"/>
      <c r="R342" s="101"/>
      <c r="S342" s="2"/>
      <c r="T342" s="2"/>
      <c r="U342" s="100"/>
      <c r="V342" s="101"/>
      <c r="W342" s="2"/>
      <c r="X342" s="2"/>
      <c r="Y342" s="2"/>
      <c r="Z342" s="2"/>
    </row>
    <row r="343" spans="1:26" x14ac:dyDescent="0.25">
      <c r="A343" s="2"/>
      <c r="B343" s="5"/>
      <c r="C343" s="5"/>
      <c r="D343" s="5"/>
      <c r="E343" s="131"/>
      <c r="F343" s="99"/>
      <c r="G343" s="100"/>
      <c r="H343" s="100"/>
      <c r="I343" s="100"/>
      <c r="J343" s="100"/>
      <c r="K343" s="100"/>
      <c r="L343" s="100"/>
      <c r="M343" s="100"/>
      <c r="N343" s="102"/>
      <c r="O343" s="100"/>
      <c r="P343" s="100"/>
      <c r="Q343" s="100"/>
      <c r="R343" s="101"/>
      <c r="S343" s="2"/>
      <c r="T343" s="2"/>
      <c r="U343" s="100"/>
      <c r="V343" s="101"/>
      <c r="W343" s="2"/>
      <c r="X343" s="2"/>
      <c r="Y343" s="2"/>
      <c r="Z343" s="2"/>
    </row>
    <row r="344" spans="1:26" x14ac:dyDescent="0.25">
      <c r="A344" s="2"/>
      <c r="B344" s="5"/>
      <c r="C344" s="5"/>
      <c r="D344" s="5"/>
      <c r="E344" s="131"/>
      <c r="F344" s="99"/>
      <c r="G344" s="100"/>
      <c r="H344" s="100"/>
      <c r="I344" s="100"/>
      <c r="J344" s="100"/>
      <c r="K344" s="100"/>
      <c r="L344" s="100"/>
      <c r="M344" s="100"/>
      <c r="N344" s="102"/>
      <c r="O344" s="100"/>
      <c r="P344" s="100"/>
      <c r="Q344" s="100"/>
      <c r="R344" s="101"/>
      <c r="S344" s="2"/>
      <c r="T344" s="2"/>
      <c r="U344" s="100"/>
      <c r="V344" s="101"/>
      <c r="W344" s="2"/>
      <c r="X344" s="2"/>
      <c r="Y344" s="2"/>
      <c r="Z344" s="2"/>
    </row>
    <row r="345" spans="1:26" x14ac:dyDescent="0.25">
      <c r="A345" s="2"/>
      <c r="B345" s="5"/>
      <c r="C345" s="5"/>
      <c r="D345" s="5"/>
      <c r="E345" s="131"/>
      <c r="F345" s="99"/>
      <c r="G345" s="100"/>
      <c r="H345" s="100"/>
      <c r="I345" s="100"/>
      <c r="J345" s="100"/>
      <c r="K345" s="100"/>
      <c r="L345" s="100"/>
      <c r="M345" s="100"/>
      <c r="N345" s="102"/>
      <c r="O345" s="100"/>
      <c r="P345" s="100"/>
      <c r="Q345" s="100"/>
      <c r="R345" s="101"/>
      <c r="S345" s="2"/>
      <c r="T345" s="2"/>
      <c r="U345" s="100"/>
      <c r="V345" s="101"/>
      <c r="W345" s="2"/>
      <c r="X345" s="2"/>
      <c r="Y345" s="2"/>
      <c r="Z345" s="2"/>
    </row>
    <row r="346" spans="1:26" x14ac:dyDescent="0.25">
      <c r="A346" s="2"/>
      <c r="B346" s="5"/>
      <c r="C346" s="5"/>
      <c r="D346" s="5"/>
      <c r="E346" s="131"/>
      <c r="F346" s="99"/>
      <c r="G346" s="100"/>
      <c r="H346" s="100"/>
      <c r="I346" s="100"/>
      <c r="J346" s="100"/>
      <c r="K346" s="100"/>
      <c r="L346" s="100"/>
      <c r="M346" s="100"/>
      <c r="N346" s="102"/>
      <c r="O346" s="100"/>
      <c r="P346" s="100"/>
      <c r="Q346" s="100"/>
      <c r="R346" s="101"/>
      <c r="S346" s="2"/>
      <c r="T346" s="2"/>
      <c r="U346" s="100"/>
      <c r="V346" s="101"/>
      <c r="W346" s="2"/>
      <c r="X346" s="2"/>
      <c r="Y346" s="2"/>
      <c r="Z346" s="2"/>
    </row>
    <row r="347" spans="1:26" x14ac:dyDescent="0.25">
      <c r="A347" s="2"/>
      <c r="B347" s="5"/>
      <c r="C347" s="5"/>
      <c r="D347" s="5"/>
      <c r="E347" s="131"/>
      <c r="F347" s="99"/>
      <c r="G347" s="100"/>
      <c r="H347" s="100"/>
      <c r="I347" s="100"/>
      <c r="J347" s="100"/>
      <c r="K347" s="100"/>
      <c r="L347" s="100"/>
      <c r="M347" s="100"/>
      <c r="N347" s="102"/>
      <c r="O347" s="100"/>
      <c r="P347" s="100"/>
      <c r="Q347" s="100"/>
      <c r="R347" s="101"/>
      <c r="S347" s="2"/>
      <c r="T347" s="2"/>
      <c r="U347" s="100"/>
      <c r="V347" s="101"/>
      <c r="W347" s="2"/>
      <c r="X347" s="2"/>
      <c r="Y347" s="2"/>
      <c r="Z347" s="2"/>
    </row>
    <row r="348" spans="1:26" x14ac:dyDescent="0.25">
      <c r="A348" s="2"/>
      <c r="B348" s="5"/>
      <c r="C348" s="5"/>
      <c r="D348" s="5"/>
      <c r="E348" s="131"/>
      <c r="F348" s="99"/>
      <c r="G348" s="100"/>
      <c r="H348" s="100"/>
      <c r="I348" s="100"/>
      <c r="J348" s="100"/>
      <c r="K348" s="100"/>
      <c r="L348" s="100"/>
      <c r="M348" s="100"/>
      <c r="N348" s="102"/>
      <c r="O348" s="100"/>
      <c r="P348" s="100"/>
      <c r="Q348" s="100"/>
      <c r="R348" s="101"/>
      <c r="S348" s="2"/>
      <c r="T348" s="2"/>
      <c r="U348" s="100"/>
      <c r="V348" s="101"/>
      <c r="W348" s="2"/>
      <c r="X348" s="2"/>
      <c r="Y348" s="2"/>
      <c r="Z348" s="2"/>
    </row>
    <row r="349" spans="1:26" x14ac:dyDescent="0.25">
      <c r="A349" s="2"/>
      <c r="B349" s="5"/>
      <c r="C349" s="5"/>
      <c r="D349" s="5"/>
      <c r="E349" s="131"/>
      <c r="F349" s="99"/>
      <c r="G349" s="100"/>
      <c r="H349" s="100"/>
      <c r="I349" s="100"/>
      <c r="J349" s="100"/>
      <c r="K349" s="100"/>
      <c r="L349" s="100"/>
      <c r="M349" s="100"/>
      <c r="N349" s="102"/>
      <c r="O349" s="100"/>
      <c r="P349" s="100"/>
      <c r="Q349" s="100"/>
      <c r="R349" s="101"/>
      <c r="S349" s="2"/>
      <c r="T349" s="2"/>
      <c r="U349" s="100"/>
      <c r="V349" s="101"/>
      <c r="W349" s="2"/>
      <c r="X349" s="2"/>
      <c r="Y349" s="2"/>
      <c r="Z349" s="2"/>
    </row>
    <row r="350" spans="1:26" x14ac:dyDescent="0.25">
      <c r="A350" s="2"/>
      <c r="B350" s="5"/>
      <c r="C350" s="5"/>
      <c r="D350" s="5"/>
      <c r="E350" s="131"/>
      <c r="F350" s="99"/>
      <c r="G350" s="100"/>
      <c r="H350" s="100"/>
      <c r="I350" s="100"/>
      <c r="J350" s="100"/>
      <c r="K350" s="100"/>
      <c r="L350" s="100"/>
      <c r="M350" s="100"/>
      <c r="N350" s="102"/>
      <c r="O350" s="100"/>
      <c r="P350" s="100"/>
      <c r="Q350" s="100"/>
      <c r="R350" s="101"/>
      <c r="S350" s="2"/>
      <c r="T350" s="2"/>
      <c r="U350" s="100"/>
      <c r="V350" s="101"/>
      <c r="W350" s="2"/>
      <c r="X350" s="2"/>
      <c r="Y350" s="2"/>
      <c r="Z350" s="2"/>
    </row>
    <row r="351" spans="1:26" x14ac:dyDescent="0.25">
      <c r="A351" s="2"/>
      <c r="B351" s="5"/>
      <c r="C351" s="5"/>
      <c r="D351" s="5"/>
      <c r="E351" s="131"/>
      <c r="F351" s="99"/>
      <c r="G351" s="100"/>
      <c r="H351" s="100"/>
      <c r="I351" s="100"/>
      <c r="J351" s="100"/>
      <c r="K351" s="100"/>
      <c r="L351" s="100"/>
      <c r="M351" s="100"/>
      <c r="N351" s="102"/>
      <c r="O351" s="100"/>
      <c r="P351" s="100"/>
      <c r="Q351" s="100"/>
      <c r="R351" s="101"/>
      <c r="S351" s="2"/>
      <c r="T351" s="2"/>
      <c r="U351" s="100"/>
      <c r="V351" s="101"/>
      <c r="W351" s="2"/>
      <c r="X351" s="2"/>
      <c r="Y351" s="2"/>
      <c r="Z351" s="2"/>
    </row>
    <row r="352" spans="1:26" x14ac:dyDescent="0.25">
      <c r="A352" s="2"/>
      <c r="B352" s="5"/>
      <c r="C352" s="5"/>
      <c r="D352" s="5"/>
      <c r="E352" s="131"/>
      <c r="F352" s="99"/>
      <c r="G352" s="100"/>
      <c r="H352" s="100"/>
      <c r="I352" s="100"/>
      <c r="J352" s="100"/>
      <c r="K352" s="100"/>
      <c r="L352" s="100"/>
      <c r="M352" s="100"/>
      <c r="N352" s="102"/>
      <c r="O352" s="100"/>
      <c r="P352" s="100"/>
      <c r="Q352" s="100"/>
      <c r="R352" s="101"/>
      <c r="S352" s="2"/>
      <c r="T352" s="2"/>
      <c r="U352" s="100"/>
      <c r="V352" s="101"/>
      <c r="W352" s="2"/>
      <c r="X352" s="2"/>
      <c r="Y352" s="2"/>
      <c r="Z352" s="2"/>
    </row>
    <row r="353" spans="1:26" x14ac:dyDescent="0.25">
      <c r="A353" s="2"/>
      <c r="B353" s="5"/>
      <c r="C353" s="5"/>
      <c r="D353" s="5"/>
      <c r="E353" s="131"/>
      <c r="F353" s="99"/>
      <c r="G353" s="100"/>
      <c r="H353" s="100"/>
      <c r="I353" s="100"/>
      <c r="J353" s="100"/>
      <c r="K353" s="100"/>
      <c r="L353" s="100"/>
      <c r="M353" s="100"/>
      <c r="N353" s="102"/>
      <c r="O353" s="100"/>
      <c r="P353" s="100"/>
      <c r="Q353" s="100"/>
      <c r="R353" s="101"/>
      <c r="S353" s="2"/>
      <c r="T353" s="2"/>
      <c r="U353" s="100"/>
      <c r="V353" s="101"/>
      <c r="W353" s="2"/>
      <c r="X353" s="2"/>
      <c r="Y353" s="2"/>
      <c r="Z353" s="2"/>
    </row>
    <row r="354" spans="1:26" x14ac:dyDescent="0.25">
      <c r="A354" s="2"/>
      <c r="B354" s="5"/>
      <c r="C354" s="5"/>
      <c r="D354" s="5"/>
      <c r="E354" s="131"/>
      <c r="F354" s="99"/>
      <c r="G354" s="100"/>
      <c r="H354" s="100"/>
      <c r="I354" s="100"/>
      <c r="J354" s="100"/>
      <c r="K354" s="100"/>
      <c r="L354" s="100"/>
      <c r="M354" s="100"/>
      <c r="N354" s="102"/>
      <c r="O354" s="100"/>
      <c r="P354" s="100"/>
      <c r="Q354" s="100"/>
      <c r="R354" s="101"/>
      <c r="S354" s="2"/>
      <c r="T354" s="2"/>
      <c r="U354" s="100"/>
      <c r="V354" s="101"/>
      <c r="W354" s="2"/>
      <c r="X354" s="2"/>
      <c r="Y354" s="2"/>
      <c r="Z354" s="2"/>
    </row>
    <row r="355" spans="1:26" x14ac:dyDescent="0.25">
      <c r="A355" s="2"/>
      <c r="B355" s="5"/>
      <c r="C355" s="5"/>
      <c r="D355" s="5"/>
      <c r="E355" s="131"/>
      <c r="F355" s="99"/>
      <c r="G355" s="100"/>
      <c r="H355" s="100"/>
      <c r="I355" s="100"/>
      <c r="J355" s="100"/>
      <c r="K355" s="100"/>
      <c r="L355" s="100"/>
      <c r="M355" s="100"/>
      <c r="N355" s="102"/>
      <c r="O355" s="100"/>
      <c r="P355" s="100"/>
      <c r="Q355" s="100"/>
      <c r="R355" s="101"/>
      <c r="S355" s="2"/>
      <c r="T355" s="2"/>
      <c r="U355" s="100"/>
      <c r="V355" s="101"/>
      <c r="W355" s="2"/>
      <c r="X355" s="2"/>
      <c r="Y355" s="2"/>
      <c r="Z355" s="2"/>
    </row>
    <row r="356" spans="1:26" x14ac:dyDescent="0.25">
      <c r="A356" s="2"/>
      <c r="B356" s="5"/>
      <c r="C356" s="5"/>
      <c r="D356" s="5"/>
      <c r="E356" s="131"/>
      <c r="F356" s="99"/>
      <c r="G356" s="100"/>
      <c r="H356" s="100"/>
      <c r="I356" s="100"/>
      <c r="J356" s="100"/>
      <c r="K356" s="100"/>
      <c r="L356" s="100"/>
      <c r="M356" s="100"/>
      <c r="N356" s="102"/>
      <c r="O356" s="100"/>
      <c r="P356" s="100"/>
      <c r="Q356" s="100"/>
      <c r="R356" s="101"/>
      <c r="S356" s="2"/>
      <c r="T356" s="2"/>
      <c r="U356" s="100"/>
      <c r="V356" s="101"/>
      <c r="W356" s="2"/>
      <c r="X356" s="2"/>
      <c r="Y356" s="2"/>
      <c r="Z356" s="2"/>
    </row>
    <row r="357" spans="1:26" x14ac:dyDescent="0.25">
      <c r="A357" s="2"/>
      <c r="B357" s="5"/>
      <c r="C357" s="5"/>
      <c r="D357" s="5"/>
      <c r="E357" s="131"/>
      <c r="F357" s="99"/>
      <c r="G357" s="100"/>
      <c r="H357" s="100"/>
      <c r="I357" s="100"/>
      <c r="J357" s="100"/>
      <c r="K357" s="100"/>
      <c r="L357" s="100"/>
      <c r="M357" s="100"/>
      <c r="N357" s="102"/>
      <c r="O357" s="100"/>
      <c r="P357" s="100"/>
      <c r="Q357" s="100"/>
      <c r="R357" s="101"/>
      <c r="S357" s="2"/>
      <c r="T357" s="2"/>
      <c r="U357" s="100"/>
      <c r="V357" s="101"/>
      <c r="W357" s="2"/>
      <c r="X357" s="2"/>
      <c r="Y357" s="2"/>
      <c r="Z357" s="2"/>
    </row>
    <row r="358" spans="1:26" x14ac:dyDescent="0.25">
      <c r="A358" s="2"/>
      <c r="B358" s="5"/>
      <c r="C358" s="5"/>
      <c r="D358" s="5"/>
      <c r="E358" s="131"/>
      <c r="F358" s="99"/>
      <c r="G358" s="100"/>
      <c r="H358" s="100"/>
      <c r="I358" s="100"/>
      <c r="J358" s="100"/>
      <c r="K358" s="100"/>
      <c r="L358" s="100"/>
      <c r="M358" s="100"/>
      <c r="N358" s="102"/>
      <c r="O358" s="100"/>
      <c r="P358" s="100"/>
      <c r="Q358" s="100"/>
      <c r="R358" s="101"/>
      <c r="S358" s="2"/>
      <c r="T358" s="2"/>
      <c r="U358" s="100"/>
      <c r="V358" s="101"/>
      <c r="W358" s="2"/>
      <c r="X358" s="2"/>
      <c r="Y358" s="2"/>
      <c r="Z358" s="2"/>
    </row>
    <row r="359" spans="1:26" x14ac:dyDescent="0.25">
      <c r="A359" s="2"/>
      <c r="B359" s="5"/>
      <c r="C359" s="5"/>
      <c r="D359" s="5"/>
      <c r="E359" s="131"/>
      <c r="F359" s="99"/>
      <c r="G359" s="100"/>
      <c r="H359" s="100"/>
      <c r="I359" s="100"/>
      <c r="J359" s="100"/>
      <c r="K359" s="100"/>
      <c r="L359" s="100"/>
      <c r="M359" s="100"/>
      <c r="N359" s="102"/>
      <c r="O359" s="100"/>
      <c r="P359" s="100"/>
      <c r="Q359" s="100"/>
      <c r="R359" s="101"/>
      <c r="S359" s="2"/>
      <c r="T359" s="2"/>
      <c r="U359" s="100"/>
      <c r="V359" s="101"/>
      <c r="W359" s="2"/>
      <c r="X359" s="2"/>
      <c r="Y359" s="2"/>
      <c r="Z359" s="2"/>
    </row>
    <row r="360" spans="1:26" x14ac:dyDescent="0.25">
      <c r="A360" s="2"/>
      <c r="B360" s="5"/>
      <c r="C360" s="5"/>
      <c r="D360" s="5"/>
      <c r="E360" s="131"/>
      <c r="F360" s="99"/>
      <c r="G360" s="100"/>
      <c r="H360" s="100"/>
      <c r="I360" s="100"/>
      <c r="J360" s="100"/>
      <c r="K360" s="100"/>
      <c r="L360" s="100"/>
      <c r="M360" s="100"/>
      <c r="N360" s="102"/>
      <c r="O360" s="100"/>
      <c r="P360" s="100"/>
      <c r="Q360" s="100"/>
      <c r="R360" s="101"/>
      <c r="S360" s="2"/>
      <c r="T360" s="2"/>
      <c r="U360" s="100"/>
      <c r="V360" s="101"/>
      <c r="W360" s="2"/>
      <c r="X360" s="2"/>
      <c r="Y360" s="2"/>
      <c r="Z360" s="2"/>
    </row>
    <row r="361" spans="1:26" x14ac:dyDescent="0.25">
      <c r="A361" s="2"/>
      <c r="B361" s="5"/>
      <c r="C361" s="5"/>
      <c r="D361" s="5"/>
      <c r="E361" s="131"/>
      <c r="F361" s="99"/>
      <c r="G361" s="100"/>
      <c r="H361" s="100"/>
      <c r="I361" s="100"/>
      <c r="J361" s="100"/>
      <c r="K361" s="100"/>
      <c r="L361" s="100"/>
      <c r="M361" s="100"/>
      <c r="N361" s="102"/>
      <c r="O361" s="100"/>
      <c r="P361" s="100"/>
      <c r="Q361" s="100"/>
      <c r="R361" s="101"/>
      <c r="S361" s="2"/>
      <c r="T361" s="2"/>
      <c r="U361" s="100"/>
      <c r="V361" s="101"/>
      <c r="W361" s="2"/>
      <c r="X361" s="2"/>
      <c r="Y361" s="2"/>
      <c r="Z361" s="2"/>
    </row>
    <row r="362" spans="1:26" x14ac:dyDescent="0.25">
      <c r="A362" s="2"/>
      <c r="B362" s="5"/>
      <c r="C362" s="5"/>
      <c r="D362" s="5"/>
      <c r="E362" s="131"/>
      <c r="F362" s="99"/>
      <c r="G362" s="100"/>
      <c r="H362" s="100"/>
      <c r="I362" s="100"/>
      <c r="J362" s="100"/>
      <c r="K362" s="100"/>
      <c r="L362" s="100"/>
      <c r="M362" s="100"/>
      <c r="N362" s="102"/>
      <c r="O362" s="100"/>
      <c r="P362" s="100"/>
      <c r="Q362" s="100"/>
      <c r="R362" s="101"/>
      <c r="S362" s="2"/>
      <c r="T362" s="2"/>
      <c r="U362" s="100"/>
      <c r="V362" s="101"/>
      <c r="W362" s="2"/>
      <c r="X362" s="2"/>
      <c r="Y362" s="2"/>
      <c r="Z362" s="2"/>
    </row>
    <row r="363" spans="1:26" x14ac:dyDescent="0.25">
      <c r="A363" s="2"/>
      <c r="B363" s="5"/>
      <c r="C363" s="5"/>
      <c r="D363" s="5"/>
      <c r="E363" s="131"/>
      <c r="F363" s="99"/>
      <c r="G363" s="100"/>
      <c r="H363" s="100"/>
      <c r="I363" s="100"/>
      <c r="J363" s="100"/>
      <c r="K363" s="100"/>
      <c r="L363" s="100"/>
      <c r="M363" s="100"/>
      <c r="N363" s="102"/>
      <c r="O363" s="100"/>
      <c r="P363" s="100"/>
      <c r="Q363" s="100"/>
      <c r="R363" s="101"/>
      <c r="S363" s="2"/>
      <c r="T363" s="2"/>
      <c r="U363" s="100"/>
      <c r="V363" s="101"/>
      <c r="W363" s="2"/>
      <c r="X363" s="2"/>
      <c r="Y363" s="2"/>
      <c r="Z363" s="2"/>
    </row>
    <row r="364" spans="1:26" x14ac:dyDescent="0.25">
      <c r="A364" s="2"/>
      <c r="B364" s="5"/>
      <c r="C364" s="5"/>
      <c r="D364" s="5"/>
      <c r="E364" s="131"/>
      <c r="F364" s="99"/>
      <c r="G364" s="100"/>
      <c r="H364" s="100"/>
      <c r="I364" s="100"/>
      <c r="J364" s="100"/>
      <c r="K364" s="100"/>
      <c r="L364" s="100"/>
      <c r="M364" s="100"/>
      <c r="N364" s="102"/>
      <c r="O364" s="100"/>
      <c r="P364" s="100"/>
      <c r="Q364" s="100"/>
      <c r="R364" s="101"/>
      <c r="S364" s="2"/>
      <c r="T364" s="2"/>
      <c r="U364" s="100"/>
      <c r="V364" s="101"/>
      <c r="W364" s="2"/>
      <c r="X364" s="2"/>
      <c r="Y364" s="2"/>
      <c r="Z364" s="2"/>
    </row>
    <row r="365" spans="1:26" x14ac:dyDescent="0.25">
      <c r="A365" s="2"/>
      <c r="B365" s="5"/>
      <c r="C365" s="5"/>
      <c r="D365" s="5"/>
      <c r="E365" s="131"/>
      <c r="F365" s="99"/>
      <c r="G365" s="100"/>
      <c r="H365" s="100"/>
      <c r="I365" s="100"/>
      <c r="J365" s="100"/>
      <c r="K365" s="100"/>
      <c r="L365" s="100"/>
      <c r="M365" s="100"/>
      <c r="N365" s="102"/>
      <c r="O365" s="100"/>
      <c r="P365" s="100"/>
      <c r="Q365" s="100"/>
      <c r="R365" s="101"/>
      <c r="S365" s="2"/>
      <c r="T365" s="2"/>
      <c r="U365" s="100"/>
      <c r="V365" s="101"/>
      <c r="W365" s="2"/>
      <c r="X365" s="2"/>
      <c r="Y365" s="2"/>
      <c r="Z365" s="2"/>
    </row>
    <row r="366" spans="1:26" x14ac:dyDescent="0.25">
      <c r="A366" s="2"/>
      <c r="B366" s="5"/>
      <c r="C366" s="5"/>
      <c r="D366" s="5"/>
      <c r="E366" s="131"/>
      <c r="F366" s="99"/>
      <c r="G366" s="100"/>
      <c r="H366" s="100"/>
      <c r="I366" s="100"/>
      <c r="J366" s="100"/>
      <c r="K366" s="100"/>
      <c r="L366" s="100"/>
      <c r="M366" s="100"/>
      <c r="N366" s="102"/>
      <c r="O366" s="100"/>
      <c r="P366" s="100"/>
      <c r="Q366" s="100"/>
      <c r="R366" s="101"/>
      <c r="S366" s="2"/>
      <c r="T366" s="2"/>
      <c r="U366" s="100"/>
      <c r="V366" s="101"/>
      <c r="W366" s="2"/>
      <c r="X366" s="2"/>
      <c r="Y366" s="2"/>
      <c r="Z366" s="2"/>
    </row>
    <row r="367" spans="1:26" x14ac:dyDescent="0.25">
      <c r="A367" s="2"/>
      <c r="B367" s="5"/>
      <c r="C367" s="5"/>
      <c r="D367" s="5"/>
      <c r="E367" s="131"/>
      <c r="F367" s="99"/>
      <c r="G367" s="100"/>
      <c r="H367" s="100"/>
      <c r="I367" s="100"/>
      <c r="J367" s="100"/>
      <c r="K367" s="100"/>
      <c r="L367" s="100"/>
      <c r="M367" s="100"/>
      <c r="N367" s="102"/>
      <c r="O367" s="100"/>
      <c r="P367" s="100"/>
      <c r="Q367" s="100"/>
      <c r="R367" s="101"/>
      <c r="S367" s="2"/>
      <c r="T367" s="2"/>
      <c r="U367" s="100"/>
      <c r="V367" s="101"/>
      <c r="W367" s="2"/>
      <c r="X367" s="2"/>
      <c r="Y367" s="2"/>
      <c r="Z367" s="2"/>
    </row>
    <row r="368" spans="1:26" x14ac:dyDescent="0.25">
      <c r="A368" s="2"/>
      <c r="B368" s="5"/>
      <c r="C368" s="5"/>
      <c r="D368" s="5"/>
      <c r="E368" s="131"/>
      <c r="F368" s="99"/>
      <c r="G368" s="100"/>
      <c r="H368" s="100"/>
      <c r="I368" s="100"/>
      <c r="J368" s="100"/>
      <c r="K368" s="100"/>
      <c r="L368" s="100"/>
      <c r="M368" s="100"/>
      <c r="N368" s="102"/>
      <c r="O368" s="100"/>
      <c r="P368" s="100"/>
      <c r="Q368" s="100"/>
      <c r="R368" s="101"/>
      <c r="S368" s="2"/>
      <c r="T368" s="2"/>
      <c r="U368" s="100"/>
      <c r="V368" s="101"/>
      <c r="W368" s="2"/>
      <c r="X368" s="2"/>
      <c r="Y368" s="2"/>
      <c r="Z368" s="2"/>
    </row>
    <row r="369" spans="1:26" x14ac:dyDescent="0.25">
      <c r="A369" s="2"/>
      <c r="B369" s="5"/>
      <c r="C369" s="5"/>
      <c r="D369" s="5"/>
      <c r="E369" s="131"/>
      <c r="F369" s="99"/>
      <c r="G369" s="100"/>
      <c r="H369" s="100"/>
      <c r="I369" s="100"/>
      <c r="J369" s="100"/>
      <c r="K369" s="100"/>
      <c r="L369" s="100"/>
      <c r="M369" s="100"/>
      <c r="N369" s="102"/>
      <c r="O369" s="100"/>
      <c r="P369" s="100"/>
      <c r="Q369" s="100"/>
      <c r="R369" s="101"/>
      <c r="S369" s="2"/>
      <c r="T369" s="2"/>
      <c r="U369" s="100"/>
      <c r="V369" s="101"/>
      <c r="W369" s="2"/>
      <c r="X369" s="2"/>
      <c r="Y369" s="2"/>
      <c r="Z369" s="2"/>
    </row>
    <row r="370" spans="1:26" x14ac:dyDescent="0.25">
      <c r="A370" s="2"/>
      <c r="B370" s="5"/>
      <c r="C370" s="5"/>
      <c r="D370" s="5"/>
      <c r="E370" s="131"/>
      <c r="F370" s="99"/>
      <c r="G370" s="100"/>
      <c r="H370" s="100"/>
      <c r="I370" s="100"/>
      <c r="J370" s="100"/>
      <c r="K370" s="100"/>
      <c r="L370" s="100"/>
      <c r="M370" s="100"/>
      <c r="N370" s="102"/>
      <c r="O370" s="100"/>
      <c r="P370" s="100"/>
      <c r="Q370" s="100"/>
      <c r="R370" s="101"/>
      <c r="S370" s="2"/>
      <c r="T370" s="2"/>
      <c r="U370" s="100"/>
      <c r="V370" s="101"/>
      <c r="W370" s="2"/>
      <c r="X370" s="2"/>
      <c r="Y370" s="2"/>
      <c r="Z370" s="2"/>
    </row>
    <row r="371" spans="1:26" x14ac:dyDescent="0.25">
      <c r="A371" s="2"/>
      <c r="B371" s="5"/>
      <c r="C371" s="5"/>
      <c r="D371" s="5"/>
      <c r="E371" s="131"/>
      <c r="F371" s="99"/>
      <c r="G371" s="100"/>
      <c r="H371" s="100"/>
      <c r="I371" s="100"/>
      <c r="J371" s="100"/>
      <c r="K371" s="100"/>
      <c r="L371" s="100"/>
      <c r="M371" s="100"/>
      <c r="N371" s="102"/>
      <c r="O371" s="100"/>
      <c r="P371" s="100"/>
      <c r="Q371" s="100"/>
      <c r="R371" s="101"/>
      <c r="S371" s="2"/>
      <c r="T371" s="2"/>
      <c r="U371" s="100"/>
      <c r="V371" s="101"/>
      <c r="W371" s="2"/>
      <c r="X371" s="2"/>
      <c r="Y371" s="2"/>
      <c r="Z371" s="2"/>
    </row>
    <row r="372" spans="1:26" x14ac:dyDescent="0.25">
      <c r="A372" s="2"/>
      <c r="B372" s="5"/>
      <c r="C372" s="5"/>
      <c r="D372" s="5"/>
      <c r="E372" s="131"/>
      <c r="F372" s="99"/>
      <c r="G372" s="100"/>
      <c r="H372" s="100"/>
      <c r="I372" s="100"/>
      <c r="J372" s="100"/>
      <c r="K372" s="100"/>
      <c r="L372" s="100"/>
      <c r="M372" s="100"/>
      <c r="N372" s="102"/>
      <c r="O372" s="100"/>
      <c r="P372" s="100"/>
      <c r="Q372" s="100"/>
      <c r="R372" s="101"/>
      <c r="S372" s="2"/>
      <c r="T372" s="2"/>
      <c r="U372" s="100"/>
      <c r="V372" s="101"/>
      <c r="W372" s="2"/>
      <c r="X372" s="2"/>
      <c r="Y372" s="2"/>
      <c r="Z372" s="2"/>
    </row>
    <row r="373" spans="1:26" x14ac:dyDescent="0.25">
      <c r="A373" s="2"/>
      <c r="B373" s="5"/>
      <c r="C373" s="5"/>
      <c r="D373" s="5"/>
      <c r="E373" s="131"/>
      <c r="F373" s="99"/>
      <c r="G373" s="100"/>
      <c r="H373" s="100"/>
      <c r="I373" s="100"/>
      <c r="J373" s="100"/>
      <c r="K373" s="100"/>
      <c r="L373" s="100"/>
      <c r="M373" s="100"/>
      <c r="N373" s="102"/>
      <c r="O373" s="100"/>
      <c r="P373" s="100"/>
      <c r="Q373" s="100"/>
      <c r="R373" s="101"/>
      <c r="S373" s="2"/>
      <c r="T373" s="2"/>
      <c r="U373" s="100"/>
      <c r="V373" s="101"/>
      <c r="W373" s="2"/>
      <c r="X373" s="2"/>
      <c r="Y373" s="2"/>
      <c r="Z373" s="2"/>
    </row>
    <row r="374" spans="1:26" x14ac:dyDescent="0.25">
      <c r="A374" s="2"/>
      <c r="B374" s="5"/>
      <c r="C374" s="5"/>
      <c r="D374" s="5"/>
      <c r="E374" s="131"/>
      <c r="F374" s="99"/>
      <c r="G374" s="100"/>
      <c r="H374" s="100"/>
      <c r="I374" s="100"/>
      <c r="J374" s="100"/>
      <c r="K374" s="100"/>
      <c r="L374" s="100"/>
      <c r="M374" s="100"/>
      <c r="N374" s="102"/>
      <c r="O374" s="100"/>
      <c r="P374" s="100"/>
      <c r="Q374" s="100"/>
      <c r="R374" s="101"/>
      <c r="S374" s="2"/>
      <c r="T374" s="2"/>
      <c r="U374" s="100"/>
      <c r="V374" s="101"/>
      <c r="W374" s="2"/>
      <c r="X374" s="2"/>
      <c r="Y374" s="2"/>
      <c r="Z374" s="2"/>
    </row>
    <row r="375" spans="1:26" x14ac:dyDescent="0.25">
      <c r="A375" s="2"/>
      <c r="B375" s="5"/>
      <c r="C375" s="5"/>
      <c r="D375" s="5"/>
      <c r="E375" s="131"/>
      <c r="F375" s="99"/>
      <c r="G375" s="100"/>
      <c r="H375" s="100"/>
      <c r="I375" s="100"/>
      <c r="J375" s="100"/>
      <c r="K375" s="100"/>
      <c r="L375" s="100"/>
      <c r="M375" s="100"/>
      <c r="N375" s="102"/>
      <c r="O375" s="100"/>
      <c r="P375" s="100"/>
      <c r="Q375" s="100"/>
      <c r="R375" s="101"/>
      <c r="S375" s="2"/>
      <c r="T375" s="2"/>
      <c r="U375" s="100"/>
      <c r="V375" s="101"/>
      <c r="W375" s="2"/>
      <c r="X375" s="2"/>
      <c r="Y375" s="2"/>
      <c r="Z375" s="2"/>
    </row>
    <row r="376" spans="1:26" x14ac:dyDescent="0.25">
      <c r="A376" s="2"/>
      <c r="B376" s="5"/>
      <c r="C376" s="5"/>
      <c r="D376" s="5"/>
      <c r="E376" s="131"/>
      <c r="F376" s="99"/>
      <c r="G376" s="100"/>
      <c r="H376" s="100"/>
      <c r="I376" s="100"/>
      <c r="J376" s="100"/>
      <c r="K376" s="100"/>
      <c r="L376" s="100"/>
      <c r="M376" s="100"/>
      <c r="N376" s="102"/>
      <c r="O376" s="100"/>
      <c r="P376" s="100"/>
      <c r="Q376" s="100"/>
      <c r="R376" s="101"/>
      <c r="S376" s="2"/>
      <c r="T376" s="2"/>
      <c r="U376" s="100"/>
      <c r="V376" s="101"/>
      <c r="W376" s="2"/>
      <c r="X376" s="2"/>
      <c r="Y376" s="2"/>
      <c r="Z376" s="2"/>
    </row>
    <row r="377" spans="1:26" x14ac:dyDescent="0.25">
      <c r="A377" s="2"/>
      <c r="B377" s="5"/>
      <c r="C377" s="5"/>
      <c r="D377" s="5"/>
      <c r="E377" s="131"/>
      <c r="F377" s="99"/>
      <c r="G377" s="100"/>
      <c r="H377" s="100"/>
      <c r="I377" s="100"/>
      <c r="J377" s="100"/>
      <c r="K377" s="100"/>
      <c r="L377" s="100"/>
      <c r="M377" s="100"/>
      <c r="N377" s="102"/>
      <c r="O377" s="100"/>
      <c r="P377" s="100"/>
      <c r="Q377" s="100"/>
      <c r="R377" s="101"/>
      <c r="S377" s="2"/>
      <c r="T377" s="2"/>
      <c r="U377" s="100"/>
      <c r="V377" s="101"/>
      <c r="W377" s="2"/>
      <c r="X377" s="2"/>
      <c r="Y377" s="2"/>
      <c r="Z377" s="2"/>
    </row>
    <row r="378" spans="1:26" x14ac:dyDescent="0.25">
      <c r="A378" s="2"/>
      <c r="B378" s="5"/>
      <c r="C378" s="5"/>
      <c r="D378" s="5"/>
      <c r="E378" s="131"/>
      <c r="F378" s="99"/>
      <c r="G378" s="100"/>
      <c r="H378" s="100"/>
      <c r="I378" s="100"/>
      <c r="J378" s="100"/>
      <c r="K378" s="100"/>
      <c r="L378" s="100"/>
      <c r="M378" s="100"/>
      <c r="N378" s="102"/>
      <c r="O378" s="100"/>
      <c r="P378" s="100"/>
      <c r="Q378" s="100"/>
      <c r="R378" s="101"/>
      <c r="S378" s="2"/>
      <c r="T378" s="2"/>
      <c r="U378" s="100"/>
      <c r="V378" s="101"/>
      <c r="W378" s="2"/>
      <c r="X378" s="2"/>
      <c r="Y378" s="2"/>
      <c r="Z378" s="2"/>
    </row>
    <row r="379" spans="1:26" x14ac:dyDescent="0.25">
      <c r="A379" s="2"/>
      <c r="B379" s="5"/>
      <c r="C379" s="5"/>
      <c r="D379" s="5"/>
      <c r="E379" s="131"/>
      <c r="F379" s="99"/>
      <c r="G379" s="100"/>
      <c r="H379" s="100"/>
      <c r="I379" s="100"/>
      <c r="J379" s="100"/>
      <c r="K379" s="100"/>
      <c r="L379" s="100"/>
      <c r="M379" s="100"/>
      <c r="N379" s="102"/>
      <c r="O379" s="100"/>
      <c r="P379" s="100"/>
      <c r="Q379" s="100"/>
      <c r="R379" s="101"/>
      <c r="S379" s="2"/>
      <c r="T379" s="2"/>
      <c r="U379" s="100"/>
      <c r="V379" s="101"/>
      <c r="W379" s="2"/>
      <c r="X379" s="2"/>
      <c r="Y379" s="2"/>
      <c r="Z379" s="2"/>
    </row>
    <row r="380" spans="1:26" x14ac:dyDescent="0.25">
      <c r="A380" s="2"/>
      <c r="B380" s="5"/>
      <c r="C380" s="5"/>
      <c r="D380" s="5"/>
      <c r="E380" s="131"/>
      <c r="F380" s="99"/>
      <c r="G380" s="100"/>
      <c r="H380" s="100"/>
      <c r="I380" s="100"/>
      <c r="J380" s="100"/>
      <c r="K380" s="100"/>
      <c r="L380" s="100"/>
      <c r="M380" s="100"/>
      <c r="N380" s="102"/>
      <c r="O380" s="100"/>
      <c r="P380" s="100"/>
      <c r="Q380" s="100"/>
      <c r="R380" s="101"/>
      <c r="S380" s="2"/>
      <c r="T380" s="2"/>
      <c r="U380" s="100"/>
      <c r="V380" s="101"/>
      <c r="W380" s="2"/>
      <c r="X380" s="2"/>
      <c r="Y380" s="2"/>
      <c r="Z380" s="2"/>
    </row>
    <row r="381" spans="1:26" x14ac:dyDescent="0.25">
      <c r="A381" s="2"/>
      <c r="B381" s="5"/>
      <c r="C381" s="5"/>
      <c r="D381" s="5"/>
      <c r="E381" s="131"/>
      <c r="F381" s="99"/>
      <c r="G381" s="100"/>
      <c r="H381" s="100"/>
      <c r="I381" s="100"/>
      <c r="J381" s="100"/>
      <c r="K381" s="100"/>
      <c r="L381" s="100"/>
      <c r="M381" s="100"/>
      <c r="N381" s="102"/>
      <c r="O381" s="100"/>
      <c r="P381" s="100"/>
      <c r="Q381" s="100"/>
      <c r="R381" s="101"/>
      <c r="S381" s="2"/>
      <c r="T381" s="2"/>
      <c r="U381" s="100"/>
      <c r="V381" s="101"/>
      <c r="W381" s="2"/>
      <c r="X381" s="2"/>
      <c r="Y381" s="2"/>
      <c r="Z381" s="2"/>
    </row>
    <row r="382" spans="1:26" x14ac:dyDescent="0.25">
      <c r="A382" s="2"/>
      <c r="B382" s="5"/>
      <c r="C382" s="5"/>
      <c r="D382" s="5"/>
      <c r="E382" s="131"/>
      <c r="F382" s="99"/>
      <c r="G382" s="100"/>
      <c r="H382" s="100"/>
      <c r="I382" s="100"/>
      <c r="J382" s="100"/>
      <c r="K382" s="100"/>
      <c r="L382" s="100"/>
      <c r="M382" s="100"/>
      <c r="N382" s="102"/>
      <c r="O382" s="100"/>
      <c r="P382" s="100"/>
      <c r="Q382" s="100"/>
      <c r="R382" s="101"/>
      <c r="S382" s="2"/>
      <c r="T382" s="2"/>
      <c r="U382" s="100"/>
      <c r="V382" s="101"/>
      <c r="W382" s="2"/>
      <c r="X382" s="2"/>
      <c r="Y382" s="2"/>
      <c r="Z382" s="2"/>
    </row>
    <row r="383" spans="1:26" x14ac:dyDescent="0.25">
      <c r="A383" s="2"/>
      <c r="B383" s="5"/>
      <c r="C383" s="5"/>
      <c r="D383" s="5"/>
      <c r="E383" s="131"/>
      <c r="F383" s="99"/>
      <c r="G383" s="100"/>
      <c r="H383" s="100"/>
      <c r="I383" s="100"/>
      <c r="J383" s="100"/>
      <c r="K383" s="100"/>
      <c r="L383" s="100"/>
      <c r="M383" s="100"/>
      <c r="N383" s="102"/>
      <c r="O383" s="100"/>
      <c r="P383" s="100"/>
      <c r="Q383" s="100"/>
      <c r="R383" s="101"/>
      <c r="S383" s="2"/>
      <c r="T383" s="2"/>
      <c r="U383" s="100"/>
      <c r="V383" s="101"/>
      <c r="W383" s="2"/>
      <c r="X383" s="2"/>
      <c r="Y383" s="2"/>
      <c r="Z383" s="2"/>
    </row>
    <row r="384" spans="1:26" x14ac:dyDescent="0.25">
      <c r="A384" s="2"/>
      <c r="B384" s="5"/>
      <c r="C384" s="5"/>
      <c r="D384" s="5"/>
      <c r="E384" s="131"/>
      <c r="F384" s="99"/>
      <c r="G384" s="100"/>
      <c r="H384" s="100"/>
      <c r="I384" s="100"/>
      <c r="J384" s="100"/>
      <c r="K384" s="100"/>
      <c r="L384" s="100"/>
      <c r="M384" s="100"/>
      <c r="N384" s="102"/>
      <c r="O384" s="100"/>
      <c r="P384" s="100"/>
      <c r="Q384" s="100"/>
      <c r="R384" s="101"/>
      <c r="S384" s="2"/>
      <c r="T384" s="2"/>
      <c r="U384" s="100"/>
      <c r="V384" s="101"/>
      <c r="W384" s="2"/>
      <c r="X384" s="2"/>
      <c r="Y384" s="2"/>
      <c r="Z384" s="2"/>
    </row>
    <row r="385" spans="1:26" x14ac:dyDescent="0.25">
      <c r="A385" s="2"/>
      <c r="B385" s="5"/>
      <c r="C385" s="5"/>
      <c r="D385" s="5"/>
      <c r="E385" s="131"/>
      <c r="F385" s="99"/>
      <c r="G385" s="100"/>
      <c r="H385" s="100"/>
      <c r="I385" s="100"/>
      <c r="J385" s="100"/>
      <c r="K385" s="100"/>
      <c r="L385" s="100"/>
      <c r="M385" s="100"/>
      <c r="N385" s="102"/>
      <c r="O385" s="100"/>
      <c r="P385" s="100"/>
      <c r="Q385" s="100"/>
      <c r="R385" s="101"/>
      <c r="S385" s="2"/>
      <c r="T385" s="2"/>
      <c r="U385" s="100"/>
      <c r="V385" s="101"/>
      <c r="W385" s="2"/>
      <c r="X385" s="2"/>
      <c r="Y385" s="2"/>
      <c r="Z385" s="2"/>
    </row>
    <row r="386" spans="1:26" x14ac:dyDescent="0.25">
      <c r="A386" s="2"/>
      <c r="B386" s="5"/>
      <c r="C386" s="5"/>
      <c r="D386" s="5"/>
      <c r="E386" s="131"/>
      <c r="F386" s="99"/>
      <c r="G386" s="100"/>
      <c r="H386" s="100"/>
      <c r="I386" s="100"/>
      <c r="J386" s="100"/>
      <c r="K386" s="100"/>
      <c r="L386" s="100"/>
      <c r="M386" s="100"/>
      <c r="N386" s="102"/>
      <c r="O386" s="100"/>
      <c r="P386" s="100"/>
      <c r="Q386" s="100"/>
      <c r="R386" s="101"/>
      <c r="S386" s="2"/>
      <c r="T386" s="2"/>
      <c r="U386" s="100"/>
      <c r="V386" s="101"/>
      <c r="W386" s="2"/>
      <c r="X386" s="2"/>
      <c r="Y386" s="2"/>
      <c r="Z386" s="2"/>
    </row>
    <row r="387" spans="1:26" x14ac:dyDescent="0.25">
      <c r="A387" s="2"/>
      <c r="B387" s="5"/>
      <c r="C387" s="5"/>
      <c r="D387" s="5"/>
      <c r="E387" s="131"/>
      <c r="F387" s="99"/>
      <c r="G387" s="100"/>
      <c r="H387" s="100"/>
      <c r="I387" s="100"/>
      <c r="J387" s="100"/>
      <c r="K387" s="100"/>
      <c r="L387" s="100"/>
      <c r="M387" s="100"/>
      <c r="N387" s="102"/>
      <c r="O387" s="100"/>
      <c r="P387" s="100"/>
      <c r="Q387" s="100"/>
      <c r="R387" s="101"/>
      <c r="S387" s="2"/>
      <c r="T387" s="2"/>
      <c r="U387" s="100"/>
      <c r="V387" s="101"/>
      <c r="W387" s="2"/>
      <c r="X387" s="2"/>
      <c r="Y387" s="2"/>
      <c r="Z387" s="2"/>
    </row>
    <row r="388" spans="1:26" x14ac:dyDescent="0.25">
      <c r="A388" s="2"/>
      <c r="B388" s="5"/>
      <c r="C388" s="5"/>
      <c r="D388" s="5"/>
      <c r="E388" s="131"/>
      <c r="F388" s="99"/>
      <c r="G388" s="100"/>
      <c r="H388" s="100"/>
      <c r="I388" s="100"/>
      <c r="J388" s="100"/>
      <c r="K388" s="100"/>
      <c r="L388" s="100"/>
      <c r="M388" s="100"/>
      <c r="N388" s="102"/>
      <c r="O388" s="100"/>
      <c r="P388" s="100"/>
      <c r="Q388" s="100"/>
      <c r="R388" s="101"/>
      <c r="S388" s="2"/>
      <c r="T388" s="2"/>
      <c r="U388" s="100"/>
      <c r="V388" s="101"/>
      <c r="W388" s="2"/>
      <c r="X388" s="2"/>
      <c r="Y388" s="2"/>
      <c r="Z388" s="2"/>
    </row>
    <row r="389" spans="1:26" x14ac:dyDescent="0.25">
      <c r="A389" s="2"/>
      <c r="B389" s="5"/>
      <c r="C389" s="5"/>
      <c r="D389" s="5"/>
      <c r="E389" s="131"/>
      <c r="F389" s="99"/>
      <c r="G389" s="100"/>
      <c r="H389" s="100"/>
      <c r="I389" s="100"/>
      <c r="J389" s="100"/>
      <c r="K389" s="100"/>
      <c r="L389" s="100"/>
      <c r="M389" s="100"/>
      <c r="N389" s="102"/>
      <c r="O389" s="100"/>
      <c r="P389" s="100"/>
      <c r="Q389" s="100"/>
      <c r="R389" s="101"/>
      <c r="S389" s="2"/>
      <c r="T389" s="2"/>
      <c r="U389" s="100"/>
      <c r="V389" s="101"/>
      <c r="W389" s="2"/>
      <c r="X389" s="2"/>
      <c r="Y389" s="2"/>
      <c r="Z389" s="2"/>
    </row>
    <row r="390" spans="1:26" x14ac:dyDescent="0.25">
      <c r="A390" s="2"/>
      <c r="B390" s="5"/>
      <c r="C390" s="5"/>
      <c r="D390" s="5"/>
      <c r="E390" s="131"/>
      <c r="F390" s="99"/>
      <c r="G390" s="100"/>
      <c r="H390" s="100"/>
      <c r="I390" s="100"/>
      <c r="J390" s="100"/>
      <c r="K390" s="100"/>
      <c r="L390" s="100"/>
      <c r="M390" s="100"/>
      <c r="N390" s="102"/>
      <c r="O390" s="100"/>
      <c r="P390" s="100"/>
      <c r="Q390" s="100"/>
      <c r="R390" s="101"/>
      <c r="S390" s="2"/>
      <c r="T390" s="2"/>
      <c r="U390" s="100"/>
      <c r="V390" s="101"/>
      <c r="W390" s="2"/>
      <c r="X390" s="2"/>
      <c r="Y390" s="2"/>
      <c r="Z390" s="2"/>
    </row>
    <row r="391" spans="1:26" x14ac:dyDescent="0.25">
      <c r="A391" s="2"/>
      <c r="B391" s="5"/>
      <c r="C391" s="5"/>
      <c r="D391" s="5"/>
      <c r="E391" s="131"/>
      <c r="F391" s="99"/>
      <c r="G391" s="100"/>
      <c r="H391" s="100"/>
      <c r="I391" s="100"/>
      <c r="J391" s="100"/>
      <c r="K391" s="100"/>
      <c r="L391" s="100"/>
      <c r="M391" s="100"/>
      <c r="N391" s="102"/>
      <c r="O391" s="100"/>
      <c r="P391" s="100"/>
      <c r="Q391" s="100"/>
      <c r="R391" s="101"/>
      <c r="S391" s="2"/>
      <c r="T391" s="2"/>
      <c r="U391" s="100"/>
      <c r="V391" s="101"/>
      <c r="W391" s="2"/>
      <c r="X391" s="2"/>
      <c r="Y391" s="2"/>
      <c r="Z391" s="2"/>
    </row>
    <row r="392" spans="1:26" x14ac:dyDescent="0.25">
      <c r="A392" s="2"/>
      <c r="B392" s="5"/>
      <c r="C392" s="5"/>
      <c r="D392" s="5"/>
      <c r="E392" s="131"/>
      <c r="F392" s="99"/>
      <c r="G392" s="100"/>
      <c r="H392" s="100"/>
      <c r="I392" s="100"/>
      <c r="J392" s="100"/>
      <c r="K392" s="100"/>
      <c r="L392" s="100"/>
      <c r="M392" s="100"/>
      <c r="N392" s="102"/>
      <c r="O392" s="100"/>
      <c r="P392" s="100"/>
      <c r="Q392" s="100"/>
      <c r="R392" s="101"/>
      <c r="S392" s="2"/>
      <c r="T392" s="2"/>
      <c r="U392" s="100"/>
      <c r="V392" s="101"/>
      <c r="W392" s="2"/>
      <c r="X392" s="2"/>
      <c r="Y392" s="2"/>
      <c r="Z392" s="2"/>
    </row>
    <row r="393" spans="1:26" x14ac:dyDescent="0.25">
      <c r="A393" s="2"/>
      <c r="B393" s="5"/>
      <c r="C393" s="5"/>
      <c r="D393" s="5"/>
      <c r="E393" s="131"/>
      <c r="F393" s="99"/>
      <c r="G393" s="100"/>
      <c r="H393" s="100"/>
      <c r="I393" s="100"/>
      <c r="J393" s="100"/>
      <c r="K393" s="100"/>
      <c r="L393" s="100"/>
      <c r="M393" s="100"/>
      <c r="N393" s="102"/>
      <c r="O393" s="100"/>
      <c r="P393" s="100"/>
      <c r="Q393" s="100"/>
      <c r="R393" s="101"/>
      <c r="S393" s="2"/>
      <c r="T393" s="2"/>
      <c r="U393" s="100"/>
      <c r="V393" s="101"/>
      <c r="W393" s="2"/>
      <c r="X393" s="2"/>
      <c r="Y393" s="2"/>
      <c r="Z393" s="2"/>
    </row>
    <row r="394" spans="1:26" x14ac:dyDescent="0.25">
      <c r="A394" s="2"/>
      <c r="B394" s="5"/>
      <c r="C394" s="5"/>
      <c r="D394" s="5"/>
      <c r="E394" s="131"/>
      <c r="F394" s="99"/>
      <c r="G394" s="100"/>
      <c r="H394" s="100"/>
      <c r="I394" s="100"/>
      <c r="J394" s="100"/>
      <c r="K394" s="100"/>
      <c r="L394" s="100"/>
      <c r="M394" s="100"/>
      <c r="N394" s="102"/>
      <c r="O394" s="100"/>
      <c r="P394" s="100"/>
      <c r="Q394" s="100"/>
      <c r="R394" s="101"/>
      <c r="S394" s="2"/>
      <c r="T394" s="2"/>
      <c r="U394" s="100"/>
      <c r="V394" s="101"/>
      <c r="W394" s="2"/>
      <c r="X394" s="2"/>
      <c r="Y394" s="2"/>
      <c r="Z394" s="2"/>
    </row>
    <row r="395" spans="1:26" x14ac:dyDescent="0.25">
      <c r="A395" s="2"/>
      <c r="B395" s="5"/>
      <c r="C395" s="5"/>
      <c r="D395" s="5"/>
      <c r="E395" s="131"/>
      <c r="F395" s="99"/>
      <c r="G395" s="100"/>
      <c r="H395" s="100"/>
      <c r="I395" s="100"/>
      <c r="J395" s="100"/>
      <c r="K395" s="100"/>
      <c r="L395" s="100"/>
      <c r="M395" s="100"/>
      <c r="N395" s="102"/>
      <c r="O395" s="100"/>
      <c r="P395" s="100"/>
      <c r="Q395" s="100"/>
      <c r="R395" s="101"/>
      <c r="S395" s="2"/>
      <c r="T395" s="2"/>
      <c r="U395" s="100"/>
      <c r="V395" s="101"/>
      <c r="W395" s="2"/>
      <c r="X395" s="2"/>
      <c r="Y395" s="2"/>
      <c r="Z395" s="2"/>
    </row>
    <row r="396" spans="1:26" x14ac:dyDescent="0.25">
      <c r="A396" s="2"/>
      <c r="B396" s="5"/>
      <c r="C396" s="5"/>
      <c r="D396" s="5"/>
      <c r="E396" s="131"/>
      <c r="F396" s="99"/>
      <c r="G396" s="100"/>
      <c r="H396" s="100"/>
      <c r="I396" s="100"/>
      <c r="J396" s="100"/>
      <c r="K396" s="100"/>
      <c r="L396" s="100"/>
      <c r="M396" s="100"/>
      <c r="N396" s="102"/>
      <c r="O396" s="100"/>
      <c r="P396" s="100"/>
      <c r="Q396" s="100"/>
      <c r="R396" s="101"/>
      <c r="S396" s="2"/>
      <c r="T396" s="2"/>
      <c r="U396" s="100"/>
      <c r="V396" s="101"/>
      <c r="W396" s="2"/>
      <c r="X396" s="2"/>
      <c r="Y396" s="2"/>
      <c r="Z396" s="2"/>
    </row>
    <row r="397" spans="1:26" x14ac:dyDescent="0.25">
      <c r="A397" s="2"/>
      <c r="B397" s="5"/>
      <c r="C397" s="5"/>
      <c r="D397" s="5"/>
      <c r="E397" s="131"/>
      <c r="F397" s="99"/>
      <c r="G397" s="100"/>
      <c r="H397" s="100"/>
      <c r="I397" s="100"/>
      <c r="J397" s="100"/>
      <c r="K397" s="100"/>
      <c r="L397" s="100"/>
      <c r="M397" s="100"/>
      <c r="N397" s="102"/>
      <c r="O397" s="100"/>
      <c r="P397" s="100"/>
      <c r="Q397" s="100"/>
      <c r="R397" s="101"/>
      <c r="S397" s="2"/>
      <c r="T397" s="2"/>
      <c r="U397" s="100"/>
      <c r="V397" s="101"/>
      <c r="W397" s="2"/>
      <c r="X397" s="2"/>
      <c r="Y397" s="2"/>
      <c r="Z397" s="2"/>
    </row>
    <row r="398" spans="1:26" x14ac:dyDescent="0.25">
      <c r="A398" s="2"/>
      <c r="B398" s="5"/>
      <c r="C398" s="5"/>
      <c r="D398" s="5"/>
      <c r="E398" s="131"/>
      <c r="F398" s="99"/>
      <c r="G398" s="100"/>
      <c r="H398" s="100"/>
      <c r="I398" s="100"/>
      <c r="J398" s="100"/>
      <c r="K398" s="100"/>
      <c r="L398" s="100"/>
      <c r="M398" s="100"/>
      <c r="N398" s="102"/>
      <c r="O398" s="100"/>
      <c r="P398" s="100"/>
      <c r="Q398" s="100"/>
      <c r="R398" s="101"/>
      <c r="S398" s="2"/>
      <c r="T398" s="2"/>
      <c r="U398" s="100"/>
      <c r="V398" s="101"/>
      <c r="W398" s="2"/>
      <c r="X398" s="2"/>
      <c r="Y398" s="2"/>
      <c r="Z398" s="2"/>
    </row>
    <row r="399" spans="1:26" x14ac:dyDescent="0.25">
      <c r="A399" s="2"/>
      <c r="B399" s="5"/>
      <c r="C399" s="5"/>
      <c r="D399" s="5"/>
      <c r="E399" s="131"/>
      <c r="F399" s="99"/>
      <c r="G399" s="100"/>
      <c r="H399" s="100"/>
      <c r="I399" s="100"/>
      <c r="J399" s="100"/>
      <c r="K399" s="100"/>
      <c r="L399" s="100"/>
      <c r="M399" s="100"/>
      <c r="N399" s="102"/>
      <c r="O399" s="100"/>
      <c r="P399" s="100"/>
      <c r="Q399" s="100"/>
      <c r="R399" s="101"/>
      <c r="S399" s="2"/>
      <c r="T399" s="2"/>
      <c r="U399" s="100"/>
      <c r="V399" s="101"/>
      <c r="W399" s="2"/>
      <c r="X399" s="2"/>
      <c r="Y399" s="2"/>
      <c r="Z399" s="2"/>
    </row>
    <row r="400" spans="1:26" x14ac:dyDescent="0.25">
      <c r="A400" s="2"/>
      <c r="B400" s="5"/>
      <c r="C400" s="5"/>
      <c r="D400" s="5"/>
      <c r="E400" s="131"/>
      <c r="F400" s="99"/>
      <c r="G400" s="100"/>
      <c r="H400" s="100"/>
      <c r="I400" s="100"/>
      <c r="J400" s="100"/>
      <c r="K400" s="100"/>
      <c r="L400" s="100"/>
      <c r="M400" s="100"/>
      <c r="N400" s="102"/>
      <c r="O400" s="100"/>
      <c r="P400" s="100"/>
      <c r="Q400" s="100"/>
      <c r="R400" s="101"/>
      <c r="S400" s="2"/>
      <c r="T400" s="2"/>
      <c r="U400" s="100"/>
      <c r="V400" s="101"/>
      <c r="W400" s="2"/>
      <c r="X400" s="2"/>
      <c r="Y400" s="2"/>
      <c r="Z400" s="2"/>
    </row>
    <row r="401" spans="1:26" x14ac:dyDescent="0.25">
      <c r="A401" s="2"/>
      <c r="B401" s="5"/>
      <c r="C401" s="5"/>
      <c r="D401" s="5"/>
      <c r="E401" s="131"/>
      <c r="F401" s="99"/>
      <c r="G401" s="100"/>
      <c r="H401" s="100"/>
      <c r="I401" s="100"/>
      <c r="J401" s="100"/>
      <c r="K401" s="100"/>
      <c r="L401" s="100"/>
      <c r="M401" s="100"/>
      <c r="N401" s="102"/>
      <c r="O401" s="100"/>
      <c r="P401" s="100"/>
      <c r="Q401" s="100"/>
      <c r="R401" s="101"/>
      <c r="S401" s="2"/>
      <c r="T401" s="2"/>
      <c r="U401" s="100"/>
      <c r="V401" s="101"/>
      <c r="W401" s="2"/>
      <c r="X401" s="2"/>
      <c r="Y401" s="2"/>
      <c r="Z401" s="2"/>
    </row>
    <row r="402" spans="1:26" x14ac:dyDescent="0.25">
      <c r="A402" s="2"/>
      <c r="B402" s="5"/>
      <c r="C402" s="5"/>
      <c r="D402" s="5"/>
      <c r="E402" s="131"/>
      <c r="F402" s="99"/>
      <c r="G402" s="100"/>
      <c r="H402" s="100"/>
      <c r="I402" s="100"/>
      <c r="J402" s="100"/>
      <c r="K402" s="100"/>
      <c r="L402" s="100"/>
      <c r="M402" s="100"/>
      <c r="N402" s="102"/>
      <c r="O402" s="100"/>
      <c r="P402" s="100"/>
      <c r="Q402" s="100"/>
      <c r="R402" s="101"/>
      <c r="S402" s="2"/>
      <c r="T402" s="2"/>
      <c r="U402" s="100"/>
      <c r="V402" s="101"/>
      <c r="W402" s="2"/>
      <c r="X402" s="2"/>
      <c r="Y402" s="2"/>
      <c r="Z402" s="2"/>
    </row>
    <row r="403" spans="1:26" x14ac:dyDescent="0.25">
      <c r="A403" s="2"/>
      <c r="B403" s="5"/>
      <c r="C403" s="5"/>
      <c r="D403" s="5"/>
      <c r="E403" s="131"/>
      <c r="F403" s="99"/>
      <c r="G403" s="100"/>
      <c r="H403" s="100"/>
      <c r="I403" s="100"/>
      <c r="J403" s="100"/>
      <c r="K403" s="100"/>
      <c r="L403" s="100"/>
      <c r="M403" s="100"/>
      <c r="N403" s="102"/>
      <c r="O403" s="100"/>
      <c r="P403" s="100"/>
      <c r="Q403" s="100"/>
      <c r="R403" s="101"/>
      <c r="S403" s="2"/>
      <c r="T403" s="2"/>
      <c r="U403" s="100"/>
      <c r="V403" s="101"/>
      <c r="W403" s="2"/>
      <c r="X403" s="2"/>
      <c r="Y403" s="2"/>
      <c r="Z403" s="2"/>
    </row>
  </sheetData>
  <conditionalFormatting sqref="AA5:AA7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73:AA8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81:AA10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4:AA10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0:AA194 AA10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A1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6 0 d 6 9 c 3 - 7 f 9 2 - 4 e 8 2 - a 3 1 8 - 8 6 f c 1 e 6 2 5 6 0 2 "   s q m i d = " f 4 6 f 7 b f 6 - a 8 0 e - 4 b c 6 - 9 9 2 e - d 5 0 0 7 c a c d 4 2 e "   x m l n s = " h t t p : / / s c h e m a s . m i c r o s o f t . c o m / D a t a M a s h u p " > A A A A A O 0 G A A B Q S w M E F A A C A A g A s o T w T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L K E 8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h P B O 8 X s g B u A D A A D C C w A A E w A c A E Z v c m 1 1 b G F z L 1 N l Y 3 R p b 2 4 x L m 0 g o h g A K K A U A A A A A A A A A A A A A A A A A A A A A A A A A A A A z V b R b t s 2 F H 0 3 k H + 4 Y I F F K g Q v L t C n 1 g M c 2 + 0 M J I 4 j O e m A w B B o i Y m F S G R G U n Y M w x + 1 f U i / q Z e U L N l y i 2 x o V 0 w P N s V 7 e C 7 v 0 b m U F I t 0 I j g E x X / n 3 U n r p K U W V L I Y e u n T g l 7 L 9 S R Z C g 1 d S J l u A V 5 + z k c x 3 s P w O W J p u 5 9 L y b j + J O T j X I h H x 9 3 c j W n G u s T i y G x 7 1 x d c I 2 K 2 O T P j N M 9 4 Z + Z Z q l s q C y o H p n S e s n b A U t y J L 1 b K u c o 1 h j 1 g N F q A c 3 f b 8 8 N x 7 3 I 4 Q z j x 6 a r Y H v h M 5 5 I r 4 r r g G n 6 / N + m H V z f T c D Q o c w Q i l x H D V V f x P G p f 5 0 y u H R I r 3 p 3 k 8 + G f o S 2 C e E C U T Q 2 x 9 i D h S o c c i / B g S V O 4 l y I D S Z + i t v k J t Q q X s F o w y e x k K H I d J q Y K Y v P h 9 Q u M 8 2 z O Z H s q p u x Z O 7 Z M T D E w e Y j b c o u d v S L 9 B e U P K P V 0 / c Q I M h Q i T C X l 6 l 7 I r B D L B J V T l O F t N m Q w R R q N k x B T z b b b i i 0 Q U i O Z U a 8 m M 5 N O I 5 N h G Y 2 D q R U U y a 5 k j J v t q Y j x O O E P e 5 T 2 2 e O y Y i c 1 q 5 1 3 D l N 6 c J E o 3 R 7 g T 8 K j Z v S u S j h z U Y X 9 9 O S 2 d 7 F b H e S Z 2 0 r 4 1 9 P v u 7 O w R 2 H L y p L f 7 8 h / 6 Z b X T X M Y M y y p r B 2 S 8 x f M Y T e 1 b 4 5 d + c V W 9 m t + R S 6 o s t X a B 2 w q R y 5 z + 3 L t C D S L 7 d o f o s A q 0 Q t 4 B q r A a Z V q y P Z r D 2 L G F Q v R w p g c x J J J c I T x F 8 z X V o 0 Y e 4 y p y D U r J W / q h w i Q 4 L Y O 9 X 1 u 7 e T k 7 7 v k S M J S h F p E R L R Q 8 D o v K l o 9 A N c 7 + Z 7 2 m w z 9 0 d U g H I 4 H 4 X E n 7 p h 9 Z o 6 P n X F V p 2 Y v I u X 8 1 x r T H 5 s a b E u S Q 8 o M 1 a w o 9 x l N o G Y 8 y u 1 t d n T u C Z r r W 4 T 7 T v v 9 w 4 T J + / / w 5 P 8 R f f Z 0 1 G M v N R e 0 T P 8 R o D w G O l c O I a f D u 6 V I Z / A r T I W m 6 S m C 3 n f O 8 L J + M d j K R E q v U 3 w j R F Q x k 5 h D J G i K T m Y O U p 9 e U v m I / X h L 0 5 w h i w d n L n T P Q B v g G 2 A p L u o A n q 8 e 3 O c 8 J t U J + w 8 f 6 8 5 / x L 8 Z 4 7 u N b P c I D h 7 3 t 5 3 W z G T M d n r O N M X i L 4 P + a C V k G p 8 a o c x d + I l s P a g R N w H 0 B 3 / A 6 C O 8 X U u L K m a O U L 0 H x q M 1 X J 4 H B d d 5 c A g 5 p z L 6 m I o 5 T a e S U b W j 6 p y t D 3 G Z K r U 0 L w g z a o Y v R Y b e y r M i j c i a 8 e u c p o l e 2 3 A 5 b k I u x M q M L Q T H 8 P n v E h H 4 8 G Y t E W O / M m w 8 8 D 0 z V w M + 5 G l 6 h L j H y R J S O a t G f P 7 r K O Z P b A T / m 6 F q Z 2 b Q D J Z u x a g d V e H A P 1 j a P l h b B H c p 2 / s 5 y 1 C 1 0 7 Y d m g O o f h s 3 n X Z 4 Y A S P y d P / 4 q w w / e U V 3 f o T T 4 3 f u j / l 2 K g P 8 P L z 4 A t Q S w E C L Q A U A A I A C A C y h P B O k T / W P K s A A A D 6 A A A A E g A A A A A A A A A A A A A A A A A A A A A A Q 2 9 u Z m l n L 1 B h Y 2 t h Z 2 U u e G 1 s U E s B A i 0 A F A A C A A g A s o T w T g / K 6 a u k A A A A 6 Q A A A B M A A A A A A A A A A A A A A A A A 9 w A A A F t D b 2 5 0 Z W 5 0 X 1 R 5 c G V z X S 5 4 b W x Q S w E C L Q A U A A I A C A C y h P B O 8 X s g B u A D A A D C C w A A E w A A A A A A A A A A A A A A A A D o A Q A A R m 9 y b X V s Y X M v U 2 V j d G l v b j E u b V B L B Q Y A A A A A A w A D A M I A A A A V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Z 8 o A A A A A A A B F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V 0 V m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j h U M j I 6 M z Q 6 M T M u M D g 1 N T Q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F Z h c i 9 T b 3 V y Y 2 U u e 1 J V T l 9 J R C w w f S Z x d W 9 0 O y w m c X V v d D t T Z W N 0 a W 9 u M S 9 P d X R W Y X I v U 2 9 1 c m N l L n t S Q V B D X 0 9 V V F 9 W Q V J f S U Q s M X 0 m c X V v d D s s J n F 1 b 3 Q 7 U 2 V j d G l v b j E v T 3 V 0 V m F y L 1 N v d X J j Z S 5 7 U k F Q Q 1 9 P V V R f S U Q s M n 0 m c X V v d D s s J n F 1 b 3 Q 7 U 2 V j d G l v b j E v T 3 V 0 V m F y L 1 N v d X J j Z S 5 7 V k F S X 0 5 B T U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V 0 V m F y L 1 N v d X J j Z S 5 7 U l V O X 0 l E L D B 9 J n F 1 b 3 Q 7 L C Z x d W 9 0 O 1 N l Y 3 R p b 2 4 x L 0 9 1 d F Z h c i 9 T b 3 V y Y 2 U u e 1 J B U E N f T 1 V U X 1 Z B U l 9 J R C w x f S Z x d W 9 0 O y w m c X V v d D t T Z W N 0 a W 9 u M S 9 P d X R W Y X I v U 2 9 1 c m N l L n t S Q V B D X 0 9 V V F 9 J R C w y f S Z x d W 9 0 O y w m c X V v d D t T Z W N 0 a W 9 u M S 9 P d X R W Y X I v U 2 9 1 c m N l L n t W Q V J f T k F N R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F Z h c i 9 S d W 5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F Z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J T I w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Y X N 0 X 1 J 1 b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d W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T d G F 0 d X M i I F Z h b H V l P S J z Q 2 9 t c G x l d G U i I C 8 + P E V u d H J 5 I F R 5 c G U 9 I k Z p b G x M Y X N 0 V X B k Y X R l Z C I g V m F s d W U 9 I m Q y M D E 5 L T A 3 L T E 1 V D E 1 O j U 2 O j Q 5 L j M y O D Y 4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l V O X 0 l E J n F 1 b 3 Q 7 L C Z x d W 9 0 O 1 B F U k l P R F 9 F T k R f R F Q m c X V v d D s s J n F 1 b 3 Q 7 U l V O X 0 R U J n F 1 b 3 Q 7 L C Z x d W 9 0 O 0 l O U F V U X 1 R Z U E V f Q 0 Q m c X V v d D s s J n F 1 b 3 Q 7 S V N f R k 9 S X 1 J F T E V B U 0 U m c X V v d D t d I i A v P j x F b n R y e S B U e X B l P S J G a W x s Q 2 9 s d W 1 u V H l w Z X M i I F Z h b H V l P S J z Q k F r S E J n W T 0 i I C 8 + P E V u d H J 5 I F R 5 c G U 9 I k Z p b G x D b 3 V u d C I g V m F s d W U 9 I m w x M C I g L z 4 8 R W 5 0 c n k g V H l w Z T 0 i U X V l c n l J R C I g V m F s d W U 9 I n M x Y z F i N j E z M S 1 i Z G E y L T R k Y j U t Y m M z N y 0 5 Z D U w N z k 1 N W E z Y T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3 Q g U n V u c y 9 T b 3 V y Y 2 U u e 1 J V T l 9 J R C w w f S Z x d W 9 0 O y w m c X V v d D t T Z W N 0 a W 9 u M S 9 M Y X N 0 I F J 1 b n M v Q 2 h h b m d l Z C B U e X B l L n t Q R V J J T 0 R f R U 5 E X 0 R U L D F 9 J n F 1 b 3 Q 7 L C Z x d W 9 0 O 1 N l Y 3 R p b 2 4 x L 0 x h c 3 Q g U n V u c y 9 T b 3 V y Y 2 U u e 1 J V T l 9 E V C w y f S Z x d W 9 0 O y w m c X V v d D t T Z W N 0 a W 9 u M S 9 M Y X N 0 I F J 1 b n M v U 2 9 1 c m N l L n t J T l B V V F 9 U W V B F X 0 N E L D N 9 J n F 1 b 3 Q 7 L C Z x d W 9 0 O 1 N l Y 3 R p b 2 4 x L 0 x h c 3 Q g U n V u c y 9 T b 3 V y Y 2 U u e 0 l T X 0 Z P U l 9 S R U x F Q V N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h c 3 Q g U n V u c y 9 T b 3 V y Y 2 U u e 1 J V T l 9 J R C w w f S Z x d W 9 0 O y w m c X V v d D t T Z W N 0 a W 9 u M S 9 M Y X N 0 I F J 1 b n M v Q 2 h h b m d l Z C B U e X B l L n t Q R V J J T 0 R f R U 5 E X 0 R U L D F 9 J n F 1 b 3 Q 7 L C Z x d W 9 0 O 1 N l Y 3 R p b 2 4 x L 0 x h c 3 Q g U n V u c y 9 T b 3 V y Y 2 U u e 1 J V T l 9 E V C w y f S Z x d W 9 0 O y w m c X V v d D t T Z W N 0 a W 9 u M S 9 M Y X N 0 I F J 1 b n M v U 2 9 1 c m N l L n t J T l B V V F 9 U W V B F X 0 N E L D N 9 J n F 1 b 3 Q 7 L C Z x d W 9 0 O 1 N l Y 3 R p b 2 4 x L 0 x h c 3 Q g U n V u c y 9 T b 3 V y Y 2 U u e 0 l T X 0 Z P U l 9 S R U x F Q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N 0 J T I w U n V u c y 9 O d W 1 S d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F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F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J T I w U n V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l B l c m Z Q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h G U G V y Z l B p d m 9 0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G a W x s U 3 R h d H V z I i B W Y W x 1 Z T 0 i c 0 N v b X B s Z X R l I i A v P j x F b n R y e S B U e X B l P S J G a W x s Q 2 9 s d W 1 u T m F t Z X M i I F Z h b H V l P S J z W y Z x d W 9 0 O 0 Z V T k Q m c X V v d D s s J n F 1 b 3 Q 7 U 1 R Z T E U m c X V v d D s s J n F 1 b 3 Q 7 X H U w M D I 3 U G 9 y d G Z v b G l v I F d l a W d o d F x 1 M D A y N y Z x d W 9 0 O y w m c X V v d D t c d T A w M j d N Y X J r Z X Q g V m F s d W V c d T A w M j c m c X V v d D s s J n F 1 b 3 Q 7 X H U w M D I 3 R V t T U l 0 g L y B U b 3 R h b F x 1 M D A y N y Z x d W 9 0 O y w m c X V v d D t c d T A w M j d T U i B G d W x s I C 8 g V G 9 0 Y W x c d T A w M j c m c X V v d D s s J n F 1 b 3 Q 7 X H U w M D I 3 U 1 I g M n l y I C 8 g V G 9 0 Y W x c d T A w M j c m c X V v d D s s J n F 1 b 3 Q 7 L k J l d G E m c X V v d D s s J n F 1 b 3 Q 7 L k F S U C Z x d W 9 0 O y w m c X V v d D s u Q W x w a G E m c X V v d D s s J n F 1 b 3 Q 7 U 1 I s I G Z 1 b G w m c X V v d D s s J n F 1 b 3 Q 7 U 1 I s I D J 5 c i Z x d W 9 0 O y w m c X V v d D t U b 3 R h b C Z x d W 9 0 O y w m c X V v d D t C Z X R h J n F 1 b 3 Q 7 L C Z x d W 9 0 O 0 F S U C Z x d W 9 0 O y w m c X V v d D v O s S Z x d W 9 0 O y w m c X V v d D t N U 0 N J X 1 c m c X V v d D s s J n F 1 b 3 Q 7 V V M g Q 0 R Y J n F 1 b 3 Q 7 L C Z x d W 9 0 O 0 1 C U y Z x d W 9 0 O y w m c X V v d D t V U y A x M H k m c X V v d D s s J n F 1 b 3 Q 7 V m F s d W U m c X V v d D s s J n F 1 b 3 Q 7 T W 9 t J n F 1 b 3 Q 7 L C Z x d W 9 0 O 1 F 1 Y W x p d H k m c X V v d D s s J n F 1 b 3 Q 7 T G 9 3 I M 6 y J n F 1 b 3 Q 7 X S I g L z 4 8 R W 5 0 c n k g V H l w Z T 0 i R m l s b E N v b H V t b l R 5 c G V z I i B W Y W x 1 Z T 0 i c 0 J n W U Z C U V V G Q l F V R k J R V U Z C U V V G Q l F V R k J R V U Z C U V V G I i A v P j x F b n R y e S B U e X B l P S J G a W x s T G F z d F V w Z G F 0 Z W Q i I F Z h b H V l P S J k M j A x O S 0 w N y 0 x N l Q y M D o x N D o y N i 4 w M z E 3 M j M y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R d W V y e U l E I i B W Y W x 1 Z T 0 i c 2 Y x N T Q w Y j U 2 L W Q 1 M m I t N G M 3 M C 0 4 O G R i L W J k O W Y x N T V i Y j I w O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G U G V y Z l B p d m 9 0 L 1 N v d X J j Z S 5 7 R l V O R C w x f S Z x d W 9 0 O y w m c X V v d D t T Z W N 0 a W 9 u M S 9 I R l B l c m Z Q a X Z v d C 9 T b 3 V y Y 2 U u e 1 N U W U x F L D J 9 J n F 1 b 3 Q 7 L C Z x d W 9 0 O 1 N l Y 3 R p b 2 4 x L 0 h G U G V y Z l B p d m 9 0 L 1 N v d X J j Z S 5 7 X H U w M D I 3 U G 9 y d G Z v b G l v I F d l a W d o d F x 1 M D A y N y w z f S Z x d W 9 0 O y w m c X V v d D t T Z W N 0 a W 9 u M S 9 I R l B l c m Z Q a X Z v d C 9 T b 3 V y Y 2 U u e 1 x 1 M D A y N 0 1 h c m t l d C B W Y W x 1 Z V x 1 M D A y N y w 0 f S Z x d W 9 0 O y w m c X V v d D t T Z W N 0 a W 9 u M S 9 I R l B l c m Z Q a X Z v d C 9 T b 3 V y Y 2 U u e 1 x 1 M D A y N 0 V b U 1 J d I C 8 g V G 9 0 Y W x c d T A w M j c s N X 0 m c X V v d D s s J n F 1 b 3 Q 7 U 2 V j d G l v b j E v S E Z Q Z X J m U G l 2 b 3 Q v U 2 9 1 c m N l L n t c d T A w M j d T U i B G d W x s I C 8 g V G 9 0 Y W x c d T A w M j c s N n 0 m c X V v d D s s J n F 1 b 3 Q 7 U 2 V j d G l v b j E v S E Z Q Z X J m U G l 2 b 3 Q v U 2 9 1 c m N l L n t c d T A w M j d T U i A y e X I g L y B U b 3 R h b F x 1 M D A y N y w 3 f S Z x d W 9 0 O y w m c X V v d D t T Z W N 0 a W 9 u M S 9 I R l B l c m Z Q a X Z v d C 9 T b 3 V y Y 2 U u e 1 x 1 M D A y N 0 V b U 1 J d I C 8 g Q m V 0 Y V x 1 M D A y N y w 4 f S Z x d W 9 0 O y w m c X V v d D t T Z W N 0 a W 9 u M S 9 I R l B l c m Z Q a X Z v d C 9 T b 3 V y Y 2 U u e 1 x 1 M D A y N 0 V b U 1 J d I C 8 g Q V J Q X H U w M D I 3 L D l 9 J n F 1 b 3 Q 7 L C Z x d W 9 0 O 1 N l Y 3 R p b 2 4 x L 0 h G U G V y Z l B p d m 9 0 L 1 N v d X J j Z S 5 7 X H U w M D I 3 R V t T U l 0 g L y B B b H B o Y V x 1 M D A y N y w x M H 0 m c X V v d D s s J n F 1 b 3 Q 7 U 2 V j d G l v b j E v S E Z Q Z X J m U G l 2 b 3 Q v U 2 9 1 c m N l L n t c d T A w M j d T U i B G d W x s I C 8 g Q W x w a G F c d T A w M j c s M T F 9 J n F 1 b 3 Q 7 L C Z x d W 9 0 O 1 N l Y 3 R p b 2 4 x L 0 h G U G V y Z l B p d m 9 0 L 1 N v d X J j Z S 5 7 X H U w M D I 3 U 1 I g M n l y I C 8 g Q W x w a G F c d T A w M j c s M T J 9 J n F 1 b 3 Q 7 L C Z x d W 9 0 O 1 N l Y 3 R p b 2 4 x L 0 h G U G V y Z l B p d m 9 0 L 1 N v d X J j Z S 5 7 X H U w M D I 3 R V t 2 b 2 x d I C 8 g V G 9 0 Y W x c d T A w M j c s M T N 9 J n F 1 b 3 Q 7 L C Z x d W 9 0 O 1 N l Y 3 R p b 2 4 x L 0 h G U G V y Z l B p d m 9 0 L 1 N v d X J j Z S 5 7 X H U w M D I 3 R V t 2 b 2 x d I C 8 g Q m V 0 Y V x 1 M D A y N y w x N H 0 m c X V v d D s s J n F 1 b 3 Q 7 U 2 V j d G l v b j E v S E Z Q Z X J m U G l 2 b 3 Q v U 2 9 1 c m N l L n t c d T A w M j d F W 3 Z v b F 0 g L y B B U l B c d T A w M j c s M T V 9 J n F 1 b 3 Q 7 L C Z x d W 9 0 O 1 N l Y 3 R p b 2 4 x L 0 h G U G V y Z l B p d m 9 0 L 1 N v d X J j Z S 5 7 X H U w M D I 3 R V t 2 b 2 x d I C 8 g Q W x w a G F c d T A w M j c s M T Z 9 J n F 1 b 3 Q 7 L C Z x d W 9 0 O 1 N l Y 3 R p b 2 4 x L 0 h G U G V y Z l B p d m 9 0 L 1 N v d X J j Z S 5 7 X H U w M D I 3 Q m V 0 Y S A v I E 1 T Q 0 l 3 b 3 J s Z F x 1 M D A y N y w x N 3 0 m c X V v d D s s J n F 1 b 3 Q 7 U 2 V j d G l v b j E v S E Z Q Z X J m U G l 2 b 3 Q v U 2 9 1 c m N l L n t c d T A w M j d C Z X R h I C 8 g V V M g Q 0 R Y I E l H I D V 5 c l x 1 M D A y N y w x O H 0 m c X V v d D s s J n F 1 b 3 Q 7 U 2 V j d G l v b j E v S E Z Q Z X J m U G l 2 b 3 Q v U 2 9 1 c m N l L n t c d T A w M j d C Z X R h I C 8 g V V M g Q W d l b m N 5 I E 1 C U 1 x 1 M D A y N y w x O X 0 m c X V v d D s s J n F 1 b 3 Q 7 U 2 V j d G l v b j E v S E Z Q Z X J m U G l 2 b 3 Q v U 2 9 1 c m N l L n t c d T A w M j d C Z X R h I C 8 g Q m F y Y 0 d s b 2 J h b F R y Z W F z X H U w M D I 3 L D I w f S Z x d W 9 0 O y w m c X V v d D t T Z W N 0 a W 9 u M S 9 I R l B l c m Z Q a X Z v d C 9 T b 3 V y Y 2 U u e 1 x 1 M D A y N 0 J l d G E g L y B t c 1 Z h b H V l X H U w M D I 3 L D I x f S Z x d W 9 0 O y w m c X V v d D t T Z W N 0 a W 9 u M S 9 I R l B l c m Z Q a X Z v d C 9 T b 3 V y Y 2 U u e 1 x 1 M D A y N 0 J l d G E g L y B t c 0 1 v b W V u d H V t X H U w M D I 3 L D I y f S Z x d W 9 0 O y w m c X V v d D t T Z W N 0 a W 9 u M S 9 I R l B l c m Z Q a X Z v d C 9 T b 3 V y Y 2 U u e 1 x 1 M D A y N 0 J l d G E g L y B t c 1 F 1 Y W x p d H l c d T A w M j c s M j N 9 J n F 1 b 3 Q 7 L C Z x d W 9 0 O 1 N l Y 3 R p b 2 4 x L 0 h G U G V y Z l B p d m 9 0 L 1 N v d X J j Z S 5 7 X H U w M D I 3 Q m V 0 Y S A v I G 1 z T G 9 3 Q m V 0 Y V x 1 M D A y N y w y N H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h G U G V y Z l B p d m 9 0 L 1 N v d X J j Z S 5 7 R l V O R C w x f S Z x d W 9 0 O y w m c X V v d D t T Z W N 0 a W 9 u M S 9 I R l B l c m Z Q a X Z v d C 9 T b 3 V y Y 2 U u e 1 N U W U x F L D J 9 J n F 1 b 3 Q 7 L C Z x d W 9 0 O 1 N l Y 3 R p b 2 4 x L 0 h G U G V y Z l B p d m 9 0 L 1 N v d X J j Z S 5 7 X H U w M D I 3 U G 9 y d G Z v b G l v I F d l a W d o d F x 1 M D A y N y w z f S Z x d W 9 0 O y w m c X V v d D t T Z W N 0 a W 9 u M S 9 I R l B l c m Z Q a X Z v d C 9 T b 3 V y Y 2 U u e 1 x 1 M D A y N 0 1 h c m t l d C B W Y W x 1 Z V x 1 M D A y N y w 0 f S Z x d W 9 0 O y w m c X V v d D t T Z W N 0 a W 9 u M S 9 I R l B l c m Z Q a X Z v d C 9 T b 3 V y Y 2 U u e 1 x 1 M D A y N 0 V b U 1 J d I C 8 g V G 9 0 Y W x c d T A w M j c s N X 0 m c X V v d D s s J n F 1 b 3 Q 7 U 2 V j d G l v b j E v S E Z Q Z X J m U G l 2 b 3 Q v U 2 9 1 c m N l L n t c d T A w M j d T U i B G d W x s I C 8 g V G 9 0 Y W x c d T A w M j c s N n 0 m c X V v d D s s J n F 1 b 3 Q 7 U 2 V j d G l v b j E v S E Z Q Z X J m U G l 2 b 3 Q v U 2 9 1 c m N l L n t c d T A w M j d T U i A y e X I g L y B U b 3 R h b F x 1 M D A y N y w 3 f S Z x d W 9 0 O y w m c X V v d D t T Z W N 0 a W 9 u M S 9 I R l B l c m Z Q a X Z v d C 9 T b 3 V y Y 2 U u e 1 x 1 M D A y N 0 V b U 1 J d I C 8 g Q m V 0 Y V x 1 M D A y N y w 4 f S Z x d W 9 0 O y w m c X V v d D t T Z W N 0 a W 9 u M S 9 I R l B l c m Z Q a X Z v d C 9 T b 3 V y Y 2 U u e 1 x 1 M D A y N 0 V b U 1 J d I C 8 g Q V J Q X H U w M D I 3 L D l 9 J n F 1 b 3 Q 7 L C Z x d W 9 0 O 1 N l Y 3 R p b 2 4 x L 0 h G U G V y Z l B p d m 9 0 L 1 N v d X J j Z S 5 7 X H U w M D I 3 R V t T U l 0 g L y B B b H B o Y V x 1 M D A y N y w x M H 0 m c X V v d D s s J n F 1 b 3 Q 7 U 2 V j d G l v b j E v S E Z Q Z X J m U G l 2 b 3 Q v U 2 9 1 c m N l L n t c d T A w M j d T U i B G d W x s I C 8 g Q W x w a G F c d T A w M j c s M T F 9 J n F 1 b 3 Q 7 L C Z x d W 9 0 O 1 N l Y 3 R p b 2 4 x L 0 h G U G V y Z l B p d m 9 0 L 1 N v d X J j Z S 5 7 X H U w M D I 3 U 1 I g M n l y I C 8 g Q W x w a G F c d T A w M j c s M T J 9 J n F 1 b 3 Q 7 L C Z x d W 9 0 O 1 N l Y 3 R p b 2 4 x L 0 h G U G V y Z l B p d m 9 0 L 1 N v d X J j Z S 5 7 X H U w M D I 3 R V t 2 b 2 x d I C 8 g V G 9 0 Y W x c d T A w M j c s M T N 9 J n F 1 b 3 Q 7 L C Z x d W 9 0 O 1 N l Y 3 R p b 2 4 x L 0 h G U G V y Z l B p d m 9 0 L 1 N v d X J j Z S 5 7 X H U w M D I 3 R V t 2 b 2 x d I C 8 g Q m V 0 Y V x 1 M D A y N y w x N H 0 m c X V v d D s s J n F 1 b 3 Q 7 U 2 V j d G l v b j E v S E Z Q Z X J m U G l 2 b 3 Q v U 2 9 1 c m N l L n t c d T A w M j d F W 3 Z v b F 0 g L y B B U l B c d T A w M j c s M T V 9 J n F 1 b 3 Q 7 L C Z x d W 9 0 O 1 N l Y 3 R p b 2 4 x L 0 h G U G V y Z l B p d m 9 0 L 1 N v d X J j Z S 5 7 X H U w M D I 3 R V t 2 b 2 x d I C 8 g Q W x w a G F c d T A w M j c s M T Z 9 J n F 1 b 3 Q 7 L C Z x d W 9 0 O 1 N l Y 3 R p b 2 4 x L 0 h G U G V y Z l B p d m 9 0 L 1 N v d X J j Z S 5 7 X H U w M D I 3 Q m V 0 Y S A v I E 1 T Q 0 l 3 b 3 J s Z F x 1 M D A y N y w x N 3 0 m c X V v d D s s J n F 1 b 3 Q 7 U 2 V j d G l v b j E v S E Z Q Z X J m U G l 2 b 3 Q v U 2 9 1 c m N l L n t c d T A w M j d C Z X R h I C 8 g V V M g Q 0 R Y I E l H I D V 5 c l x 1 M D A y N y w x O H 0 m c X V v d D s s J n F 1 b 3 Q 7 U 2 V j d G l v b j E v S E Z Q Z X J m U G l 2 b 3 Q v U 2 9 1 c m N l L n t c d T A w M j d C Z X R h I C 8 g V V M g Q W d l b m N 5 I E 1 C U 1 x 1 M D A y N y w x O X 0 m c X V v d D s s J n F 1 b 3 Q 7 U 2 V j d G l v b j E v S E Z Q Z X J m U G l 2 b 3 Q v U 2 9 1 c m N l L n t c d T A w M j d C Z X R h I C 8 g Q m F y Y 0 d s b 2 J h b F R y Z W F z X H U w M D I 3 L D I w f S Z x d W 9 0 O y w m c X V v d D t T Z W N 0 a W 9 u M S 9 I R l B l c m Z Q a X Z v d C 9 T b 3 V y Y 2 U u e 1 x 1 M D A y N 0 J l d G E g L y B t c 1 Z h b H V l X H U w M D I 3 L D I x f S Z x d W 9 0 O y w m c X V v d D t T Z W N 0 a W 9 u M S 9 I R l B l c m Z Q a X Z v d C 9 T b 3 V y Y 2 U u e 1 x 1 M D A y N 0 J l d G E g L y B t c 0 1 v b W V u d H V t X H U w M D I 3 L D I y f S Z x d W 9 0 O y w m c X V v d D t T Z W N 0 a W 9 u M S 9 I R l B l c m Z Q a X Z v d C 9 T b 3 V y Y 2 U u e 1 x 1 M D A y N 0 J l d G E g L y B t c 1 F 1 Y W x p d H l c d T A w M j c s M j N 9 J n F 1 b 3 Q 7 L C Z x d W 9 0 O 1 N l Y 3 R p b 2 4 x L 0 h G U G V y Z l B p d m 9 0 L 1 N v d X J j Z S 5 7 X H U w M D I 3 Q m V 0 Y S A v I G 1 z T G 9 3 Q m V 0 Y V x 1 M D A y N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G U G V y Z l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G U G V y Z l B p d m 9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Z Q Z X J m U G l 2 b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l B l c m Z Q a X Z v d C 9 S d W 5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B S d W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Z T a 2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E Z T a 2 l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G V U 5 E J n F 1 b 3 Q 7 L C Z x d W 9 0 O 1 N U W U x F J n F 1 b 3 Q 7 X S I g L z 4 8 R W 5 0 c n k g V H l w Z T 0 i R m l s b E N v b H V t b l R 5 c G V z I i B W Y W x 1 Z T 0 i c 0 J n W T 0 i I C 8 + P E V u d H J 5 I F R 5 c G U 9 I k Z p b G x M Y X N 0 V X B k Y X R l Z C I g V m F s d W U 9 I m Q y M D E 5 L T A 3 L T E 2 V D I w O j E 1 O j Q w L j M 3 O D E 1 N z F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G U 2 t p c C 9 T b 3 V y Y 2 U u e 0 Z V T k Q s M H 0 m c X V v d D s s J n F 1 b 3 Q 7 U 2 V j d G l v b j E v S E Z T a 2 l w L 1 N v d X J j Z S 5 7 U 1 R Z T E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Z T a 2 l w L 1 N v d X J j Z S 5 7 R l V O R C w w f S Z x d W 9 0 O y w m c X V v d D t T Z W N 0 a W 9 u M S 9 I R l N r a X A v U 2 9 1 c m N l L n t T V F l M R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G U 2 t p c C 9 S d W 5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G U 2 t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o Y V F y e V B p d m 9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s c G h h U X J 5 U G l 2 b 3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E 5 L T A 3 L T E 2 V D I w O j M 3 O j M 2 L j A 3 O T c x N D F a I i A v P j x F b n R y e S B U e X B l P S J G a W x s Q 2 9 s d W 1 u V H l w Z X M i I F Z h b H V l P S J z Q 1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R U J n F 1 b 3 Q 7 L C Z x d W 9 0 O z E y I F d l c 3 Q m c X V v d D s s J n F 1 b 3 Q 7 Q U R H I F N 5 c 3 R l b W F 0 a W M g T W F j c m 8 g R n V u Z C B M d G Q m c X V v d D s s J n F 1 b 3 Q 7 Q V F S I E 1 h b m F n Z W Q g R n V 0 d X J l c y B T d H J h d G V n e S B G d W 5 k I C 0 g Q 2 x h c 3 M g S S Z x d W 9 0 O y w m c X V v d D t B U V I g T W F u Y W d l Z C B G d X R 1 c m V z I F N 0 c m F 0 Z W d 5 I E Z 1 b m Q g L S B D b G F z c y B O J n F 1 b 3 Q 7 L C Z x d W 9 0 O 0 F R U i B T d H l s Z S B Q c m V t a W E g Q W x 0 Z X J u Y X R p d m U g R n V u Z C A t I E N s Y X N z I E k m c X V v d D s s J n F 1 b 3 Q 7 Q V F S I F N 0 e W x l I F B y Z W 1 p Y S B B b H R l c m 5 h d G l 2 Z S B G d W 5 k I C 0 g Q 2 x h c 3 M g T i Z x d W 9 0 O y w m c X V v d D t B b G N v d m E m c X V v d D s s J n F 1 b 3 Q 7 Q W x w a G F R d W V z d C B P c m l n a W 5 h b C A o Q V F P K S B Q c m 9 n c m F t J n F 1 b 3 Q 7 L C Z x d W 9 0 O 0 F s c G h h Z H l u Z S Z x d W 9 0 O y w m c X V v d D t B b W V y a W N h b i B C Z W F j b 2 4 g Q U h M I E 1 h b m F n Z W Q g R n V 0 d X J l c y B T d H J h d G V n e S B G d W 5 k I C 0 g Q 2 x h c 3 M g Q S Z x d W 9 0 O y w m c X V v d D t B b W V y a W N h b i B C Z W F j b 2 4 g Q U h M I E 1 h b m F n Z W Q g R n V 0 d X J l c y B T d H J h d G V n e S B G d W 5 k I C 0 g Q 2 x h c 3 M g Q y Z x d W 9 0 O y w m c X V v d D t B b W V y a W N h b i B C Z W F j b 2 4 g Q U h M I E 1 h b m F n Z W Q g R n V 0 d X J l c y B T d H J h d G V n e S B G d W 5 k I C 0 g Q 2 x h c 3 M g S W 5 z d G l 0 d X R p b 2 5 h b C Z x d W 9 0 O y w m c X V v d D t B b W V y a W N h b i B C Z W F j b 2 4 g Q U h M I E 1 h b m F n Z W Q g R n V 0 d X J l c y B T d H J h d G V n e S B G d W 5 k I C 0 g Q 2 x h c 3 M g S W 5 2 Z X N 0 b 3 I m c X V v d D s s J n F 1 b 3 Q 7 Q W 1 l c m l j Y W 4 g Q m V h Y 2 9 u I E F I T C B N Y W 5 h Z 2 V k I E Z 1 d H V y Z X M g U 3 R y Y X R l Z 3 k g R n V u Z C A t I E N s Y X N z I F k m c X V v d D s s J n F 1 b 3 Q 7 Q W 1 l c m l j Y W 4 g U 3 R l Y W R m Y X N 0 J n F 1 b 3 Q 7 L C Z x d W 9 0 O 0 F u Y 2 h v c m F n Z S Z x d W 9 0 O y w m c X V v d D t B c H B h b G 9 v c 2 E m c X V v d D s s J n F 1 b 3 Q 7 Q X J h d n Q m c X V v d D s s J n F 1 b 3 Q 7 Q X J l b m E g U 3 B l Y 2 l h b C B P c H B v c n R 1 b m l 0 a W V z I E Z 1 b m Q g T F A m c X V v d D s s J n F 1 b 3 Q 7 Q X J t a X N 0 a W N l J n F 1 b 3 Q 7 L C Z x d W 9 0 O 0 F 0 a G F u b 3 I m c X V v d D s s J n F 1 b 3 Q 7 Q X V 0 b 2 5 v b X k m c X V v d D s s J n F 1 b 3 Q 7 Q l c g U H V y Z S B B b H B o Y S A y M S B W b 2 w m c X V v d D s s J n F 1 b 3 Q 7 Q m F 5 I F B v b m Q m c X V v d D s s J n F 1 b 3 Q 7 Q m x 1 Z S B I Y W J v d X I m c X V v d D s s J n F 1 b 3 Q 7 Q m x 1 Z X N o a W Z 0 J n F 1 b 3 Q 7 L C Z x d W 9 0 O 0 J y a W R n Z X d h d G V y I F B 1 c m U g Q W x w a G E g M T I l I F Z v b G F 0 a W x p d H k g U 3 R y Y X R l Z 3 k m c X V v d D s s J n F 1 b 3 Q 7 Q n J p Z G d l d 2 F 0 Z X I g U H V y Z S B B b H B o Y S A x O C U g V m 9 s Y X R p b G l 0 e S B T d H J h d G V n e S Z x d W 9 0 O y w m c X V v d D t C c m 9 h Z C B S Z W F j a C Z x d W 9 0 O y w m c X V v d D t C c m 9 h Z C B S Z W F j a C B T e X N 0 Z W 1 h d G l j J n F 1 b 3 Q 7 L C Z x d W 9 0 O 0 N h Z G l h b i Z x d W 9 0 O y w m c X V v d D t D Y W 1 w Y m V s b C B N Y W 5 h Z 2 V k I E Z 1 d H V y Z X M g U H J v Z 3 J h b S Z x d W 9 0 O y w m c X V v d D t D Y X B z d G 9 u Z S Z x d W 9 0 O y w m c X V v d D t D Y X B 1 b G E g V G F p b C B S a X N r I E Z 1 b m Q g L S B D b G F z c y B D I F V T R C Z x d W 9 0 O y w m c X V v d D t D Y X J t b 3 Q m c X V v d D s s J n F 1 b 3 Q 7 Q 2 9 h d H V l J n F 1 b 3 Q 7 L C Z x d W 9 0 O 0 N v b n Z l e C B B c 2 l h J n F 1 b 3 Q 7 L C Z x d W 9 0 O 0 R C I F B s Y X R p b n V t I E l W I F N 5 c 3 R l b W F 0 a W M g Q W x w a G E g L S B D b G F z c y B J M U M t V S Z x d W 9 0 O y w m c X V v d D t E Q i B Q b G F 0 a W 5 1 b S B J V i B T e X N 0 Z W 1 h d G l j I E F s c G h h I C 0 g Q 2 x h c 3 M g S T V D L V U m c X V v d D s s J n F 1 b 3 Q 7 R E I g U G x h d G l u d W 0 g S V Y g U 3 l z d G V t Y X R p Y y B B b H B o Y S A t I E N s Y X N z I F I w Q y 1 V J n F 1 b 3 Q 7 L C Z x d W 9 0 O 0 R C I F B s Y X R p b n V t I E l W I F N 5 c 3 R l b W F 0 a W M g Q W x w a G E g L S B D b G F z c y B S M U M t V S Z x d W 9 0 O y w m c X V v d D t E Q i B Q b G F 0 a W 5 1 b S B J V i B T e X N 0 Z W 1 h d G l j I E F s c G h h I C 0 g Q 2 x h c 3 M g U j V D L V U m c X V v d D s s J n F 1 b 3 Q 7 R E I g U G x h d G l u d W 0 g S V Y g U 3 l z d G V t Y X R p Y y B B b H B o Y S A t I E N s Y X N z I F I 2 Q y 1 V J n F 1 b 3 Q 7 L C Z x d W 9 0 O 0 R F I F N o Y X c g Q 2 9 t c G 9 z a X R l J n F 1 b 3 Q 7 L C Z x d W 9 0 O 0 R F I F N o Y X c g T X V s d G k t Q X N z Z X Q g R n V u Z C Z x d W 9 0 O y w m c X V v d D t E R S B T a G F 3 I E 9 j d W x 1 c y Z x d W 9 0 O y w m c X V v d D t E R S B T a G F 3 I E 9 y a W V u d G V l c i Z x d W 9 0 O y w m c X V v d D t E R S B T a G F 3 I E 9 y a W V u d G V l c i B I V i Z x d W 9 0 O y w m c X V v d D t E R y B Q Y X J 0 b m V y c y B T e X N 0 Z W 1 h d G l j I F R y Y W R p b m c g T W F z d G V y I E Z 1 b m Q m c X V v d D s s J n F 1 b 3 Q 7 R G F y c 2 F u Y S Z x d W 9 0 O y w m c X V v d D t E a X N j b 3 Z l c n k m c X V v d D s s J n F 1 b 3 Q 7 R H V h b G l 0 e S B G Z X J t a S B G d W 5 k J n F 1 b 3 Q 7 L C Z x d W 9 0 O 0 V p c 2 x l c i Z x d W 9 0 O y w m c X V v d D t F b X N v I F N h Z 3 V h c m 8 g T H R k J n F 1 b 3 Q 7 L C Z x d W 9 0 O 0 V u Z 2 l u Z W V y c y B H Y X R l J n F 1 b 3 Q 7 L C Z x d W 9 0 O 0 Z P U l Q g R U 1 O J n F 1 b 3 Q 7 L C Z x d W 9 0 O 0 Z P U l Q g R 2 x v Y m F s I E N v b n R y Y X J p Y W 4 m c X V v d D s s J n F 1 b 3 Q 7 R k 9 S V C B H b G 9 i Y W w g R G l 2 Z X J z a W Z p Z W Q m c X V v d D s s J n F 1 b 3 Q 7 R k 9 S V C B H b G 9 i Y W w g R n V 0 d X J l c y Z x d W 9 0 O y w m c X V v d D t G T 1 J U I E d s b 2 J h b C B G d X R 1 c m V z I F B y b 2 d y Y W 0 m c X V v d D s s J n F 1 b 3 Q 7 R k 9 S V C B H b G 9 i Y W w g V H J l b m Q m c X V v d D s s J n F 1 b 3 Q 7 R l E g Q m F s Y W 5 j Z W Q g U m l z a y B D b 2 1 t b 2 R p d H k g R n V u Z C Z x d W 9 0 O y w m c X V v d D t G Y W x j b 2 4 g R W R n Z S Z x d W 9 0 O y w m c X V v d D t G b G 9 y a W 4 g Q 2 9 1 c n Q m c X V v d D s s J n F 1 b 3 Q 7 R 1 N B I F R y Z W 5 k I E Z 1 b m Q g T H R k I C 0 g Q 2 x h c 3 M g Q S B V U 0 Q m c X V v d D s s J n F 1 b 3 Q 7 R 2 V t c 3 N 0 b 2 N r I E Z 1 b m Q m c X V v d D s s J n F 1 b 3 Q 7 R 2 9 2 Z X J u b 3 J z I E x h b m U m c X V v d D s s J n F 1 b 3 Q 7 R 3 J h a G F t I E d s b 2 J h b C B J b n Z l c 3 R t Z W 5 0 I E Z 1 b m Q g L S B L N E Q t M T B W I F N l Z 3 J l Z 2 F 0 Z W Q g U G 9 y d G Z v b G l v J n F 1 b 3 Q 7 L C Z x d W 9 0 O 0 d y Y W h h b S B H b G 9 i Y W w g S W 5 2 Z X N 0 b W V u d C B G d W 5 k I C 0 g S z R E L T E 1 V i B T Z W d y Z W d h d G V k I F B v c n R m b 2 x p b y Z x d W 9 0 O y w m c X V v d D t H c m F o Y W 0 g V G F j d G l j Y W w g V H J l b m Q g Q 2 F w c G V k I E J l d G E g K E V x d W l 0 a W V z K S B T Z X J p Z X M g Q S Z x d W 9 0 O y w m c X V v d D t H c m F o Y W 0 g V G F j d G l j Y W w g V H J l b m Q g U 3 R y Y X R l Z 3 k g U 2 V y a W V z I E E m c X V v d D s s J n F 1 b 3 Q 7 R 3 J h d G l j d W x l I E F z a W E g T W F j c m 8 g R n V u Z C B M d G Q g L S B D b G F z c y B B J n F 1 b 3 Q 7 L C Z x d W 9 0 O 0 d y Z W V u b G l n a H Q m c X V v d D s s J n F 1 b 3 Q 7 R 3 J l Z W 5 2 Y W x l J n F 1 b 3 Q 7 L C Z x d W 9 0 O 0 d y Z X N o Y W 0 g Q U N B U i Z x d W 9 0 O y w m c X V v d D t H c m V z a G F t I E N N U y Z x d W 9 0 O y w m c X V v d D t I I F B h c n R u Z X J z J n F 1 b 3 Q 7 L C Z x d W 9 0 O 0 g y T y B B Z G F n a W 8 m c X V v d D s s J n F 1 b 3 Q 7 S D J P I E F s b G V n c m 8 m c X V v d D s s J n F 1 b 3 Q 7 S D J P I E 1 v Z G V y Y X R v J n F 1 b 3 Q 7 L C Z x d W 9 0 O 0 h G U l g m c X V v d D s s J n F 1 b 3 Q 7 S E Z S W C B D V E E g T W F j c m 8 m c X V v d D s s J n F 1 b 3 Q 7 S E Z S W C B F T U 4 m c X V v d D s s J n F 1 b 3 Q 7 S E Z S W C B F c X V p d H k m c X V v d D s s J n F 1 b 3 Q 7 S E Z S W C B F d m V u d C Z x d W 9 0 O y w m c X V v d D t J d G h h b i B D c m V l a y Z x d W 9 0 O y w m c X V v d D t K S E w m c X V v d D s s J n F 1 b 3 Q 7 S m F u Y 2 h v c i Z x d W 9 0 O y w m c X V v d D t L Z W 5 z a W N v J n F 1 b 3 Q 7 L C Z x d W 9 0 O 0 t p b m c g U 3 R y Z W V 0 J n F 1 b 3 Q 7 L C Z x d W 9 0 O 0 t p c m t v c 3 d h b G Q m c X V v d D s s J n F 1 b 3 Q 7 S 3 l s a W 4 m c X V v d D s s J n F 1 b 3 Q 7 T E Z J U y B W a X N p b 2 4 m c X V v d D s s J n F 1 b 3 Q 7 T E 1 S I E Z 1 b m Q m c X V v d D s s J n F 1 b 3 Q 7 T G l n a H Q g U 3 R y Z W V 0 J n F 1 b 3 Q 7 L C Z x d W 9 0 O 0 x p b 2 4 g U G 9 p b n Q m c X V v d D s s J n F 1 b 3 Q 7 T G 9 u Z S B Q a W 5 l J n F 1 b 3 Q 7 L C Z x d W 9 0 O 0 x 1 b W l u d X M m c X V v d D s s J n F 1 b 3 Q 7 T H V 4 b 3 I m c X V v d D s s J n F 1 b 3 Q 7 T U d J I E F y Y m V h J n F 1 b 3 Q 7 L C Z x d W 9 0 O 0 1 X I E V 1 c m V r Y S B G d W 5 k J n F 1 b 3 Q 7 L C Z x d W 9 0 O 0 1 X I E d s b 2 J h b C B P c H B v c n R 1 b m l 0 a W V z J n F 1 b 3 Q 7 L C Z x d W 9 0 O 0 1 X I F R P U F M g R n V u Z C Z x d W 9 0 O y w m c X V v d D t N V 0 Y g T G l x d W l k I E F s c G h h I F B s d X M g R n V u Z C Z x d W 9 0 O y w m c X V v d D t N Y W 5 p a 2 F 5 J n F 1 b 3 Q 7 L C Z x d W 9 0 O 0 1 h b m l r Y X k g T W V y Z 2 V y J n F 1 b 3 Q 7 L C Z x d W 9 0 O 0 1 v Y W I m c X V v d D s s J n F 1 b 3 Q 7 T W 9 z Y W l j J n F 1 b 3 Q 7 L C Z x d W 9 0 O 0 1 1 Z H J p Y 2 s m c X V v d D s s J n F 1 b 3 Q 7 T X l y a W F k J n F 1 b 3 Q 7 L C Z x d W 9 0 O 0 5 X S S Z x d W 9 0 O y w m c X V v d D t O Z W 8 g S X Z 5 J n F 1 b 3 Q 7 L C Z x d W 9 0 O 0 5 l d 2 J y b 2 9 r J n F 1 b 3 Q 7 L C Z x d W 9 0 O 0 5 v a 2 9 0 Y S Z x d W 9 0 O y w m c X V v d D t O b 3 J k Z W E g M S A t I E F s c G h h I D E w I E 1 B I E Z 1 b m Q g L S B D b G F z c y B I Q U M g V V N E J n F 1 b 3 Q 7 L C Z x d W 9 0 O 0 5 v c m R l Y S A x I C 0 g Q W x w a G E g M T A g T U E g R n V u Z C A t I E N s Y X N z I E h C I F V T R C Z x d W 9 0 O y w m c X V v d D t O b 3 J k Z W E g M S A t I E F s c G h h I D E w I E 1 B I E Z 1 b m Q g L S B D b G F z c y B I Q k M g V V N E J n F 1 b 3 Q 7 L C Z x d W 9 0 O 0 5 v c m R l Y S A x I C 0 g Q W x w a G E g M T A g T U E g R n V u Z C A t I E N s Y X N z I E h C S S B V U 0 Q m c X V v d D s s J n F 1 b 3 Q 7 T m 9 y Z G V h I D E g L S B B b H B o Y S A x M C B N Q S B G d W 5 k I C 0 g Q 2 x h c 3 M g S E 0 g V V N E J n F 1 b 3 Q 7 L C Z x d W 9 0 O 0 9 h a 3 R y Z W U m c X V v d D s s J n F 1 b 3 Q 7 T 2 1 u a S Z x d W 9 0 O y w m c X V v d D t Q S U 1 D T y B B Y n N v b H V 0 Z S B S Z X R 1 c m 4 g U 3 R y Y X R l Z 3 k g S V Y g R n V u Z C Z x d W 9 0 O y w m c X V v d D t Q S U 1 D T y B B Y n N v b H V 0 Z S B S Z X R 1 c m 4 g U 3 R y Y X R l Z 3 k g V i B G d W 5 k J n F 1 b 3 Q 7 L C Z x d W 9 0 O 1 B J T U N P I F R h Y 3 R p Y 2 F s I E 9 w c G 9 y d H V u a X R p Z X M g R n V u Z C Z x d W 9 0 O y w m c X V v d D t Q S U 5 H I E V 4 Y 2 V w d G l v b m F s I F Z h b H V l J n F 1 b 3 Q 7 L C Z x d W 9 0 O 1 B h b G 9 t Y S B J b n R l c m 5 h d G l v b m F s I E x 0 Z C Z x d W 9 0 O y w m c X V v d D t Q Y W x v b W E g U G F y d G 5 l c n M g T E x D J n F 1 b 3 Q 7 L C Z x d W 9 0 O 1 B h b m 5 p b m c m c X V v d D s s J n F 1 b 3 Q 7 U G F y d n V z J n F 1 b 3 Q 7 L C Z x d W 9 0 O 1 B h c 3 N w b 3 J 0 J n F 1 b 3 Q 7 L C Z x d W 9 0 O 1 B l b G h h b S Z x d W 9 0 O y w m c X V v d D t Q Z W 5 0 d 2 F 0 Z X I m c X V v d D s s J n F 1 b 3 Q 7 U G V u d H d h d G V y I E 1 l c m d l c i Z x d W 9 0 O y w m c X V v d D t Q Z X J z a G l u Z y Z x d W 9 0 O y w m c X V v d D t Q a W N 0 Z X Q g V G 9 0 Y W w g U m V 0 d X J u I C 0 g R G l 2 Z X J z a W Z p Z W Q g Q W x w a G E g S E k g V V N E J n F 1 b 3 Q 7 L C Z x d W 9 0 O 1 B p Y 3 R l d C B U b 3 R h b C B S Z X R 1 c m 4 g L S B E a X Z l c n N p Z m l l Z C B B b H B o Y S B I S i B V U 0 Q m c X V v d D s s J n F 1 b 3 Q 7 U G l j d G V 0 I F R v d G F s I F J l d H V y b i A t I E R p d m V y c 2 l m a W V k I E F s c G h h I E h Q I F V T R C Z x d W 9 0 O y w m c X V v d D t Q a W 5 n I E V t Z X J n a W 5 n I E 1 h c m t l d H M g T W F j c m 8 m c X V v d D s s J n F 1 b 3 Q 7 U H V y Y S B W a W R h J n F 1 b 3 Q 7 L C Z x d W 9 0 O 1 E g R n V u Z G l u Z y Z x d W 9 0 O y w m c X V v d D t R d W F u d G V k Z 2 U g R 2 x v Y m F s I E Z 1 b m Q m c X V v d D s s J n F 1 b 3 Q 7 U X V l c 3 Q m c X V v d D s s J n F 1 b 3 Q 7 U k l E Q S Z x d W 9 0 O y w m c X V v d D t S S U R H R S Z x d W 9 0 O y w m c X V v d D t S S U V G J n F 1 b 3 Q 7 L C Z x d W 9 0 O 1 J l c 2 9 u Y X R l J n F 1 b 3 Q 7 L C Z x d W 9 0 O 1 J v Y 2 s g U 3 B y a W 5 n c y Z x d W 9 0 O y w m c X V v d D t S b 2 t v c y Z x d W 9 0 O y w m c X V v d D t T Z W 5 h d G 9 y J n F 1 b 3 Q 7 L C Z x d W 9 0 O 1 N o Z W Z m a W V s Z C Z x d W 9 0 O y w m c X V v d D t T a W x 2 Z X I g U G 9 p b n Q m c X V v d D s s J n F 1 b 3 Q 7 U 2 9 1 d G h w b 2 l u d C Z x d W 9 0 O y w m c X V v d D t T c G l u b m F r Z X I m c X V v d D s s J n F 1 b 3 Q 7 U 3 F 1 Y X J l c G 9 p b n Q g Q 2 9 y Z S B N Y X N 0 Z X I g R n V u Z C Z x d W 9 0 O y w m c X V v d D t T c X V h c m V w b 2 l u d C B G b 2 N 1 c y B J b n R l c m 5 h d G l v b m F s I E Z 1 b m Q g T G l t a X R l Z C A t I E h Z U E 9 U S E V U S U N B T C Z x d W 9 0 O y w m c X V v d D t T d G F y Y m 9 h c m Q m c X V v d D s s J n F 1 b 3 Q 7 U 3 R h d G F y J n F 1 b 3 Q 7 L C Z x d W 9 0 O 1 N 5 c 3 R l b W F 0 a W M g V H J h Z G l u Z y B N Y X N 0 Z X I g R n V u Z C Z x d W 9 0 O y w m c X V v d D t T e X N 0 Z W 1 h d G l j Y S B B U l A m c X V v d D s s J n F 1 b 3 Q 7 U 3 l z d G V t Y X R p Y 2 E g Q W x 0 Z X J u Y X R p d m U g T W F y a 2 V 0 c y Z x d W 9 0 O y w m c X V v d D t T e X N 0 Z W 1 h d G l j Y S B B b H R l c m 5 h d G l 2 Z S B S a X N r I F B y Z W 1 p Y S B G d W 5 k I E x 0 Z C A t I E N s Y X N z I F E g V V N E J n F 1 b 3 Q 7 L C Z x d W 9 0 O 1 N 5 c 3 R l b W F 0 a W N h I E J s d W V N Y X R y a X g m c X V v d D s s J n F 1 b 3 Q 7 U 3 l z d G V t Y X R p Y 2 E g Q m x 1 Z V R y Z W 5 k J n F 1 b 3 Q 7 L C Z x d W 9 0 O 1 N 5 c 3 R l b W F 0 a W N h I E 1 h Y 3 J v I F J W J n F 1 b 3 Q 7 L C Z x d W 9 0 O 1 N 5 c 3 R l b W F 0 a W N h I F N U R i Z x d W 9 0 O y w m c X V v d D t T e X N 0 Z W 1 h d G l j Y S B T e W 5 l c m d 5 J n F 1 b 3 Q 7 L C Z x d W 9 0 O 1 R C Q y Z x d W 9 0 O y w m c X V v d D t U Q 0 k m c X V v d D s s J n F 1 b 3 Q 7 V F N F J n F 1 b 3 Q 7 L C Z x d W 9 0 O 1 R h b W F y Y W N r J n F 1 b 3 Q 7 L C Z x d W 9 0 O 1 R l a 2 1 l c m l v b i Z x d W 9 0 O y w m c X V v d D t U a G l u a y Z x d W 9 0 O y w m c X V v d D t U a W d l c i B H b G 9 i Y W w m c X V v d D s s J n F 1 b 3 Q 7 V H J p b m 5 h Y 2 x l J n F 1 b 3 Q 7 L C Z x d W 9 0 O 1 R 3 b y B D c m V l a 3 M m c X V v d D s s J n F 1 b 3 Q 7 V H d v I F N p Z 2 1 h I E F S T S B F b m h h b m N l Z C Z x d W 9 0 O y w m c X V v d D t U d 2 8 g U 2 l n b W E g Q W J z b 2 x 1 d G U m c X V v d D s s J n F 1 b 3 Q 7 V H d v I F N p Z 2 1 h I F J Q J n F 1 b 3 Q 7 L C Z x d W 9 0 O 1 R 3 b y B T a W d t Y S B S U C B F b m h h b m N l Z C Z x d W 9 0 O y w m c X V v d D t U d 2 8 g U 2 l n b W E g U 3 B l Y 3 R y d W 0 m c X V v d D s s J n F 1 b 3 Q 7 V H d v I F N p Z 2 1 h I F R T Q V I g R W 5 o Y W 5 j Z W Q m c X V v d D s s J n F 1 b 3 Q 7 V H l i b 3 V y b m U m c X V v d D s s J n F 1 b 3 Q 7 V m F s d W V h Y 3 Q m c X V v d D s s J n F 1 b 3 Q 7 V m l r a W 5 n J n F 1 b 3 Q 7 L C Z x d W 9 0 O 1 Z v b G V v b i B J b n N 0 J n F 1 b 3 Q 7 L C Z x d W 9 0 O 1 Z v b G V v b i B J b n Z l c 3 R v c n M m c X V v d D s s J n F 1 b 3 Q 7 V m 9 s b 3 J p Z G d l I F Z G J n F 1 b 3 Q 7 L C Z x d W 9 0 O 1 Z v b G 9 y a W R n Z S B W V E F G J n F 1 b 3 Q 7 L C Z x d W 9 0 O 1 d o Y W x l I F J v Y 2 s m c X V v d D s s J n F 1 b 3 Q 7 V 2 l u d G 9 u I E R p d m V y c 2 l m a W V k J n F 1 b 3 Q 7 L C Z x d W 9 0 O 2 F p Z 0 h G Y m t j c 3 Q m c X V v d D s s J n F 1 b 3 Q 7 Y W l n S E Z o a X N 0 J n F 1 b 3 Q 7 L C Z x d W 9 0 O 2 V 2 b n R E c k h G Y m t j c 3 Q m c X V v d D s s J n F 1 b 3 Q 7 Z 2 1 j c m 9 I R m J r Y 3 N 0 J n F 1 b 3 Q 7 L C Z x d W 9 0 O 2 x z Z X F I R m J r Y 3 N 0 J n F 1 b 3 Q 7 L C Z x d W 9 0 O 2 9 w c G 9 y d H V u S E Z i a 2 N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w a G F R c n l Q a X Z v d C 9 Q a X Z v d G V k I E N v b H V t b i 5 7 R F Q s M H 0 m c X V v d D s s J n F 1 b 3 Q 7 U 2 V j d G l v b j E v Q W x w a G F R c n l Q a X Z v d C 9 Q a X Z v d G V k I E N v b H V t b i 5 7 M T I g V 2 V z d C w x f S Z x d W 9 0 O y w m c X V v d D t T Z W N 0 a W 9 u M S 9 B b H B o Y V F y e V B p d m 9 0 L 1 B p d m 9 0 Z W Q g Q 2 9 s d W 1 u L n t B R E c g U 3 l z d G V t Y X R p Y y B N Y W N y b y B G d W 5 k I E x 0 Z C w y f S Z x d W 9 0 O y w m c X V v d D t T Z W N 0 a W 9 u M S 9 B b H B o Y V F y e V B p d m 9 0 L 1 B p d m 9 0 Z W Q g Q 2 9 s d W 1 u L n t B U V I g T W F u Y W d l Z C B G d X R 1 c m V z I F N 0 c m F 0 Z W d 5 I E Z 1 b m Q g L S B D b G F z c y B J L D N 9 J n F 1 b 3 Q 7 L C Z x d W 9 0 O 1 N l Y 3 R p b 2 4 x L 0 F s c G h h U X J 5 U G l 2 b 3 Q v U G l 2 b 3 R l Z C B D b 2 x 1 b W 4 u e 0 F R U i B N Y W 5 h Z 2 V k I E Z 1 d H V y Z X M g U 3 R y Y X R l Z 3 k g R n V u Z C A t I E N s Y X N z I E 4 s N H 0 m c X V v d D s s J n F 1 b 3 Q 7 U 2 V j d G l v b j E v Q W x w a G F R c n l Q a X Z v d C 9 Q a X Z v d G V k I E N v b H V t b i 5 7 Q V F S I F N 0 e W x l I F B y Z W 1 p Y S B B b H R l c m 5 h d G l 2 Z S B G d W 5 k I C 0 g Q 2 x h c 3 M g S S w 1 f S Z x d W 9 0 O y w m c X V v d D t T Z W N 0 a W 9 u M S 9 B b H B o Y V F y e V B p d m 9 0 L 1 B p d m 9 0 Z W Q g Q 2 9 s d W 1 u L n t B U V I g U 3 R 5 b G U g U H J l b W l h I E F s d G V y b m F 0 a X Z l I E Z 1 b m Q g L S B D b G F z c y B O L D Z 9 J n F 1 b 3 Q 7 L C Z x d W 9 0 O 1 N l Y 3 R p b 2 4 x L 0 F s c G h h U X J 5 U G l 2 b 3 Q v U G l 2 b 3 R l Z C B D b 2 x 1 b W 4 u e 0 F s Y 2 9 2 Y S w 3 f S Z x d W 9 0 O y w m c X V v d D t T Z W N 0 a W 9 u M S 9 B b H B o Y V F y e V B p d m 9 0 L 1 B p d m 9 0 Z W Q g Q 2 9 s d W 1 u L n t B b H B o Y V F 1 Z X N 0 I E 9 y a W d p b m F s I C h B U U 8 p I F B y b 2 d y Y W 0 s O H 0 m c X V v d D s s J n F 1 b 3 Q 7 U 2 V j d G l v b j E v Q W x w a G F R c n l Q a X Z v d C 9 Q a X Z v d G V k I E N v b H V t b i 5 7 Q W x w a G F k e W 5 l L D l 9 J n F 1 b 3 Q 7 L C Z x d W 9 0 O 1 N l Y 3 R p b 2 4 x L 0 F s c G h h U X J 5 U G l 2 b 3 Q v U G l 2 b 3 R l Z C B D b 2 x 1 b W 4 u e 0 F t Z X J p Y 2 F u I E J l Y W N v b i B B S E w g T W F u Y W d l Z C B G d X R 1 c m V z I F N 0 c m F 0 Z W d 5 I E Z 1 b m Q g L S B D b G F z c y B B L D E w f S Z x d W 9 0 O y w m c X V v d D t T Z W N 0 a W 9 u M S 9 B b H B o Y V F y e V B p d m 9 0 L 1 B p d m 9 0 Z W Q g Q 2 9 s d W 1 u L n t B b W V y a W N h b i B C Z W F j b 2 4 g Q U h M I E 1 h b m F n Z W Q g R n V 0 d X J l c y B T d H J h d G V n e S B G d W 5 k I C 0 g Q 2 x h c 3 M g Q y w x M X 0 m c X V v d D s s J n F 1 b 3 Q 7 U 2 V j d G l v b j E v Q W x w a G F R c n l Q a X Z v d C 9 Q a X Z v d G V k I E N v b H V t b i 5 7 Q W 1 l c m l j Y W 4 g Q m V h Y 2 9 u I E F I T C B N Y W 5 h Z 2 V k I E Z 1 d H V y Z X M g U 3 R y Y X R l Z 3 k g R n V u Z C A t I E N s Y X N z I E l u c 3 R p d H V 0 a W 9 u Y W w s M T J 9 J n F 1 b 3 Q 7 L C Z x d W 9 0 O 1 N l Y 3 R p b 2 4 x L 0 F s c G h h U X J 5 U G l 2 b 3 Q v U G l 2 b 3 R l Z C B D b 2 x 1 b W 4 u e 0 F t Z X J p Y 2 F u I E J l Y W N v b i B B S E w g T W F u Y W d l Z C B G d X R 1 c m V z I F N 0 c m F 0 Z W d 5 I E Z 1 b m Q g L S B D b G F z c y B J b n Z l c 3 R v c i w x M 3 0 m c X V v d D s s J n F 1 b 3 Q 7 U 2 V j d G l v b j E v Q W x w a G F R c n l Q a X Z v d C 9 Q a X Z v d G V k I E N v b H V t b i 5 7 Q W 1 l c m l j Y W 4 g Q m V h Y 2 9 u I E F I T C B N Y W 5 h Z 2 V k I E Z 1 d H V y Z X M g U 3 R y Y X R l Z 3 k g R n V u Z C A t I E N s Y X N z I F k s M T R 9 J n F 1 b 3 Q 7 L C Z x d W 9 0 O 1 N l Y 3 R p b 2 4 x L 0 F s c G h h U X J 5 U G l 2 b 3 Q v U G l 2 b 3 R l Z C B D b 2 x 1 b W 4 u e 0 F t Z X J p Y 2 F u I F N 0 Z W F k Z m F z d C w x N X 0 m c X V v d D s s J n F 1 b 3 Q 7 U 2 V j d G l v b j E v Q W x w a G F R c n l Q a X Z v d C 9 Q a X Z v d G V k I E N v b H V t b i 5 7 Q W 5 j a G 9 y Y W d l L D E 2 f S Z x d W 9 0 O y w m c X V v d D t T Z W N 0 a W 9 u M S 9 B b H B o Y V F y e V B p d m 9 0 L 1 B p d m 9 0 Z W Q g Q 2 9 s d W 1 u L n t B c H B h b G 9 v c 2 E s M T d 9 J n F 1 b 3 Q 7 L C Z x d W 9 0 O 1 N l Y 3 R p b 2 4 x L 0 F s c G h h U X J 5 U G l 2 b 3 Q v U G l 2 b 3 R l Z C B D b 2 x 1 b W 4 u e 0 F y Y X Z 0 L D E 4 f S Z x d W 9 0 O y w m c X V v d D t T Z W N 0 a W 9 u M S 9 B b H B o Y V F y e V B p d m 9 0 L 1 B p d m 9 0 Z W Q g Q 2 9 s d W 1 u L n t B c m V u Y S B T c G V j a W F s I E 9 w c G 9 y d H V u a X R p Z X M g R n V u Z C B M U C w x O X 0 m c X V v d D s s J n F 1 b 3 Q 7 U 2 V j d G l v b j E v Q W x w a G F R c n l Q a X Z v d C 9 Q a X Z v d G V k I E N v b H V t b i 5 7 Q X J t a X N 0 a W N l L D I w f S Z x d W 9 0 O y w m c X V v d D t T Z W N 0 a W 9 u M S 9 B b H B o Y V F y e V B p d m 9 0 L 1 B p d m 9 0 Z W Q g Q 2 9 s d W 1 u L n t B d G h h b m 9 y L D I x f S Z x d W 9 0 O y w m c X V v d D t T Z W N 0 a W 9 u M S 9 B b H B o Y V F y e V B p d m 9 0 L 1 B p d m 9 0 Z W Q g Q 2 9 s d W 1 u L n t B d X R v b m 9 t e S w y M n 0 m c X V v d D s s J n F 1 b 3 Q 7 U 2 V j d G l v b j E v Q W x w a G F R c n l Q a X Z v d C 9 Q a X Z v d G V k I E N v b H V t b i 5 7 Q l c g U H V y Z S B B b H B o Y S A y M S B W b 2 w s M j N 9 J n F 1 b 3 Q 7 L C Z x d W 9 0 O 1 N l Y 3 R p b 2 4 x L 0 F s c G h h U X J 5 U G l 2 b 3 Q v U G l 2 b 3 R l Z C B D b 2 x 1 b W 4 u e 0 J h e S B Q b 2 5 k L D I 0 f S Z x d W 9 0 O y w m c X V v d D t T Z W N 0 a W 9 u M S 9 B b H B o Y V F y e V B p d m 9 0 L 1 B p d m 9 0 Z W Q g Q 2 9 s d W 1 u L n t C b H V l I E h h Y m 9 1 c i w y N X 0 m c X V v d D s s J n F 1 b 3 Q 7 U 2 V j d G l v b j E v Q W x w a G F R c n l Q a X Z v d C 9 Q a X Z v d G V k I E N v b H V t b i 5 7 Q m x 1 Z X N o a W Z 0 L D I 2 f S Z x d W 9 0 O y w m c X V v d D t T Z W N 0 a W 9 u M S 9 B b H B o Y V F y e V B p d m 9 0 L 1 B p d m 9 0 Z W Q g Q 2 9 s d W 1 u L n t C c m l k Z 2 V 3 Y X R l c i B Q d X J l I E F s c G h h I D E y J S B W b 2 x h d G l s a X R 5 I F N 0 c m F 0 Z W d 5 L D I 3 f S Z x d W 9 0 O y w m c X V v d D t T Z W N 0 a W 9 u M S 9 B b H B o Y V F y e V B p d m 9 0 L 1 B p d m 9 0 Z W Q g Q 2 9 s d W 1 u L n t C c m l k Z 2 V 3 Y X R l c i B Q d X J l I E F s c G h h I D E 4 J S B W b 2 x h d G l s a X R 5 I F N 0 c m F 0 Z W d 5 L D I 4 f S Z x d W 9 0 O y w m c X V v d D t T Z W N 0 a W 9 u M S 9 B b H B o Y V F y e V B p d m 9 0 L 1 B p d m 9 0 Z W Q g Q 2 9 s d W 1 u L n t C c m 9 h Z C B S Z W F j a C w y O X 0 m c X V v d D s s J n F 1 b 3 Q 7 U 2 V j d G l v b j E v Q W x w a G F R c n l Q a X Z v d C 9 Q a X Z v d G V k I E N v b H V t b i 5 7 Q n J v Y W Q g U m V h Y 2 g g U 3 l z d G V t Y X R p Y y w z M H 0 m c X V v d D s s J n F 1 b 3 Q 7 U 2 V j d G l v b j E v Q W x w a G F R c n l Q a X Z v d C 9 Q a X Z v d G V k I E N v b H V t b i 5 7 Q 2 F k a W F u L D M x f S Z x d W 9 0 O y w m c X V v d D t T Z W N 0 a W 9 u M S 9 B b H B o Y V F y e V B p d m 9 0 L 1 B p d m 9 0 Z W Q g Q 2 9 s d W 1 u L n t D Y W 1 w Y m V s b C B N Y W 5 h Z 2 V k I E Z 1 d H V y Z X M g U H J v Z 3 J h b S w z M n 0 m c X V v d D s s J n F 1 b 3 Q 7 U 2 V j d G l v b j E v Q W x w a G F R c n l Q a X Z v d C 9 Q a X Z v d G V k I E N v b H V t b i 5 7 Q 2 F w c 3 R v b m U s M z N 9 J n F 1 b 3 Q 7 L C Z x d W 9 0 O 1 N l Y 3 R p b 2 4 x L 0 F s c G h h U X J 5 U G l 2 b 3 Q v U G l 2 b 3 R l Z C B D b 2 x 1 b W 4 u e 0 N h c H V s Y S B U Y W l s I F J p c 2 s g R n V u Z C A t I E N s Y X N z I E M g V V N E L D M 0 f S Z x d W 9 0 O y w m c X V v d D t T Z W N 0 a W 9 u M S 9 B b H B o Y V F y e V B p d m 9 0 L 1 B p d m 9 0 Z W Q g Q 2 9 s d W 1 u L n t D Y X J t b 3 Q s M z V 9 J n F 1 b 3 Q 7 L C Z x d W 9 0 O 1 N l Y 3 R p b 2 4 x L 0 F s c G h h U X J 5 U G l 2 b 3 Q v U G l 2 b 3 R l Z C B D b 2 x 1 b W 4 u e 0 N v Y X R 1 Z S w z N n 0 m c X V v d D s s J n F 1 b 3 Q 7 U 2 V j d G l v b j E v Q W x w a G F R c n l Q a X Z v d C 9 Q a X Z v d G V k I E N v b H V t b i 5 7 Q 2 9 u d m V 4 I E F z a W E s M z d 9 J n F 1 b 3 Q 7 L C Z x d W 9 0 O 1 N l Y 3 R p b 2 4 x L 0 F s c G h h U X J 5 U G l 2 b 3 Q v U G l 2 b 3 R l Z C B D b 2 x 1 b W 4 u e 0 R C I F B s Y X R p b n V t I E l W I F N 5 c 3 R l b W F 0 a W M g Q W x w a G E g L S B D b G F z c y B J M U M t V S w z O H 0 m c X V v d D s s J n F 1 b 3 Q 7 U 2 V j d G l v b j E v Q W x w a G F R c n l Q a X Z v d C 9 Q a X Z v d G V k I E N v b H V t b i 5 7 R E I g U G x h d G l u d W 0 g S V Y g U 3 l z d G V t Y X R p Y y B B b H B o Y S A t I E N s Y X N z I E k 1 Q y 1 V L D M 5 f S Z x d W 9 0 O y w m c X V v d D t T Z W N 0 a W 9 u M S 9 B b H B o Y V F y e V B p d m 9 0 L 1 B p d m 9 0 Z W Q g Q 2 9 s d W 1 u L n t E Q i B Q b G F 0 a W 5 1 b S B J V i B T e X N 0 Z W 1 h d G l j I E F s c G h h I C 0 g Q 2 x h c 3 M g U j B D L V U s N D B 9 J n F 1 b 3 Q 7 L C Z x d W 9 0 O 1 N l Y 3 R p b 2 4 x L 0 F s c G h h U X J 5 U G l 2 b 3 Q v U G l 2 b 3 R l Z C B D b 2 x 1 b W 4 u e 0 R C I F B s Y X R p b n V t I E l W I F N 5 c 3 R l b W F 0 a W M g Q W x w a G E g L S B D b G F z c y B S M U M t V S w 0 M X 0 m c X V v d D s s J n F 1 b 3 Q 7 U 2 V j d G l v b j E v Q W x w a G F R c n l Q a X Z v d C 9 Q a X Z v d G V k I E N v b H V t b i 5 7 R E I g U G x h d G l u d W 0 g S V Y g U 3 l z d G V t Y X R p Y y B B b H B o Y S A t I E N s Y X N z I F I 1 Q y 1 V L D Q y f S Z x d W 9 0 O y w m c X V v d D t T Z W N 0 a W 9 u M S 9 B b H B o Y V F y e V B p d m 9 0 L 1 B p d m 9 0 Z W Q g Q 2 9 s d W 1 u L n t E Q i B Q b G F 0 a W 5 1 b S B J V i B T e X N 0 Z W 1 h d G l j I E F s c G h h I C 0 g Q 2 x h c 3 M g U j Z D L V U s N D N 9 J n F 1 b 3 Q 7 L C Z x d W 9 0 O 1 N l Y 3 R p b 2 4 x L 0 F s c G h h U X J 5 U G l 2 b 3 Q v U G l 2 b 3 R l Z C B D b 2 x 1 b W 4 u e 0 R F I F N o Y X c g Q 2 9 t c G 9 z a X R l L D Q 0 f S Z x d W 9 0 O y w m c X V v d D t T Z W N 0 a W 9 u M S 9 B b H B o Y V F y e V B p d m 9 0 L 1 B p d m 9 0 Z W Q g Q 2 9 s d W 1 u L n t E R S B T a G F 3 I E 1 1 b H R p L U F z c 2 V 0 I E Z 1 b m Q s N D V 9 J n F 1 b 3 Q 7 L C Z x d W 9 0 O 1 N l Y 3 R p b 2 4 x L 0 F s c G h h U X J 5 U G l 2 b 3 Q v U G l 2 b 3 R l Z C B D b 2 x 1 b W 4 u e 0 R F I F N o Y X c g T 2 N 1 b H V z L D Q 2 f S Z x d W 9 0 O y w m c X V v d D t T Z W N 0 a W 9 u M S 9 B b H B o Y V F y e V B p d m 9 0 L 1 B p d m 9 0 Z W Q g Q 2 9 s d W 1 u L n t E R S B T a G F 3 I E 9 y a W V u d G V l c i w 0 N 3 0 m c X V v d D s s J n F 1 b 3 Q 7 U 2 V j d G l v b j E v Q W x w a G F R c n l Q a X Z v d C 9 Q a X Z v d G V k I E N v b H V t b i 5 7 R E U g U 2 h h d y B P c m l l b n R l Z X I g S F Y s N D h 9 J n F 1 b 3 Q 7 L C Z x d W 9 0 O 1 N l Y 3 R p b 2 4 x L 0 F s c G h h U X J 5 U G l 2 b 3 Q v U G l 2 b 3 R l Z C B D b 2 x 1 b W 4 u e 0 R H I F B h c n R u Z X J z I F N 5 c 3 R l b W F 0 a W M g V H J h Z G l u Z y B N Y X N 0 Z X I g R n V u Z C w 0 O X 0 m c X V v d D s s J n F 1 b 3 Q 7 U 2 V j d G l v b j E v Q W x w a G F R c n l Q a X Z v d C 9 Q a X Z v d G V k I E N v b H V t b i 5 7 R G F y c 2 F u Y S w 1 M H 0 m c X V v d D s s J n F 1 b 3 Q 7 U 2 V j d G l v b j E v Q W x w a G F R c n l Q a X Z v d C 9 Q a X Z v d G V k I E N v b H V t b i 5 7 R G l z Y 2 9 2 Z X J 5 L D U x f S Z x d W 9 0 O y w m c X V v d D t T Z W N 0 a W 9 u M S 9 B b H B o Y V F y e V B p d m 9 0 L 1 B p d m 9 0 Z W Q g Q 2 9 s d W 1 u L n t E d W F s a X R 5 I E Z l c m 1 p I E Z 1 b m Q s N T J 9 J n F 1 b 3 Q 7 L C Z x d W 9 0 O 1 N l Y 3 R p b 2 4 x L 0 F s c G h h U X J 5 U G l 2 b 3 Q v U G l 2 b 3 R l Z C B D b 2 x 1 b W 4 u e 0 V p c 2 x l c i w 1 M 3 0 m c X V v d D s s J n F 1 b 3 Q 7 U 2 V j d G l v b j E v Q W x w a G F R c n l Q a X Z v d C 9 Q a X Z v d G V k I E N v b H V t b i 5 7 R W 1 z b y B T Y W d 1 Y X J v I E x 0 Z C w 1 N H 0 m c X V v d D s s J n F 1 b 3 Q 7 U 2 V j d G l v b j E v Q W x w a G F R c n l Q a X Z v d C 9 Q a X Z v d G V k I E N v b H V t b i 5 7 R W 5 n a W 5 l Z X J z I E d h d G U s N T V 9 J n F 1 b 3 Q 7 L C Z x d W 9 0 O 1 N l Y 3 R p b 2 4 x L 0 F s c G h h U X J 5 U G l 2 b 3 Q v U G l 2 b 3 R l Z C B D b 2 x 1 b W 4 u e 0 Z P U l Q g R U 1 O L D U 2 f S Z x d W 9 0 O y w m c X V v d D t T Z W N 0 a W 9 u M S 9 B b H B o Y V F y e V B p d m 9 0 L 1 B p d m 9 0 Z W Q g Q 2 9 s d W 1 u L n t G T 1 J U I E d s b 2 J h b C B D b 2 5 0 c m F y a W F u L D U 3 f S Z x d W 9 0 O y w m c X V v d D t T Z W N 0 a W 9 u M S 9 B b H B o Y V F y e V B p d m 9 0 L 1 B p d m 9 0 Z W Q g Q 2 9 s d W 1 u L n t G T 1 J U I E d s b 2 J h b C B E a X Z l c n N p Z m l l Z C w 1 O H 0 m c X V v d D s s J n F 1 b 3 Q 7 U 2 V j d G l v b j E v Q W x w a G F R c n l Q a X Z v d C 9 Q a X Z v d G V k I E N v b H V t b i 5 7 R k 9 S V C B H b G 9 i Y W w g R n V 0 d X J l c y w 1 O X 0 m c X V v d D s s J n F 1 b 3 Q 7 U 2 V j d G l v b j E v Q W x w a G F R c n l Q a X Z v d C 9 Q a X Z v d G V k I E N v b H V t b i 5 7 R k 9 S V C B H b G 9 i Y W w g R n V 0 d X J l c y B Q c m 9 n c m F t L D Y w f S Z x d W 9 0 O y w m c X V v d D t T Z W N 0 a W 9 u M S 9 B b H B o Y V F y e V B p d m 9 0 L 1 B p d m 9 0 Z W Q g Q 2 9 s d W 1 u L n t G T 1 J U I E d s b 2 J h b C B U c m V u Z C w 2 M X 0 m c X V v d D s s J n F 1 b 3 Q 7 U 2 V j d G l v b j E v Q W x w a G F R c n l Q a X Z v d C 9 Q a X Z v d G V k I E N v b H V t b i 5 7 R l E g Q m F s Y W 5 j Z W Q g U m l z a y B D b 2 1 t b 2 R p d H k g R n V u Z C w 2 M n 0 m c X V v d D s s J n F 1 b 3 Q 7 U 2 V j d G l v b j E v Q W x w a G F R c n l Q a X Z v d C 9 Q a X Z v d G V k I E N v b H V t b i 5 7 R m F s Y 2 9 u I E V k Z 2 U s N j N 9 J n F 1 b 3 Q 7 L C Z x d W 9 0 O 1 N l Y 3 R p b 2 4 x L 0 F s c G h h U X J 5 U G l 2 b 3 Q v U G l 2 b 3 R l Z C B D b 2 x 1 b W 4 u e 0 Z s b 3 J p b i B D b 3 V y d C w 2 N H 0 m c X V v d D s s J n F 1 b 3 Q 7 U 2 V j d G l v b j E v Q W x w a G F R c n l Q a X Z v d C 9 Q a X Z v d G V k I E N v b H V t b i 5 7 R 1 N B I F R y Z W 5 k I E Z 1 b m Q g T H R k I C 0 g Q 2 x h c 3 M g Q S B V U 0 Q s N j V 9 J n F 1 b 3 Q 7 L C Z x d W 9 0 O 1 N l Y 3 R p b 2 4 x L 0 F s c G h h U X J 5 U G l 2 b 3 Q v U G l 2 b 3 R l Z C B D b 2 x 1 b W 4 u e 0 d l b X N z d G 9 j a y B G d W 5 k L D Y 2 f S Z x d W 9 0 O y w m c X V v d D t T Z W N 0 a W 9 u M S 9 B b H B o Y V F y e V B p d m 9 0 L 1 B p d m 9 0 Z W Q g Q 2 9 s d W 1 u L n t H b 3 Z l c m 5 v c n M g T G F u Z S w 2 N 3 0 m c X V v d D s s J n F 1 b 3 Q 7 U 2 V j d G l v b j E v Q W x w a G F R c n l Q a X Z v d C 9 Q a X Z v d G V k I E N v b H V t b i 5 7 R 3 J h a G F t I E d s b 2 J h b C B J b n Z l c 3 R t Z W 5 0 I E Z 1 b m Q g L S B L N E Q t M T B W I F N l Z 3 J l Z 2 F 0 Z W Q g U G 9 y d G Z v b G l v L D Y 4 f S Z x d W 9 0 O y w m c X V v d D t T Z W N 0 a W 9 u M S 9 B b H B o Y V F y e V B p d m 9 0 L 1 B p d m 9 0 Z W Q g Q 2 9 s d W 1 u L n t H c m F o Y W 0 g R 2 x v Y m F s I E l u d m V z d G 1 l b n Q g R n V u Z C A t I E s 0 R C 0 x N V Y g U 2 V n c m V n Y X R l Z C B Q b 3 J 0 Z m 9 s a W 8 s N j l 9 J n F 1 b 3 Q 7 L C Z x d W 9 0 O 1 N l Y 3 R p b 2 4 x L 0 F s c G h h U X J 5 U G l 2 b 3 Q v U G l 2 b 3 R l Z C B D b 2 x 1 b W 4 u e 0 d y Y W h h b S B U Y W N 0 a W N h b C B U c m V u Z C B D Y X B w Z W Q g Q m V 0 Y S A o R X F 1 a X R p Z X M p I F N l c m l l c y B B L D c w f S Z x d W 9 0 O y w m c X V v d D t T Z W N 0 a W 9 u M S 9 B b H B o Y V F y e V B p d m 9 0 L 1 B p d m 9 0 Z W Q g Q 2 9 s d W 1 u L n t H c m F o Y W 0 g V G F j d G l j Y W w g V H J l b m Q g U 3 R y Y X R l Z 3 k g U 2 V y a W V z I E E s N z F 9 J n F 1 b 3 Q 7 L C Z x d W 9 0 O 1 N l Y 3 R p b 2 4 x L 0 F s c G h h U X J 5 U G l 2 b 3 Q v U G l 2 b 3 R l Z C B D b 2 x 1 b W 4 u e 0 d y Y X R p Y 3 V s Z S B B c 2 l h I E 1 h Y 3 J v I E Z 1 b m Q g T H R k I C 0 g Q 2 x h c 3 M g Q S w 3 M n 0 m c X V v d D s s J n F 1 b 3 Q 7 U 2 V j d G l v b j E v Q W x w a G F R c n l Q a X Z v d C 9 Q a X Z v d G V k I E N v b H V t b i 5 7 R 3 J l Z W 5 s a W d o d C w 3 M 3 0 m c X V v d D s s J n F 1 b 3 Q 7 U 2 V j d G l v b j E v Q W x w a G F R c n l Q a X Z v d C 9 Q a X Z v d G V k I E N v b H V t b i 5 7 R 3 J l Z W 5 2 Y W x l L D c 0 f S Z x d W 9 0 O y w m c X V v d D t T Z W N 0 a W 9 u M S 9 B b H B o Y V F y e V B p d m 9 0 L 1 B p d m 9 0 Z W Q g Q 2 9 s d W 1 u L n t H c m V z a G F t I E F D Q V I s N z V 9 J n F 1 b 3 Q 7 L C Z x d W 9 0 O 1 N l Y 3 R p b 2 4 x L 0 F s c G h h U X J 5 U G l 2 b 3 Q v U G l 2 b 3 R l Z C B D b 2 x 1 b W 4 u e 0 d y Z X N o Y W 0 g Q 0 1 T L D c 2 f S Z x d W 9 0 O y w m c X V v d D t T Z W N 0 a W 9 u M S 9 B b H B o Y V F y e V B p d m 9 0 L 1 B p d m 9 0 Z W Q g Q 2 9 s d W 1 u L n t I I F B h c n R u Z X J z L D c 3 f S Z x d W 9 0 O y w m c X V v d D t T Z W N 0 a W 9 u M S 9 B b H B o Y V F y e V B p d m 9 0 L 1 B p d m 9 0 Z W Q g Q 2 9 s d W 1 u L n t I M k 8 g Q W R h Z 2 l v L D c 4 f S Z x d W 9 0 O y w m c X V v d D t T Z W N 0 a W 9 u M S 9 B b H B o Y V F y e V B p d m 9 0 L 1 B p d m 9 0 Z W Q g Q 2 9 s d W 1 u L n t I M k 8 g Q W x s Z W d y b y w 3 O X 0 m c X V v d D s s J n F 1 b 3 Q 7 U 2 V j d G l v b j E v Q W x w a G F R c n l Q a X Z v d C 9 Q a X Z v d G V k I E N v b H V t b i 5 7 S D J P I E 1 v Z G V y Y X R v L D g w f S Z x d W 9 0 O y w m c X V v d D t T Z W N 0 a W 9 u M S 9 B b H B o Y V F y e V B p d m 9 0 L 1 B p d m 9 0 Z W Q g Q 2 9 s d W 1 u L n t I R l J Y L D g x f S Z x d W 9 0 O y w m c X V v d D t T Z W N 0 a W 9 u M S 9 B b H B o Y V F y e V B p d m 9 0 L 1 B p d m 9 0 Z W Q g Q 2 9 s d W 1 u L n t I R l J Y I E N U Q S B N Y W N y b y w 4 M n 0 m c X V v d D s s J n F 1 b 3 Q 7 U 2 V j d G l v b j E v Q W x w a G F R c n l Q a X Z v d C 9 Q a X Z v d G V k I E N v b H V t b i 5 7 S E Z S W C B F T U 4 s O D N 9 J n F 1 b 3 Q 7 L C Z x d W 9 0 O 1 N l Y 3 R p b 2 4 x L 0 F s c G h h U X J 5 U G l 2 b 3 Q v U G l 2 b 3 R l Z C B D b 2 x 1 b W 4 u e 0 h G U l g g R X F 1 a X R 5 L D g 0 f S Z x d W 9 0 O y w m c X V v d D t T Z W N 0 a W 9 u M S 9 B b H B o Y V F y e V B p d m 9 0 L 1 B p d m 9 0 Z W Q g Q 2 9 s d W 1 u L n t I R l J Y I E V 2 Z W 5 0 L D g 1 f S Z x d W 9 0 O y w m c X V v d D t T Z W N 0 a W 9 u M S 9 B b H B o Y V F y e V B p d m 9 0 L 1 B p d m 9 0 Z W Q g Q 2 9 s d W 1 u L n t J d G h h b i B D c m V l a y w 4 N n 0 m c X V v d D s s J n F 1 b 3 Q 7 U 2 V j d G l v b j E v Q W x w a G F R c n l Q a X Z v d C 9 Q a X Z v d G V k I E N v b H V t b i 5 7 S k h M L D g 3 f S Z x d W 9 0 O y w m c X V v d D t T Z W N 0 a W 9 u M S 9 B b H B o Y V F y e V B p d m 9 0 L 1 B p d m 9 0 Z W Q g Q 2 9 s d W 1 u L n t K Y W 5 j a G 9 y L D g 4 f S Z x d W 9 0 O y w m c X V v d D t T Z W N 0 a W 9 u M S 9 B b H B o Y V F y e V B p d m 9 0 L 1 B p d m 9 0 Z W Q g Q 2 9 s d W 1 u L n t L Z W 5 z a W N v L D g 5 f S Z x d W 9 0 O y w m c X V v d D t T Z W N 0 a W 9 u M S 9 B b H B o Y V F y e V B p d m 9 0 L 1 B p d m 9 0 Z W Q g Q 2 9 s d W 1 u L n t L a W 5 n I F N 0 c m V l d C w 5 M H 0 m c X V v d D s s J n F 1 b 3 Q 7 U 2 V j d G l v b j E v Q W x w a G F R c n l Q a X Z v d C 9 Q a X Z v d G V k I E N v b H V t b i 5 7 S 2 l y a 2 9 z d 2 F s Z C w 5 M X 0 m c X V v d D s s J n F 1 b 3 Q 7 U 2 V j d G l v b j E v Q W x w a G F R c n l Q a X Z v d C 9 Q a X Z v d G V k I E N v b H V t b i 5 7 S 3 l s a W 4 s O T J 9 J n F 1 b 3 Q 7 L C Z x d W 9 0 O 1 N l Y 3 R p b 2 4 x L 0 F s c G h h U X J 5 U G l 2 b 3 Q v U G l 2 b 3 R l Z C B D b 2 x 1 b W 4 u e 0 x G S V M g V m l z a W 9 u L D k z f S Z x d W 9 0 O y w m c X V v d D t T Z W N 0 a W 9 u M S 9 B b H B o Y V F y e V B p d m 9 0 L 1 B p d m 9 0 Z W Q g Q 2 9 s d W 1 u L n t M T V I g R n V u Z C w 5 N H 0 m c X V v d D s s J n F 1 b 3 Q 7 U 2 V j d G l v b j E v Q W x w a G F R c n l Q a X Z v d C 9 Q a X Z v d G V k I E N v b H V t b i 5 7 T G l n a H Q g U 3 R y Z W V 0 L D k 1 f S Z x d W 9 0 O y w m c X V v d D t T Z W N 0 a W 9 u M S 9 B b H B o Y V F y e V B p d m 9 0 L 1 B p d m 9 0 Z W Q g Q 2 9 s d W 1 u L n t M a W 9 u I F B v a W 5 0 L D k 2 f S Z x d W 9 0 O y w m c X V v d D t T Z W N 0 a W 9 u M S 9 B b H B o Y V F y e V B p d m 9 0 L 1 B p d m 9 0 Z W Q g Q 2 9 s d W 1 u L n t M b 2 5 l I F B p b m U s O T d 9 J n F 1 b 3 Q 7 L C Z x d W 9 0 O 1 N l Y 3 R p b 2 4 x L 0 F s c G h h U X J 5 U G l 2 b 3 Q v U G l 2 b 3 R l Z C B D b 2 x 1 b W 4 u e 0 x 1 b W l u d X M s O T h 9 J n F 1 b 3 Q 7 L C Z x d W 9 0 O 1 N l Y 3 R p b 2 4 x L 0 F s c G h h U X J 5 U G l 2 b 3 Q v U G l 2 b 3 R l Z C B D b 2 x 1 b W 4 u e 0 x 1 e G 9 y L D k 5 f S Z x d W 9 0 O y w m c X V v d D t T Z W N 0 a W 9 u M S 9 B b H B o Y V F y e V B p d m 9 0 L 1 B p d m 9 0 Z W Q g Q 2 9 s d W 1 u L n t N R 0 k g Q X J i Z W E s M T A w f S Z x d W 9 0 O y w m c X V v d D t T Z W N 0 a W 9 u M S 9 B b H B o Y V F y e V B p d m 9 0 L 1 B p d m 9 0 Z W Q g Q 2 9 s d W 1 u L n t N V y B F d X J l a 2 E g R n V u Z C w x M D F 9 J n F 1 b 3 Q 7 L C Z x d W 9 0 O 1 N l Y 3 R p b 2 4 x L 0 F s c G h h U X J 5 U G l 2 b 3 Q v U G l 2 b 3 R l Z C B D b 2 x 1 b W 4 u e 0 1 X I E d s b 2 J h b C B P c H B v c n R 1 b m l 0 a W V z L D E w M n 0 m c X V v d D s s J n F 1 b 3 Q 7 U 2 V j d G l v b j E v Q W x w a G F R c n l Q a X Z v d C 9 Q a X Z v d G V k I E N v b H V t b i 5 7 T V c g V E 9 Q U y B G d W 5 k L D E w M 3 0 m c X V v d D s s J n F 1 b 3 Q 7 U 2 V j d G l v b j E v Q W x w a G F R c n l Q a X Z v d C 9 Q a X Z v d G V k I E N v b H V t b i 5 7 T V d G I E x p c X V p Z C B B b H B o Y S B Q b H V z I E Z 1 b m Q s M T A 0 f S Z x d W 9 0 O y w m c X V v d D t T Z W N 0 a W 9 u M S 9 B b H B o Y V F y e V B p d m 9 0 L 1 B p d m 9 0 Z W Q g Q 2 9 s d W 1 u L n t N Y W 5 p a 2 F 5 L D E w N X 0 m c X V v d D s s J n F 1 b 3 Q 7 U 2 V j d G l v b j E v Q W x w a G F R c n l Q a X Z v d C 9 Q a X Z v d G V k I E N v b H V t b i 5 7 T W F u a W t h e S B N Z X J n Z X I s M T A 2 f S Z x d W 9 0 O y w m c X V v d D t T Z W N 0 a W 9 u M S 9 B b H B o Y V F y e V B p d m 9 0 L 1 B p d m 9 0 Z W Q g Q 2 9 s d W 1 u L n t N b 2 F i L D E w N 3 0 m c X V v d D s s J n F 1 b 3 Q 7 U 2 V j d G l v b j E v Q W x w a G F R c n l Q a X Z v d C 9 Q a X Z v d G V k I E N v b H V t b i 5 7 T W 9 z Y W l j L D E w O H 0 m c X V v d D s s J n F 1 b 3 Q 7 U 2 V j d G l v b j E v Q W x w a G F R c n l Q a X Z v d C 9 Q a X Z v d G V k I E N v b H V t b i 5 7 T X V k c m l j a y w x M D l 9 J n F 1 b 3 Q 7 L C Z x d W 9 0 O 1 N l Y 3 R p b 2 4 x L 0 F s c G h h U X J 5 U G l 2 b 3 Q v U G l 2 b 3 R l Z C B D b 2 x 1 b W 4 u e 0 1 5 c m l h Z C w x M T B 9 J n F 1 b 3 Q 7 L C Z x d W 9 0 O 1 N l Y 3 R p b 2 4 x L 0 F s c G h h U X J 5 U G l 2 b 3 Q v U G l 2 b 3 R l Z C B D b 2 x 1 b W 4 u e 0 5 X S S w x M T F 9 J n F 1 b 3 Q 7 L C Z x d W 9 0 O 1 N l Y 3 R p b 2 4 x L 0 F s c G h h U X J 5 U G l 2 b 3 Q v U G l 2 b 3 R l Z C B D b 2 x 1 b W 4 u e 0 5 l b y B J d n k s M T E y f S Z x d W 9 0 O y w m c X V v d D t T Z W N 0 a W 9 u M S 9 B b H B o Y V F y e V B p d m 9 0 L 1 B p d m 9 0 Z W Q g Q 2 9 s d W 1 u L n t O Z X d i c m 9 v a y w x M T N 9 J n F 1 b 3 Q 7 L C Z x d W 9 0 O 1 N l Y 3 R p b 2 4 x L 0 F s c G h h U X J 5 U G l 2 b 3 Q v U G l 2 b 3 R l Z C B D b 2 x 1 b W 4 u e 0 5 v a 2 9 0 Y S w x M T R 9 J n F 1 b 3 Q 7 L C Z x d W 9 0 O 1 N l Y 3 R p b 2 4 x L 0 F s c G h h U X J 5 U G l 2 b 3 Q v U G l 2 b 3 R l Z C B D b 2 x 1 b W 4 u e 0 5 v c m R l Y S A x I C 0 g Q W x w a G E g M T A g T U E g R n V u Z C A t I E N s Y X N z I E h B Q y B V U 0 Q s M T E 1 f S Z x d W 9 0 O y w m c X V v d D t T Z W N 0 a W 9 u M S 9 B b H B o Y V F y e V B p d m 9 0 L 1 B p d m 9 0 Z W Q g Q 2 9 s d W 1 u L n t O b 3 J k Z W E g M S A t I E F s c G h h I D E w I E 1 B I E Z 1 b m Q g L S B D b G F z c y B I Q i B V U 0 Q s M T E 2 f S Z x d W 9 0 O y w m c X V v d D t T Z W N 0 a W 9 u M S 9 B b H B o Y V F y e V B p d m 9 0 L 1 B p d m 9 0 Z W Q g Q 2 9 s d W 1 u L n t O b 3 J k Z W E g M S A t I E F s c G h h I D E w I E 1 B I E Z 1 b m Q g L S B D b G F z c y B I Q k M g V V N E L D E x N 3 0 m c X V v d D s s J n F 1 b 3 Q 7 U 2 V j d G l v b j E v Q W x w a G F R c n l Q a X Z v d C 9 Q a X Z v d G V k I E N v b H V t b i 5 7 T m 9 y Z G V h I D E g L S B B b H B o Y S A x M C B N Q S B G d W 5 k I C 0 g Q 2 x h c 3 M g S E J J I F V T R C w x M T h 9 J n F 1 b 3 Q 7 L C Z x d W 9 0 O 1 N l Y 3 R p b 2 4 x L 0 F s c G h h U X J 5 U G l 2 b 3 Q v U G l 2 b 3 R l Z C B D b 2 x 1 b W 4 u e 0 5 v c m R l Y S A x I C 0 g Q W x w a G E g M T A g T U E g R n V u Z C A t I E N s Y X N z I E h N I F V T R C w x M T l 9 J n F 1 b 3 Q 7 L C Z x d W 9 0 O 1 N l Y 3 R p b 2 4 x L 0 F s c G h h U X J 5 U G l 2 b 3 Q v U G l 2 b 3 R l Z C B D b 2 x 1 b W 4 u e 0 9 h a 3 R y Z W U s M T I w f S Z x d W 9 0 O y w m c X V v d D t T Z W N 0 a W 9 u M S 9 B b H B o Y V F y e V B p d m 9 0 L 1 B p d m 9 0 Z W Q g Q 2 9 s d W 1 u L n t P b W 5 p L D E y M X 0 m c X V v d D s s J n F 1 b 3 Q 7 U 2 V j d G l v b j E v Q W x w a G F R c n l Q a X Z v d C 9 Q a X Z v d G V k I E N v b H V t b i 5 7 U E l N Q 0 8 g Q W J z b 2 x 1 d G U g U m V 0 d X J u I F N 0 c m F 0 Z W d 5 I E l W I E Z 1 b m Q s M T I y f S Z x d W 9 0 O y w m c X V v d D t T Z W N 0 a W 9 u M S 9 B b H B o Y V F y e V B p d m 9 0 L 1 B p d m 9 0 Z W Q g Q 2 9 s d W 1 u L n t Q S U 1 D T y B B Y n N v b H V 0 Z S B S Z X R 1 c m 4 g U 3 R y Y X R l Z 3 k g V i B G d W 5 k L D E y M 3 0 m c X V v d D s s J n F 1 b 3 Q 7 U 2 V j d G l v b j E v Q W x w a G F R c n l Q a X Z v d C 9 Q a X Z v d G V k I E N v b H V t b i 5 7 U E l N Q 0 8 g V G F j d G l j Y W w g T 3 B w b 3 J 0 d W 5 p d G l l c y B G d W 5 k L D E y N H 0 m c X V v d D s s J n F 1 b 3 Q 7 U 2 V j d G l v b j E v Q W x w a G F R c n l Q a X Z v d C 9 Q a X Z v d G V k I E N v b H V t b i 5 7 U E l O R y B F e G N l c H R p b 2 5 h b C B W Y W x 1 Z S w x M j V 9 J n F 1 b 3 Q 7 L C Z x d W 9 0 O 1 N l Y 3 R p b 2 4 x L 0 F s c G h h U X J 5 U G l 2 b 3 Q v U G l 2 b 3 R l Z C B D b 2 x 1 b W 4 u e 1 B h b G 9 t Y S B J b n R l c m 5 h d G l v b m F s I E x 0 Z C w x M j Z 9 J n F 1 b 3 Q 7 L C Z x d W 9 0 O 1 N l Y 3 R p b 2 4 x L 0 F s c G h h U X J 5 U G l 2 b 3 Q v U G l 2 b 3 R l Z C B D b 2 x 1 b W 4 u e 1 B h b G 9 t Y S B Q Y X J 0 b m V y c y B M T E M s M T I 3 f S Z x d W 9 0 O y w m c X V v d D t T Z W N 0 a W 9 u M S 9 B b H B o Y V F y e V B p d m 9 0 L 1 B p d m 9 0 Z W Q g Q 2 9 s d W 1 u L n t Q Y W 5 u a W 5 n L D E y O H 0 m c X V v d D s s J n F 1 b 3 Q 7 U 2 V j d G l v b j E v Q W x w a G F R c n l Q a X Z v d C 9 Q a X Z v d G V k I E N v b H V t b i 5 7 U G F y d n V z L D E y O X 0 m c X V v d D s s J n F 1 b 3 Q 7 U 2 V j d G l v b j E v Q W x w a G F R c n l Q a X Z v d C 9 Q a X Z v d G V k I E N v b H V t b i 5 7 U G F z c 3 B v c n Q s M T M w f S Z x d W 9 0 O y w m c X V v d D t T Z W N 0 a W 9 u M S 9 B b H B o Y V F y e V B p d m 9 0 L 1 B p d m 9 0 Z W Q g Q 2 9 s d W 1 u L n t Q Z W x o Y W 0 s M T M x f S Z x d W 9 0 O y w m c X V v d D t T Z W N 0 a W 9 u M S 9 B b H B o Y V F y e V B p d m 9 0 L 1 B p d m 9 0 Z W Q g Q 2 9 s d W 1 u L n t Q Z W 5 0 d 2 F 0 Z X I s M T M y f S Z x d W 9 0 O y w m c X V v d D t T Z W N 0 a W 9 u M S 9 B b H B o Y V F y e V B p d m 9 0 L 1 B p d m 9 0 Z W Q g Q 2 9 s d W 1 u L n t Q Z W 5 0 d 2 F 0 Z X I g T W V y Z 2 V y L D E z M 3 0 m c X V v d D s s J n F 1 b 3 Q 7 U 2 V j d G l v b j E v Q W x w a G F R c n l Q a X Z v d C 9 Q a X Z v d G V k I E N v b H V t b i 5 7 U G V y c 2 h p b m c s M T M 0 f S Z x d W 9 0 O y w m c X V v d D t T Z W N 0 a W 9 u M S 9 B b H B o Y V F y e V B p d m 9 0 L 1 B p d m 9 0 Z W Q g Q 2 9 s d W 1 u L n t Q a W N 0 Z X Q g V G 9 0 Y W w g U m V 0 d X J u I C 0 g R G l 2 Z X J z a W Z p Z W Q g Q W x w a G E g S E k g V V N E L D E z N X 0 m c X V v d D s s J n F 1 b 3 Q 7 U 2 V j d G l v b j E v Q W x w a G F R c n l Q a X Z v d C 9 Q a X Z v d G V k I E N v b H V t b i 5 7 U G l j d G V 0 I F R v d G F s I F J l d H V y b i A t I E R p d m V y c 2 l m a W V k I E F s c G h h I E h K I F V T R C w x M z Z 9 J n F 1 b 3 Q 7 L C Z x d W 9 0 O 1 N l Y 3 R p b 2 4 x L 0 F s c G h h U X J 5 U G l 2 b 3 Q v U G l 2 b 3 R l Z C B D b 2 x 1 b W 4 u e 1 B p Y 3 R l d C B U b 3 R h b C B S Z X R 1 c m 4 g L S B E a X Z l c n N p Z m l l Z C B B b H B o Y S B I U C B V U 0 Q s M T M 3 f S Z x d W 9 0 O y w m c X V v d D t T Z W N 0 a W 9 u M S 9 B b H B o Y V F y e V B p d m 9 0 L 1 B p d m 9 0 Z W Q g Q 2 9 s d W 1 u L n t Q a W 5 n I E V t Z X J n a W 5 n I E 1 h c m t l d H M g T W F j c m 8 s M T M 4 f S Z x d W 9 0 O y w m c X V v d D t T Z W N 0 a W 9 u M S 9 B b H B o Y V F y e V B p d m 9 0 L 1 B p d m 9 0 Z W Q g Q 2 9 s d W 1 u L n t Q d X J h I F Z p Z G E s M T M 5 f S Z x d W 9 0 O y w m c X V v d D t T Z W N 0 a W 9 u M S 9 B b H B o Y V F y e V B p d m 9 0 L 1 B p d m 9 0 Z W Q g Q 2 9 s d W 1 u L n t R I E Z 1 b m R p b m c s M T Q w f S Z x d W 9 0 O y w m c X V v d D t T Z W N 0 a W 9 u M S 9 B b H B o Y V F y e V B p d m 9 0 L 1 B p d m 9 0 Z W Q g Q 2 9 s d W 1 u L n t R d W F u d G V k Z 2 U g R 2 x v Y m F s I E Z 1 b m Q s M T Q x f S Z x d W 9 0 O y w m c X V v d D t T Z W N 0 a W 9 u M S 9 B b H B o Y V F y e V B p d m 9 0 L 1 B p d m 9 0 Z W Q g Q 2 9 s d W 1 u L n t R d W V z d C w x N D J 9 J n F 1 b 3 Q 7 L C Z x d W 9 0 O 1 N l Y 3 R p b 2 4 x L 0 F s c G h h U X J 5 U G l 2 b 3 Q v U G l 2 b 3 R l Z C B D b 2 x 1 b W 4 u e 1 J J R E E s M T Q z f S Z x d W 9 0 O y w m c X V v d D t T Z W N 0 a W 9 u M S 9 B b H B o Y V F y e V B p d m 9 0 L 1 B p d m 9 0 Z W Q g Q 2 9 s d W 1 u L n t S S U R H R S w x N D R 9 J n F 1 b 3 Q 7 L C Z x d W 9 0 O 1 N l Y 3 R p b 2 4 x L 0 F s c G h h U X J 5 U G l 2 b 3 Q v U G l 2 b 3 R l Z C B D b 2 x 1 b W 4 u e 1 J J R U Y s M T Q 1 f S Z x d W 9 0 O y w m c X V v d D t T Z W N 0 a W 9 u M S 9 B b H B o Y V F y e V B p d m 9 0 L 1 B p d m 9 0 Z W Q g Q 2 9 s d W 1 u L n t S Z X N v b m F 0 Z S w x N D Z 9 J n F 1 b 3 Q 7 L C Z x d W 9 0 O 1 N l Y 3 R p b 2 4 x L 0 F s c G h h U X J 5 U G l 2 b 3 Q v U G l 2 b 3 R l Z C B D b 2 x 1 b W 4 u e 1 J v Y 2 s g U 3 B y a W 5 n c y w x N D d 9 J n F 1 b 3 Q 7 L C Z x d W 9 0 O 1 N l Y 3 R p b 2 4 x L 0 F s c G h h U X J 5 U G l 2 b 3 Q v U G l 2 b 3 R l Z C B D b 2 x 1 b W 4 u e 1 J v a 2 9 z L D E 0 O H 0 m c X V v d D s s J n F 1 b 3 Q 7 U 2 V j d G l v b j E v Q W x w a G F R c n l Q a X Z v d C 9 Q a X Z v d G V k I E N v b H V t b i 5 7 U 2 V u Y X R v c i w x N D l 9 J n F 1 b 3 Q 7 L C Z x d W 9 0 O 1 N l Y 3 R p b 2 4 x L 0 F s c G h h U X J 5 U G l 2 b 3 Q v U G l 2 b 3 R l Z C B D b 2 x 1 b W 4 u e 1 N o Z W Z m a W V s Z C w x N T B 9 J n F 1 b 3 Q 7 L C Z x d W 9 0 O 1 N l Y 3 R p b 2 4 x L 0 F s c G h h U X J 5 U G l 2 b 3 Q v U G l 2 b 3 R l Z C B D b 2 x 1 b W 4 u e 1 N p b H Z l c i B Q b 2 l u d C w x N T F 9 J n F 1 b 3 Q 7 L C Z x d W 9 0 O 1 N l Y 3 R p b 2 4 x L 0 F s c G h h U X J 5 U G l 2 b 3 Q v U G l 2 b 3 R l Z C B D b 2 x 1 b W 4 u e 1 N v d X R o c G 9 p b n Q s M T U y f S Z x d W 9 0 O y w m c X V v d D t T Z W N 0 a W 9 u M S 9 B b H B o Y V F y e V B p d m 9 0 L 1 B p d m 9 0 Z W Q g Q 2 9 s d W 1 u L n t T c G l u b m F r Z X I s M T U z f S Z x d W 9 0 O y w m c X V v d D t T Z W N 0 a W 9 u M S 9 B b H B o Y V F y e V B p d m 9 0 L 1 B p d m 9 0 Z W Q g Q 2 9 s d W 1 u L n t T c X V h c m V w b 2 l u d C B D b 3 J l I E 1 h c 3 R l c i B G d W 5 k L D E 1 N H 0 m c X V v d D s s J n F 1 b 3 Q 7 U 2 V j d G l v b j E v Q W x w a G F R c n l Q a X Z v d C 9 Q a X Z v d G V k I E N v b H V t b i 5 7 U 3 F 1 Y X J l c G 9 p b n Q g R m 9 j d X M g S W 5 0 Z X J u Y X R p b 2 5 h b C B G d W 5 k I E x p b W l 0 Z W Q g L S B I W V B P V E h F V E l D Q U w s M T U 1 f S Z x d W 9 0 O y w m c X V v d D t T Z W N 0 a W 9 u M S 9 B b H B o Y V F y e V B p d m 9 0 L 1 B p d m 9 0 Z W Q g Q 2 9 s d W 1 u L n t T d G F y Y m 9 h c m Q s M T U 2 f S Z x d W 9 0 O y w m c X V v d D t T Z W N 0 a W 9 u M S 9 B b H B o Y V F y e V B p d m 9 0 L 1 B p d m 9 0 Z W Q g Q 2 9 s d W 1 u L n t T d G F 0 Y X I s M T U 3 f S Z x d W 9 0 O y w m c X V v d D t T Z W N 0 a W 9 u M S 9 B b H B o Y V F y e V B p d m 9 0 L 1 B p d m 9 0 Z W Q g Q 2 9 s d W 1 u L n t T e X N 0 Z W 1 h d G l j I F R y Y W R p b m c g T W F z d G V y I E Z 1 b m Q s M T U 4 f S Z x d W 9 0 O y w m c X V v d D t T Z W N 0 a W 9 u M S 9 B b H B o Y V F y e V B p d m 9 0 L 1 B p d m 9 0 Z W Q g Q 2 9 s d W 1 u L n t T e X N 0 Z W 1 h d G l j Y S B B U l A s M T U 5 f S Z x d W 9 0 O y w m c X V v d D t T Z W N 0 a W 9 u M S 9 B b H B o Y V F y e V B p d m 9 0 L 1 B p d m 9 0 Z W Q g Q 2 9 s d W 1 u L n t T e X N 0 Z W 1 h d G l j Y S B B b H R l c m 5 h d G l 2 Z S B N Y X J r Z X R z L D E 2 M H 0 m c X V v d D s s J n F 1 b 3 Q 7 U 2 V j d G l v b j E v Q W x w a G F R c n l Q a X Z v d C 9 Q a X Z v d G V k I E N v b H V t b i 5 7 U 3 l z d G V t Y X R p Y 2 E g Q W x 0 Z X J u Y X R p d m U g U m l z a y B Q c m V t a W E g R n V u Z C B M d G Q g L S B D b G F z c y B R I F V T R C w x N j F 9 J n F 1 b 3 Q 7 L C Z x d W 9 0 O 1 N l Y 3 R p b 2 4 x L 0 F s c G h h U X J 5 U G l 2 b 3 Q v U G l 2 b 3 R l Z C B D b 2 x 1 b W 4 u e 1 N 5 c 3 R l b W F 0 a W N h I E J s d W V N Y X R y a X g s M T Y y f S Z x d W 9 0 O y w m c X V v d D t T Z W N 0 a W 9 u M S 9 B b H B o Y V F y e V B p d m 9 0 L 1 B p d m 9 0 Z W Q g Q 2 9 s d W 1 u L n t T e X N 0 Z W 1 h d G l j Y S B C b H V l V H J l b m Q s M T Y z f S Z x d W 9 0 O y w m c X V v d D t T Z W N 0 a W 9 u M S 9 B b H B o Y V F y e V B p d m 9 0 L 1 B p d m 9 0 Z W Q g Q 2 9 s d W 1 u L n t T e X N 0 Z W 1 h d G l j Y S B N Y W N y b y B S V i w x N j R 9 J n F 1 b 3 Q 7 L C Z x d W 9 0 O 1 N l Y 3 R p b 2 4 x L 0 F s c G h h U X J 5 U G l 2 b 3 Q v U G l 2 b 3 R l Z C B D b 2 x 1 b W 4 u e 1 N 5 c 3 R l b W F 0 a W N h I F N U R i w x N j V 9 J n F 1 b 3 Q 7 L C Z x d W 9 0 O 1 N l Y 3 R p b 2 4 x L 0 F s c G h h U X J 5 U G l 2 b 3 Q v U G l 2 b 3 R l Z C B D b 2 x 1 b W 4 u e 1 N 5 c 3 R l b W F 0 a W N h I F N 5 b m V y Z 3 k s M T Y 2 f S Z x d W 9 0 O y w m c X V v d D t T Z W N 0 a W 9 u M S 9 B b H B o Y V F y e V B p d m 9 0 L 1 B p d m 9 0 Z W Q g Q 2 9 s d W 1 u L n t U Q k M s M T Y 3 f S Z x d W 9 0 O y w m c X V v d D t T Z W N 0 a W 9 u M S 9 B b H B o Y V F y e V B p d m 9 0 L 1 B p d m 9 0 Z W Q g Q 2 9 s d W 1 u L n t U Q 0 k s M T Y 4 f S Z x d W 9 0 O y w m c X V v d D t T Z W N 0 a W 9 u M S 9 B b H B o Y V F y e V B p d m 9 0 L 1 B p d m 9 0 Z W Q g Q 2 9 s d W 1 u L n t U U 0 U s M T Y 5 f S Z x d W 9 0 O y w m c X V v d D t T Z W N 0 a W 9 u M S 9 B b H B o Y V F y e V B p d m 9 0 L 1 B p d m 9 0 Z W Q g Q 2 9 s d W 1 u L n t U Y W 1 h c m F j a y w x N z B 9 J n F 1 b 3 Q 7 L C Z x d W 9 0 O 1 N l Y 3 R p b 2 4 x L 0 F s c G h h U X J 5 U G l 2 b 3 Q v U G l 2 b 3 R l Z C B D b 2 x 1 b W 4 u e 1 R l a 2 1 l c m l v b i w x N z F 9 J n F 1 b 3 Q 7 L C Z x d W 9 0 O 1 N l Y 3 R p b 2 4 x L 0 F s c G h h U X J 5 U G l 2 b 3 Q v U G l 2 b 3 R l Z C B D b 2 x 1 b W 4 u e 1 R o a W 5 r L D E 3 M n 0 m c X V v d D s s J n F 1 b 3 Q 7 U 2 V j d G l v b j E v Q W x w a G F R c n l Q a X Z v d C 9 Q a X Z v d G V k I E N v b H V t b i 5 7 V G l n Z X I g R 2 x v Y m F s L D E 3 M 3 0 m c X V v d D s s J n F 1 b 3 Q 7 U 2 V j d G l v b j E v Q W x w a G F R c n l Q a X Z v d C 9 Q a X Z v d G V k I E N v b H V t b i 5 7 V H J p b m 5 h Y 2 x l L D E 3 N H 0 m c X V v d D s s J n F 1 b 3 Q 7 U 2 V j d G l v b j E v Q W x w a G F R c n l Q a X Z v d C 9 Q a X Z v d G V k I E N v b H V t b i 5 7 V H d v I E N y Z W V r c y w x N z V 9 J n F 1 b 3 Q 7 L C Z x d W 9 0 O 1 N l Y 3 R p b 2 4 x L 0 F s c G h h U X J 5 U G l 2 b 3 Q v U G l 2 b 3 R l Z C B D b 2 x 1 b W 4 u e 1 R 3 b y B T a W d t Y S B B U k 0 g R W 5 o Y W 5 j Z W Q s M T c 2 f S Z x d W 9 0 O y w m c X V v d D t T Z W N 0 a W 9 u M S 9 B b H B o Y V F y e V B p d m 9 0 L 1 B p d m 9 0 Z W Q g Q 2 9 s d W 1 u L n t U d 2 8 g U 2 l n b W E g Q W J z b 2 x 1 d G U s M T c 3 f S Z x d W 9 0 O y w m c X V v d D t T Z W N 0 a W 9 u M S 9 B b H B o Y V F y e V B p d m 9 0 L 1 B p d m 9 0 Z W Q g Q 2 9 s d W 1 u L n t U d 2 8 g U 2 l n b W E g U l A s M T c 4 f S Z x d W 9 0 O y w m c X V v d D t T Z W N 0 a W 9 u M S 9 B b H B o Y V F y e V B p d m 9 0 L 1 B p d m 9 0 Z W Q g Q 2 9 s d W 1 u L n t U d 2 8 g U 2 l n b W E g U l A g R W 5 o Y W 5 j Z W Q s M T c 5 f S Z x d W 9 0 O y w m c X V v d D t T Z W N 0 a W 9 u M S 9 B b H B o Y V F y e V B p d m 9 0 L 1 B p d m 9 0 Z W Q g Q 2 9 s d W 1 u L n t U d 2 8 g U 2 l n b W E g U 3 B l Y 3 R y d W 0 s M T g w f S Z x d W 9 0 O y w m c X V v d D t T Z W N 0 a W 9 u M S 9 B b H B o Y V F y e V B p d m 9 0 L 1 B p d m 9 0 Z W Q g Q 2 9 s d W 1 u L n t U d 2 8 g U 2 l n b W E g V F N B U i B F b m h h b m N l Z C w x O D F 9 J n F 1 b 3 Q 7 L C Z x d W 9 0 O 1 N l Y 3 R p b 2 4 x L 0 F s c G h h U X J 5 U G l 2 b 3 Q v U G l 2 b 3 R l Z C B D b 2 x 1 b W 4 u e 1 R 5 Y m 9 1 c m 5 l L D E 4 M n 0 m c X V v d D s s J n F 1 b 3 Q 7 U 2 V j d G l v b j E v Q W x w a G F R c n l Q a X Z v d C 9 Q a X Z v d G V k I E N v b H V t b i 5 7 V m F s d W V h Y 3 Q s M T g z f S Z x d W 9 0 O y w m c X V v d D t T Z W N 0 a W 9 u M S 9 B b H B o Y V F y e V B p d m 9 0 L 1 B p d m 9 0 Z W Q g Q 2 9 s d W 1 u L n t W a W t p b m c s M T g 0 f S Z x d W 9 0 O y w m c X V v d D t T Z W N 0 a W 9 u M S 9 B b H B o Y V F y e V B p d m 9 0 L 1 B p d m 9 0 Z W Q g Q 2 9 s d W 1 u L n t W b 2 x l b 2 4 g S W 5 z d C w x O D V 9 J n F 1 b 3 Q 7 L C Z x d W 9 0 O 1 N l Y 3 R p b 2 4 x L 0 F s c G h h U X J 5 U G l 2 b 3 Q v U G l 2 b 3 R l Z C B D b 2 x 1 b W 4 u e 1 Z v b G V v b i B J b n Z l c 3 R v c n M s M T g 2 f S Z x d W 9 0 O y w m c X V v d D t T Z W N 0 a W 9 u M S 9 B b H B o Y V F y e V B p d m 9 0 L 1 B p d m 9 0 Z W Q g Q 2 9 s d W 1 u L n t W b 2 x v c m l k Z 2 U g V k Y s M T g 3 f S Z x d W 9 0 O y w m c X V v d D t T Z W N 0 a W 9 u M S 9 B b H B o Y V F y e V B p d m 9 0 L 1 B p d m 9 0 Z W Q g Q 2 9 s d W 1 u L n t W b 2 x v c m l k Z 2 U g V l R B R i w x O D h 9 J n F 1 b 3 Q 7 L C Z x d W 9 0 O 1 N l Y 3 R p b 2 4 x L 0 F s c G h h U X J 5 U G l 2 b 3 Q v U G l 2 b 3 R l Z C B D b 2 x 1 b W 4 u e 1 d o Y W x l I F J v Y 2 s s M T g 5 f S Z x d W 9 0 O y w m c X V v d D t T Z W N 0 a W 9 u M S 9 B b H B o Y V F y e V B p d m 9 0 L 1 B p d m 9 0 Z W Q g Q 2 9 s d W 1 u L n t X a W 5 0 b 2 4 g R G l 2 Z X J z a W Z p Z W Q s M T k w f S Z x d W 9 0 O y w m c X V v d D t T Z W N 0 a W 9 u M S 9 B b H B o Y V F y e V B p d m 9 0 L 1 B p d m 9 0 Z W Q g Q 2 9 s d W 1 u L n t h a W d I R m J r Y 3 N 0 L D E 5 M X 0 m c X V v d D s s J n F 1 b 3 Q 7 U 2 V j d G l v b j E v Q W x w a G F R c n l Q a X Z v d C 9 Q a X Z v d G V k I E N v b H V t b i 5 7 Y W l n S E Z o a X N 0 L D E 5 M n 0 m c X V v d D s s J n F 1 b 3 Q 7 U 2 V j d G l v b j E v Q W x w a G F R c n l Q a X Z v d C 9 Q a X Z v d G V k I E N v b H V t b i 5 7 Z X Z u d E R y S E Z i a 2 N z d C w x O T N 9 J n F 1 b 3 Q 7 L C Z x d W 9 0 O 1 N l Y 3 R p b 2 4 x L 0 F s c G h h U X J 5 U G l 2 b 3 Q v U G l 2 b 3 R l Z C B D b 2 x 1 b W 4 u e 2 d t Y 3 J v S E Z i a 2 N z d C w x O T R 9 J n F 1 b 3 Q 7 L C Z x d W 9 0 O 1 N l Y 3 R p b 2 4 x L 0 F s c G h h U X J 5 U G l 2 b 3 Q v U G l 2 b 3 R l Z C B D b 2 x 1 b W 4 u e 2 x z Z X F I R m J r Y 3 N 0 L D E 5 N X 0 m c X V v d D s s J n F 1 b 3 Q 7 U 2 V j d G l v b j E v Q W x w a G F R c n l Q a X Z v d C 9 Q a X Z v d G V k I E N v b H V t b i 5 7 b 3 B w b 3 J 0 d W 5 I R m J r Y 3 N 0 L D E 5 N n 0 m c X V v d D t d L C Z x d W 9 0 O 0 N v b H V t b k N v d W 5 0 J n F 1 b 3 Q 7 O j E 5 N y w m c X V v d D t L Z X l D b 2 x 1 b W 5 O Y W 1 l c y Z x d W 9 0 O z p b X S w m c X V v d D t D b 2 x 1 b W 5 J Z G V u d G l 0 a W V z J n F 1 b 3 Q 7 O l s m c X V v d D t T Z W N 0 a W 9 u M S 9 B b H B o Y V F y e V B p d m 9 0 L 1 B p d m 9 0 Z W Q g Q 2 9 s d W 1 u L n t E V C w w f S Z x d W 9 0 O y w m c X V v d D t T Z W N 0 a W 9 u M S 9 B b H B o Y V F y e V B p d m 9 0 L 1 B p d m 9 0 Z W Q g Q 2 9 s d W 1 u L n s x M i B X Z X N 0 L D F 9 J n F 1 b 3 Q 7 L C Z x d W 9 0 O 1 N l Y 3 R p b 2 4 x L 0 F s c G h h U X J 5 U G l 2 b 3 Q v U G l 2 b 3 R l Z C B D b 2 x 1 b W 4 u e 0 F E R y B T e X N 0 Z W 1 h d G l j I E 1 h Y 3 J v I E Z 1 b m Q g T H R k L D J 9 J n F 1 b 3 Q 7 L C Z x d W 9 0 O 1 N l Y 3 R p b 2 4 x L 0 F s c G h h U X J 5 U G l 2 b 3 Q v U G l 2 b 3 R l Z C B D b 2 x 1 b W 4 u e 0 F R U i B N Y W 5 h Z 2 V k I E Z 1 d H V y Z X M g U 3 R y Y X R l Z 3 k g R n V u Z C A t I E N s Y X N z I E k s M 3 0 m c X V v d D s s J n F 1 b 3 Q 7 U 2 V j d G l v b j E v Q W x w a G F R c n l Q a X Z v d C 9 Q a X Z v d G V k I E N v b H V t b i 5 7 Q V F S I E 1 h b m F n Z W Q g R n V 0 d X J l c y B T d H J h d G V n e S B G d W 5 k I C 0 g Q 2 x h c 3 M g T i w 0 f S Z x d W 9 0 O y w m c X V v d D t T Z W N 0 a W 9 u M S 9 B b H B o Y V F y e V B p d m 9 0 L 1 B p d m 9 0 Z W Q g Q 2 9 s d W 1 u L n t B U V I g U 3 R 5 b G U g U H J l b W l h I E F s d G V y b m F 0 a X Z l I E Z 1 b m Q g L S B D b G F z c y B J L D V 9 J n F 1 b 3 Q 7 L C Z x d W 9 0 O 1 N l Y 3 R p b 2 4 x L 0 F s c G h h U X J 5 U G l 2 b 3 Q v U G l 2 b 3 R l Z C B D b 2 x 1 b W 4 u e 0 F R U i B T d H l s Z S B Q c m V t a W E g Q W x 0 Z X J u Y X R p d m U g R n V u Z C A t I E N s Y X N z I E 4 s N n 0 m c X V v d D s s J n F 1 b 3 Q 7 U 2 V j d G l v b j E v Q W x w a G F R c n l Q a X Z v d C 9 Q a X Z v d G V k I E N v b H V t b i 5 7 Q W x j b 3 Z h L D d 9 J n F 1 b 3 Q 7 L C Z x d W 9 0 O 1 N l Y 3 R p b 2 4 x L 0 F s c G h h U X J 5 U G l 2 b 3 Q v U G l 2 b 3 R l Z C B D b 2 x 1 b W 4 u e 0 F s c G h h U X V l c 3 Q g T 3 J p Z 2 l u Y W w g K E F R T y k g U H J v Z 3 J h b S w 4 f S Z x d W 9 0 O y w m c X V v d D t T Z W N 0 a W 9 u M S 9 B b H B o Y V F y e V B p d m 9 0 L 1 B p d m 9 0 Z W Q g Q 2 9 s d W 1 u L n t B b H B o Y W R 5 b m U s O X 0 m c X V v d D s s J n F 1 b 3 Q 7 U 2 V j d G l v b j E v Q W x w a G F R c n l Q a X Z v d C 9 Q a X Z v d G V k I E N v b H V t b i 5 7 Q W 1 l c m l j Y W 4 g Q m V h Y 2 9 u I E F I T C B N Y W 5 h Z 2 V k I E Z 1 d H V y Z X M g U 3 R y Y X R l Z 3 k g R n V u Z C A t I E N s Y X N z I E E s M T B 9 J n F 1 b 3 Q 7 L C Z x d W 9 0 O 1 N l Y 3 R p b 2 4 x L 0 F s c G h h U X J 5 U G l 2 b 3 Q v U G l 2 b 3 R l Z C B D b 2 x 1 b W 4 u e 0 F t Z X J p Y 2 F u I E J l Y W N v b i B B S E w g T W F u Y W d l Z C B G d X R 1 c m V z I F N 0 c m F 0 Z W d 5 I E Z 1 b m Q g L S B D b G F z c y B D L D E x f S Z x d W 9 0 O y w m c X V v d D t T Z W N 0 a W 9 u M S 9 B b H B o Y V F y e V B p d m 9 0 L 1 B p d m 9 0 Z W Q g Q 2 9 s d W 1 u L n t B b W V y a W N h b i B C Z W F j b 2 4 g Q U h M I E 1 h b m F n Z W Q g R n V 0 d X J l c y B T d H J h d G V n e S B G d W 5 k I C 0 g Q 2 x h c 3 M g S W 5 z d G l 0 d X R p b 2 5 h b C w x M n 0 m c X V v d D s s J n F 1 b 3 Q 7 U 2 V j d G l v b j E v Q W x w a G F R c n l Q a X Z v d C 9 Q a X Z v d G V k I E N v b H V t b i 5 7 Q W 1 l c m l j Y W 4 g Q m V h Y 2 9 u I E F I T C B N Y W 5 h Z 2 V k I E Z 1 d H V y Z X M g U 3 R y Y X R l Z 3 k g R n V u Z C A t I E N s Y X N z I E l u d m V z d G 9 y L D E z f S Z x d W 9 0 O y w m c X V v d D t T Z W N 0 a W 9 u M S 9 B b H B o Y V F y e V B p d m 9 0 L 1 B p d m 9 0 Z W Q g Q 2 9 s d W 1 u L n t B b W V y a W N h b i B C Z W F j b 2 4 g Q U h M I E 1 h b m F n Z W Q g R n V 0 d X J l c y B T d H J h d G V n e S B G d W 5 k I C 0 g Q 2 x h c 3 M g W S w x N H 0 m c X V v d D s s J n F 1 b 3 Q 7 U 2 V j d G l v b j E v Q W x w a G F R c n l Q a X Z v d C 9 Q a X Z v d G V k I E N v b H V t b i 5 7 Q W 1 l c m l j Y W 4 g U 3 R l Y W R m Y X N 0 L D E 1 f S Z x d W 9 0 O y w m c X V v d D t T Z W N 0 a W 9 u M S 9 B b H B o Y V F y e V B p d m 9 0 L 1 B p d m 9 0 Z W Q g Q 2 9 s d W 1 u L n t B b m N o b 3 J h Z 2 U s M T Z 9 J n F 1 b 3 Q 7 L C Z x d W 9 0 O 1 N l Y 3 R p b 2 4 x L 0 F s c G h h U X J 5 U G l 2 b 3 Q v U G l 2 b 3 R l Z C B D b 2 x 1 b W 4 u e 0 F w c G F s b 2 9 z Y S w x N 3 0 m c X V v d D s s J n F 1 b 3 Q 7 U 2 V j d G l v b j E v Q W x w a G F R c n l Q a X Z v d C 9 Q a X Z v d G V k I E N v b H V t b i 5 7 Q X J h d n Q s M T h 9 J n F 1 b 3 Q 7 L C Z x d W 9 0 O 1 N l Y 3 R p b 2 4 x L 0 F s c G h h U X J 5 U G l 2 b 3 Q v U G l 2 b 3 R l Z C B D b 2 x 1 b W 4 u e 0 F y Z W 5 h I F N w Z W N p Y W w g T 3 B w b 3 J 0 d W 5 p d G l l c y B G d W 5 k I E x Q L D E 5 f S Z x d W 9 0 O y w m c X V v d D t T Z W N 0 a W 9 u M S 9 B b H B o Y V F y e V B p d m 9 0 L 1 B p d m 9 0 Z W Q g Q 2 9 s d W 1 u L n t B c m 1 p c 3 R p Y 2 U s M j B 9 J n F 1 b 3 Q 7 L C Z x d W 9 0 O 1 N l Y 3 R p b 2 4 x L 0 F s c G h h U X J 5 U G l 2 b 3 Q v U G l 2 b 3 R l Z C B D b 2 x 1 b W 4 u e 0 F 0 a G F u b 3 I s M j F 9 J n F 1 b 3 Q 7 L C Z x d W 9 0 O 1 N l Y 3 R p b 2 4 x L 0 F s c G h h U X J 5 U G l 2 b 3 Q v U G l 2 b 3 R l Z C B D b 2 x 1 b W 4 u e 0 F 1 d G 9 u b 2 1 5 L D I y f S Z x d W 9 0 O y w m c X V v d D t T Z W N 0 a W 9 u M S 9 B b H B o Y V F y e V B p d m 9 0 L 1 B p d m 9 0 Z W Q g Q 2 9 s d W 1 u L n t C V y B Q d X J l I E F s c G h h I D I x I F Z v b C w y M 3 0 m c X V v d D s s J n F 1 b 3 Q 7 U 2 V j d G l v b j E v Q W x w a G F R c n l Q a X Z v d C 9 Q a X Z v d G V k I E N v b H V t b i 5 7 Q m F 5 I F B v b m Q s M j R 9 J n F 1 b 3 Q 7 L C Z x d W 9 0 O 1 N l Y 3 R p b 2 4 x L 0 F s c G h h U X J 5 U G l 2 b 3 Q v U G l 2 b 3 R l Z C B D b 2 x 1 b W 4 u e 0 J s d W U g S G F i b 3 V y L D I 1 f S Z x d W 9 0 O y w m c X V v d D t T Z W N 0 a W 9 u M S 9 B b H B o Y V F y e V B p d m 9 0 L 1 B p d m 9 0 Z W Q g Q 2 9 s d W 1 u L n t C b H V l c 2 h p Z n Q s M j Z 9 J n F 1 b 3 Q 7 L C Z x d W 9 0 O 1 N l Y 3 R p b 2 4 x L 0 F s c G h h U X J 5 U G l 2 b 3 Q v U G l 2 b 3 R l Z C B D b 2 x 1 b W 4 u e 0 J y a W R n Z X d h d G V y I F B 1 c m U g Q W x w a G E g M T I l I F Z v b G F 0 a W x p d H k g U 3 R y Y X R l Z 3 k s M j d 9 J n F 1 b 3 Q 7 L C Z x d W 9 0 O 1 N l Y 3 R p b 2 4 x L 0 F s c G h h U X J 5 U G l 2 b 3 Q v U G l 2 b 3 R l Z C B D b 2 x 1 b W 4 u e 0 J y a W R n Z X d h d G V y I F B 1 c m U g Q W x w a G E g M T g l I F Z v b G F 0 a W x p d H k g U 3 R y Y X R l Z 3 k s M j h 9 J n F 1 b 3 Q 7 L C Z x d W 9 0 O 1 N l Y 3 R p b 2 4 x L 0 F s c G h h U X J 5 U G l 2 b 3 Q v U G l 2 b 3 R l Z C B D b 2 x 1 b W 4 u e 0 J y b 2 F k I F J l Y W N o L D I 5 f S Z x d W 9 0 O y w m c X V v d D t T Z W N 0 a W 9 u M S 9 B b H B o Y V F y e V B p d m 9 0 L 1 B p d m 9 0 Z W Q g Q 2 9 s d W 1 u L n t C c m 9 h Z C B S Z W F j a C B T e X N 0 Z W 1 h d G l j L D M w f S Z x d W 9 0 O y w m c X V v d D t T Z W N 0 a W 9 u M S 9 B b H B o Y V F y e V B p d m 9 0 L 1 B p d m 9 0 Z W Q g Q 2 9 s d W 1 u L n t D Y W R p Y W 4 s M z F 9 J n F 1 b 3 Q 7 L C Z x d W 9 0 O 1 N l Y 3 R p b 2 4 x L 0 F s c G h h U X J 5 U G l 2 b 3 Q v U G l 2 b 3 R l Z C B D b 2 x 1 b W 4 u e 0 N h b X B i Z W x s I E 1 h b m F n Z W Q g R n V 0 d X J l c y B Q c m 9 n c m F t L D M y f S Z x d W 9 0 O y w m c X V v d D t T Z W N 0 a W 9 u M S 9 B b H B o Y V F y e V B p d m 9 0 L 1 B p d m 9 0 Z W Q g Q 2 9 s d W 1 u L n t D Y X B z d G 9 u Z S w z M 3 0 m c X V v d D s s J n F 1 b 3 Q 7 U 2 V j d G l v b j E v Q W x w a G F R c n l Q a X Z v d C 9 Q a X Z v d G V k I E N v b H V t b i 5 7 Q 2 F w d W x h I F R h a W w g U m l z a y B G d W 5 k I C 0 g Q 2 x h c 3 M g Q y B V U 0 Q s M z R 9 J n F 1 b 3 Q 7 L C Z x d W 9 0 O 1 N l Y 3 R p b 2 4 x L 0 F s c G h h U X J 5 U G l 2 b 3 Q v U G l 2 b 3 R l Z C B D b 2 x 1 b W 4 u e 0 N h c m 1 v d C w z N X 0 m c X V v d D s s J n F 1 b 3 Q 7 U 2 V j d G l v b j E v Q W x w a G F R c n l Q a X Z v d C 9 Q a X Z v d G V k I E N v b H V t b i 5 7 Q 2 9 h d H V l L D M 2 f S Z x d W 9 0 O y w m c X V v d D t T Z W N 0 a W 9 u M S 9 B b H B o Y V F y e V B p d m 9 0 L 1 B p d m 9 0 Z W Q g Q 2 9 s d W 1 u L n t D b 2 5 2 Z X g g Q X N p Y S w z N 3 0 m c X V v d D s s J n F 1 b 3 Q 7 U 2 V j d G l v b j E v Q W x w a G F R c n l Q a X Z v d C 9 Q a X Z v d G V k I E N v b H V t b i 5 7 R E I g U G x h d G l u d W 0 g S V Y g U 3 l z d G V t Y X R p Y y B B b H B o Y S A t I E N s Y X N z I E k x Q y 1 V L D M 4 f S Z x d W 9 0 O y w m c X V v d D t T Z W N 0 a W 9 u M S 9 B b H B o Y V F y e V B p d m 9 0 L 1 B p d m 9 0 Z W Q g Q 2 9 s d W 1 u L n t E Q i B Q b G F 0 a W 5 1 b S B J V i B T e X N 0 Z W 1 h d G l j I E F s c G h h I C 0 g Q 2 x h c 3 M g S T V D L V U s M z l 9 J n F 1 b 3 Q 7 L C Z x d W 9 0 O 1 N l Y 3 R p b 2 4 x L 0 F s c G h h U X J 5 U G l 2 b 3 Q v U G l 2 b 3 R l Z C B D b 2 x 1 b W 4 u e 0 R C I F B s Y X R p b n V t I E l W I F N 5 c 3 R l b W F 0 a W M g Q W x w a G E g L S B D b G F z c y B S M E M t V S w 0 M H 0 m c X V v d D s s J n F 1 b 3 Q 7 U 2 V j d G l v b j E v Q W x w a G F R c n l Q a X Z v d C 9 Q a X Z v d G V k I E N v b H V t b i 5 7 R E I g U G x h d G l u d W 0 g S V Y g U 3 l z d G V t Y X R p Y y B B b H B o Y S A t I E N s Y X N z I F I x Q y 1 V L D Q x f S Z x d W 9 0 O y w m c X V v d D t T Z W N 0 a W 9 u M S 9 B b H B o Y V F y e V B p d m 9 0 L 1 B p d m 9 0 Z W Q g Q 2 9 s d W 1 u L n t E Q i B Q b G F 0 a W 5 1 b S B J V i B T e X N 0 Z W 1 h d G l j I E F s c G h h I C 0 g Q 2 x h c 3 M g U j V D L V U s N D J 9 J n F 1 b 3 Q 7 L C Z x d W 9 0 O 1 N l Y 3 R p b 2 4 x L 0 F s c G h h U X J 5 U G l 2 b 3 Q v U G l 2 b 3 R l Z C B D b 2 x 1 b W 4 u e 0 R C I F B s Y X R p b n V t I E l W I F N 5 c 3 R l b W F 0 a W M g Q W x w a G E g L S B D b G F z c y B S N k M t V S w 0 M 3 0 m c X V v d D s s J n F 1 b 3 Q 7 U 2 V j d G l v b j E v Q W x w a G F R c n l Q a X Z v d C 9 Q a X Z v d G V k I E N v b H V t b i 5 7 R E U g U 2 h h d y B D b 2 1 w b 3 N p d G U s N D R 9 J n F 1 b 3 Q 7 L C Z x d W 9 0 O 1 N l Y 3 R p b 2 4 x L 0 F s c G h h U X J 5 U G l 2 b 3 Q v U G l 2 b 3 R l Z C B D b 2 x 1 b W 4 u e 0 R F I F N o Y X c g T X V s d G k t Q X N z Z X Q g R n V u Z C w 0 N X 0 m c X V v d D s s J n F 1 b 3 Q 7 U 2 V j d G l v b j E v Q W x w a G F R c n l Q a X Z v d C 9 Q a X Z v d G V k I E N v b H V t b i 5 7 R E U g U 2 h h d y B P Y 3 V s d X M s N D Z 9 J n F 1 b 3 Q 7 L C Z x d W 9 0 O 1 N l Y 3 R p b 2 4 x L 0 F s c G h h U X J 5 U G l 2 b 3 Q v U G l 2 b 3 R l Z C B D b 2 x 1 b W 4 u e 0 R F I F N o Y X c g T 3 J p Z W 5 0 Z W V y L D Q 3 f S Z x d W 9 0 O y w m c X V v d D t T Z W N 0 a W 9 u M S 9 B b H B o Y V F y e V B p d m 9 0 L 1 B p d m 9 0 Z W Q g Q 2 9 s d W 1 u L n t E R S B T a G F 3 I E 9 y a W V u d G V l c i B I V i w 0 O H 0 m c X V v d D s s J n F 1 b 3 Q 7 U 2 V j d G l v b j E v Q W x w a G F R c n l Q a X Z v d C 9 Q a X Z v d G V k I E N v b H V t b i 5 7 R E c g U G F y d G 5 l c n M g U 3 l z d G V t Y X R p Y y B U c m F k a W 5 n I E 1 h c 3 R l c i B G d W 5 k L D Q 5 f S Z x d W 9 0 O y w m c X V v d D t T Z W N 0 a W 9 u M S 9 B b H B o Y V F y e V B p d m 9 0 L 1 B p d m 9 0 Z W Q g Q 2 9 s d W 1 u L n t E Y X J z Y W 5 h L D U w f S Z x d W 9 0 O y w m c X V v d D t T Z W N 0 a W 9 u M S 9 B b H B o Y V F y e V B p d m 9 0 L 1 B p d m 9 0 Z W Q g Q 2 9 s d W 1 u L n t E a X N j b 3 Z l c n k s N T F 9 J n F 1 b 3 Q 7 L C Z x d W 9 0 O 1 N l Y 3 R p b 2 4 x L 0 F s c G h h U X J 5 U G l 2 b 3 Q v U G l 2 b 3 R l Z C B D b 2 x 1 b W 4 u e 0 R 1 Y W x p d H k g R m V y b W k g R n V u Z C w 1 M n 0 m c X V v d D s s J n F 1 b 3 Q 7 U 2 V j d G l v b j E v Q W x w a G F R c n l Q a X Z v d C 9 Q a X Z v d G V k I E N v b H V t b i 5 7 R W l z b G V y L D U z f S Z x d W 9 0 O y w m c X V v d D t T Z W N 0 a W 9 u M S 9 B b H B o Y V F y e V B p d m 9 0 L 1 B p d m 9 0 Z W Q g Q 2 9 s d W 1 u L n t F b X N v I F N h Z 3 V h c m 8 g T H R k L D U 0 f S Z x d W 9 0 O y w m c X V v d D t T Z W N 0 a W 9 u M S 9 B b H B o Y V F y e V B p d m 9 0 L 1 B p d m 9 0 Z W Q g Q 2 9 s d W 1 u L n t F b m d p b m V l c n M g R 2 F 0 Z S w 1 N X 0 m c X V v d D s s J n F 1 b 3 Q 7 U 2 V j d G l v b j E v Q W x w a G F R c n l Q a X Z v d C 9 Q a X Z v d G V k I E N v b H V t b i 5 7 R k 9 S V C B F T U 4 s N T Z 9 J n F 1 b 3 Q 7 L C Z x d W 9 0 O 1 N l Y 3 R p b 2 4 x L 0 F s c G h h U X J 5 U G l 2 b 3 Q v U G l 2 b 3 R l Z C B D b 2 x 1 b W 4 u e 0 Z P U l Q g R 2 x v Y m F s I E N v b n R y Y X J p Y W 4 s N T d 9 J n F 1 b 3 Q 7 L C Z x d W 9 0 O 1 N l Y 3 R p b 2 4 x L 0 F s c G h h U X J 5 U G l 2 b 3 Q v U G l 2 b 3 R l Z C B D b 2 x 1 b W 4 u e 0 Z P U l Q g R 2 x v Y m F s I E R p d m V y c 2 l m a W V k L D U 4 f S Z x d W 9 0 O y w m c X V v d D t T Z W N 0 a W 9 u M S 9 B b H B o Y V F y e V B p d m 9 0 L 1 B p d m 9 0 Z W Q g Q 2 9 s d W 1 u L n t G T 1 J U I E d s b 2 J h b C B G d X R 1 c m V z L D U 5 f S Z x d W 9 0 O y w m c X V v d D t T Z W N 0 a W 9 u M S 9 B b H B o Y V F y e V B p d m 9 0 L 1 B p d m 9 0 Z W Q g Q 2 9 s d W 1 u L n t G T 1 J U I E d s b 2 J h b C B G d X R 1 c m V z I F B y b 2 d y Y W 0 s N j B 9 J n F 1 b 3 Q 7 L C Z x d W 9 0 O 1 N l Y 3 R p b 2 4 x L 0 F s c G h h U X J 5 U G l 2 b 3 Q v U G l 2 b 3 R l Z C B D b 2 x 1 b W 4 u e 0 Z P U l Q g R 2 x v Y m F s I F R y Z W 5 k L D Y x f S Z x d W 9 0 O y w m c X V v d D t T Z W N 0 a W 9 u M S 9 B b H B o Y V F y e V B p d m 9 0 L 1 B p d m 9 0 Z W Q g Q 2 9 s d W 1 u L n t G U S B C Y W x h b m N l Z C B S a X N r I E N v b W 1 v Z G l 0 e S B G d W 5 k L D Y y f S Z x d W 9 0 O y w m c X V v d D t T Z W N 0 a W 9 u M S 9 B b H B o Y V F y e V B p d m 9 0 L 1 B p d m 9 0 Z W Q g Q 2 9 s d W 1 u L n t G Y W x j b 2 4 g R W R n Z S w 2 M 3 0 m c X V v d D s s J n F 1 b 3 Q 7 U 2 V j d G l v b j E v Q W x w a G F R c n l Q a X Z v d C 9 Q a X Z v d G V k I E N v b H V t b i 5 7 R m x v c m l u I E N v d X J 0 L D Y 0 f S Z x d W 9 0 O y w m c X V v d D t T Z W N 0 a W 9 u M S 9 B b H B o Y V F y e V B p d m 9 0 L 1 B p d m 9 0 Z W Q g Q 2 9 s d W 1 u L n t H U 0 E g V H J l b m Q g R n V u Z C B M d G Q g L S B D b G F z c y B B I F V T R C w 2 N X 0 m c X V v d D s s J n F 1 b 3 Q 7 U 2 V j d G l v b j E v Q W x w a G F R c n l Q a X Z v d C 9 Q a X Z v d G V k I E N v b H V t b i 5 7 R 2 V t c 3 N 0 b 2 N r I E Z 1 b m Q s N j Z 9 J n F 1 b 3 Q 7 L C Z x d W 9 0 O 1 N l Y 3 R p b 2 4 x L 0 F s c G h h U X J 5 U G l 2 b 3 Q v U G l 2 b 3 R l Z C B D b 2 x 1 b W 4 u e 0 d v d m V y b m 9 y c y B M Y W 5 l L D Y 3 f S Z x d W 9 0 O y w m c X V v d D t T Z W N 0 a W 9 u M S 9 B b H B o Y V F y e V B p d m 9 0 L 1 B p d m 9 0 Z W Q g Q 2 9 s d W 1 u L n t H c m F o Y W 0 g R 2 x v Y m F s I E l u d m V z d G 1 l b n Q g R n V u Z C A t I E s 0 R C 0 x M F Y g U 2 V n c m V n Y X R l Z C B Q b 3 J 0 Z m 9 s a W 8 s N j h 9 J n F 1 b 3 Q 7 L C Z x d W 9 0 O 1 N l Y 3 R p b 2 4 x L 0 F s c G h h U X J 5 U G l 2 b 3 Q v U G l 2 b 3 R l Z C B D b 2 x 1 b W 4 u e 0 d y Y W h h b S B H b G 9 i Y W w g S W 5 2 Z X N 0 b W V u d C B G d W 5 k I C 0 g S z R E L T E 1 V i B T Z W d y Z W d h d G V k I F B v c n R m b 2 x p b y w 2 O X 0 m c X V v d D s s J n F 1 b 3 Q 7 U 2 V j d G l v b j E v Q W x w a G F R c n l Q a X Z v d C 9 Q a X Z v d G V k I E N v b H V t b i 5 7 R 3 J h a G F t I F R h Y 3 R p Y 2 F s I F R y Z W 5 k I E N h c H B l Z C B C Z X R h I C h F c X V p d G l l c y k g U 2 V y a W V z I E E s N z B 9 J n F 1 b 3 Q 7 L C Z x d W 9 0 O 1 N l Y 3 R p b 2 4 x L 0 F s c G h h U X J 5 U G l 2 b 3 Q v U G l 2 b 3 R l Z C B D b 2 x 1 b W 4 u e 0 d y Y W h h b S B U Y W N 0 a W N h b C B U c m V u Z C B T d H J h d G V n e S B T Z X J p Z X M g Q S w 3 M X 0 m c X V v d D s s J n F 1 b 3 Q 7 U 2 V j d G l v b j E v Q W x w a G F R c n l Q a X Z v d C 9 Q a X Z v d G V k I E N v b H V t b i 5 7 R 3 J h d G l j d W x l I E F z a W E g T W F j c m 8 g R n V u Z C B M d G Q g L S B D b G F z c y B B L D c y f S Z x d W 9 0 O y w m c X V v d D t T Z W N 0 a W 9 u M S 9 B b H B o Y V F y e V B p d m 9 0 L 1 B p d m 9 0 Z W Q g Q 2 9 s d W 1 u L n t H c m V l b m x p Z 2 h 0 L D c z f S Z x d W 9 0 O y w m c X V v d D t T Z W N 0 a W 9 u M S 9 B b H B o Y V F y e V B p d m 9 0 L 1 B p d m 9 0 Z W Q g Q 2 9 s d W 1 u L n t H c m V l b n Z h b G U s N z R 9 J n F 1 b 3 Q 7 L C Z x d W 9 0 O 1 N l Y 3 R p b 2 4 x L 0 F s c G h h U X J 5 U G l 2 b 3 Q v U G l 2 b 3 R l Z C B D b 2 x 1 b W 4 u e 0 d y Z X N o Y W 0 g Q U N B U i w 3 N X 0 m c X V v d D s s J n F 1 b 3 Q 7 U 2 V j d G l v b j E v Q W x w a G F R c n l Q a X Z v d C 9 Q a X Z v d G V k I E N v b H V t b i 5 7 R 3 J l c 2 h h b S B D T V M s N z Z 9 J n F 1 b 3 Q 7 L C Z x d W 9 0 O 1 N l Y 3 R p b 2 4 x L 0 F s c G h h U X J 5 U G l 2 b 3 Q v U G l 2 b 3 R l Z C B D b 2 x 1 b W 4 u e 0 g g U G F y d G 5 l c n M s N z d 9 J n F 1 b 3 Q 7 L C Z x d W 9 0 O 1 N l Y 3 R p b 2 4 x L 0 F s c G h h U X J 5 U G l 2 b 3 Q v U G l 2 b 3 R l Z C B D b 2 x 1 b W 4 u e 0 g y T y B B Z G F n a W 8 s N z h 9 J n F 1 b 3 Q 7 L C Z x d W 9 0 O 1 N l Y 3 R p b 2 4 x L 0 F s c G h h U X J 5 U G l 2 b 3 Q v U G l 2 b 3 R l Z C B D b 2 x 1 b W 4 u e 0 g y T y B B b G x l Z 3 J v L D c 5 f S Z x d W 9 0 O y w m c X V v d D t T Z W N 0 a W 9 u M S 9 B b H B o Y V F y e V B p d m 9 0 L 1 B p d m 9 0 Z W Q g Q 2 9 s d W 1 u L n t I M k 8 g T W 9 k Z X J h d G 8 s O D B 9 J n F 1 b 3 Q 7 L C Z x d W 9 0 O 1 N l Y 3 R p b 2 4 x L 0 F s c G h h U X J 5 U G l 2 b 3 Q v U G l 2 b 3 R l Z C B D b 2 x 1 b W 4 u e 0 h G U l g s O D F 9 J n F 1 b 3 Q 7 L C Z x d W 9 0 O 1 N l Y 3 R p b 2 4 x L 0 F s c G h h U X J 5 U G l 2 b 3 Q v U G l 2 b 3 R l Z C B D b 2 x 1 b W 4 u e 0 h G U l g g Q 1 R B I E 1 h Y 3 J v L D g y f S Z x d W 9 0 O y w m c X V v d D t T Z W N 0 a W 9 u M S 9 B b H B o Y V F y e V B p d m 9 0 L 1 B p d m 9 0 Z W Q g Q 2 9 s d W 1 u L n t I R l J Y I E V N T i w 4 M 3 0 m c X V v d D s s J n F 1 b 3 Q 7 U 2 V j d G l v b j E v Q W x w a G F R c n l Q a X Z v d C 9 Q a X Z v d G V k I E N v b H V t b i 5 7 S E Z S W C B F c X V p d H k s O D R 9 J n F 1 b 3 Q 7 L C Z x d W 9 0 O 1 N l Y 3 R p b 2 4 x L 0 F s c G h h U X J 5 U G l 2 b 3 Q v U G l 2 b 3 R l Z C B D b 2 x 1 b W 4 u e 0 h G U l g g R X Z l b n Q s O D V 9 J n F 1 b 3 Q 7 L C Z x d W 9 0 O 1 N l Y 3 R p b 2 4 x L 0 F s c G h h U X J 5 U G l 2 b 3 Q v U G l 2 b 3 R l Z C B D b 2 x 1 b W 4 u e 0 l 0 a G F u I E N y Z W V r L D g 2 f S Z x d W 9 0 O y w m c X V v d D t T Z W N 0 a W 9 u M S 9 B b H B o Y V F y e V B p d m 9 0 L 1 B p d m 9 0 Z W Q g Q 2 9 s d W 1 u L n t K S E w s O D d 9 J n F 1 b 3 Q 7 L C Z x d W 9 0 O 1 N l Y 3 R p b 2 4 x L 0 F s c G h h U X J 5 U G l 2 b 3 Q v U G l 2 b 3 R l Z C B D b 2 x 1 b W 4 u e 0 p h b m N o b 3 I s O D h 9 J n F 1 b 3 Q 7 L C Z x d W 9 0 O 1 N l Y 3 R p b 2 4 x L 0 F s c G h h U X J 5 U G l 2 b 3 Q v U G l 2 b 3 R l Z C B D b 2 x 1 b W 4 u e 0 t l b n N p Y 2 8 s O D l 9 J n F 1 b 3 Q 7 L C Z x d W 9 0 O 1 N l Y 3 R p b 2 4 x L 0 F s c G h h U X J 5 U G l 2 b 3 Q v U G l 2 b 3 R l Z C B D b 2 x 1 b W 4 u e 0 t p b m c g U 3 R y Z W V 0 L D k w f S Z x d W 9 0 O y w m c X V v d D t T Z W N 0 a W 9 u M S 9 B b H B o Y V F y e V B p d m 9 0 L 1 B p d m 9 0 Z W Q g Q 2 9 s d W 1 u L n t L a X J r b 3 N 3 Y W x k L D k x f S Z x d W 9 0 O y w m c X V v d D t T Z W N 0 a W 9 u M S 9 B b H B o Y V F y e V B p d m 9 0 L 1 B p d m 9 0 Z W Q g Q 2 9 s d W 1 u L n t L e W x p b i w 5 M n 0 m c X V v d D s s J n F 1 b 3 Q 7 U 2 V j d G l v b j E v Q W x w a G F R c n l Q a X Z v d C 9 Q a X Z v d G V k I E N v b H V t b i 5 7 T E Z J U y B W a X N p b 2 4 s O T N 9 J n F 1 b 3 Q 7 L C Z x d W 9 0 O 1 N l Y 3 R p b 2 4 x L 0 F s c G h h U X J 5 U G l 2 b 3 Q v U G l 2 b 3 R l Z C B D b 2 x 1 b W 4 u e 0 x N U i B G d W 5 k L D k 0 f S Z x d W 9 0 O y w m c X V v d D t T Z W N 0 a W 9 u M S 9 B b H B o Y V F y e V B p d m 9 0 L 1 B p d m 9 0 Z W Q g Q 2 9 s d W 1 u L n t M a W d o d C B T d H J l Z X Q s O T V 9 J n F 1 b 3 Q 7 L C Z x d W 9 0 O 1 N l Y 3 R p b 2 4 x L 0 F s c G h h U X J 5 U G l 2 b 3 Q v U G l 2 b 3 R l Z C B D b 2 x 1 b W 4 u e 0 x p b 2 4 g U G 9 p b n Q s O T Z 9 J n F 1 b 3 Q 7 L C Z x d W 9 0 O 1 N l Y 3 R p b 2 4 x L 0 F s c G h h U X J 5 U G l 2 b 3 Q v U G l 2 b 3 R l Z C B D b 2 x 1 b W 4 u e 0 x v b m U g U G l u Z S w 5 N 3 0 m c X V v d D s s J n F 1 b 3 Q 7 U 2 V j d G l v b j E v Q W x w a G F R c n l Q a X Z v d C 9 Q a X Z v d G V k I E N v b H V t b i 5 7 T H V t a W 5 1 c y w 5 O H 0 m c X V v d D s s J n F 1 b 3 Q 7 U 2 V j d G l v b j E v Q W x w a G F R c n l Q a X Z v d C 9 Q a X Z v d G V k I E N v b H V t b i 5 7 T H V 4 b 3 I s O T l 9 J n F 1 b 3 Q 7 L C Z x d W 9 0 O 1 N l Y 3 R p b 2 4 x L 0 F s c G h h U X J 5 U G l 2 b 3 Q v U G l 2 b 3 R l Z C B D b 2 x 1 b W 4 u e 0 1 H S S B B c m J l Y S w x M D B 9 J n F 1 b 3 Q 7 L C Z x d W 9 0 O 1 N l Y 3 R p b 2 4 x L 0 F s c G h h U X J 5 U G l 2 b 3 Q v U G l 2 b 3 R l Z C B D b 2 x 1 b W 4 u e 0 1 X I E V 1 c m V r Y S B G d W 5 k L D E w M X 0 m c X V v d D s s J n F 1 b 3 Q 7 U 2 V j d G l v b j E v Q W x w a G F R c n l Q a X Z v d C 9 Q a X Z v d G V k I E N v b H V t b i 5 7 T V c g R 2 x v Y m F s I E 9 w c G 9 y d H V u a X R p Z X M s M T A y f S Z x d W 9 0 O y w m c X V v d D t T Z W N 0 a W 9 u M S 9 B b H B o Y V F y e V B p d m 9 0 L 1 B p d m 9 0 Z W Q g Q 2 9 s d W 1 u L n t N V y B U T 1 B T I E Z 1 b m Q s M T A z f S Z x d W 9 0 O y w m c X V v d D t T Z W N 0 a W 9 u M S 9 B b H B o Y V F y e V B p d m 9 0 L 1 B p d m 9 0 Z W Q g Q 2 9 s d W 1 u L n t N V 0 Y g T G l x d W l k I E F s c G h h I F B s d X M g R n V u Z C w x M D R 9 J n F 1 b 3 Q 7 L C Z x d W 9 0 O 1 N l Y 3 R p b 2 4 x L 0 F s c G h h U X J 5 U G l 2 b 3 Q v U G l 2 b 3 R l Z C B D b 2 x 1 b W 4 u e 0 1 h b m l r Y X k s M T A 1 f S Z x d W 9 0 O y w m c X V v d D t T Z W N 0 a W 9 u M S 9 B b H B o Y V F y e V B p d m 9 0 L 1 B p d m 9 0 Z W Q g Q 2 9 s d W 1 u L n t N Y W 5 p a 2 F 5 I E 1 l c m d l c i w x M D Z 9 J n F 1 b 3 Q 7 L C Z x d W 9 0 O 1 N l Y 3 R p b 2 4 x L 0 F s c G h h U X J 5 U G l 2 b 3 Q v U G l 2 b 3 R l Z C B D b 2 x 1 b W 4 u e 0 1 v Y W I s M T A 3 f S Z x d W 9 0 O y w m c X V v d D t T Z W N 0 a W 9 u M S 9 B b H B o Y V F y e V B p d m 9 0 L 1 B p d m 9 0 Z W Q g Q 2 9 s d W 1 u L n t N b 3 N h a W M s M T A 4 f S Z x d W 9 0 O y w m c X V v d D t T Z W N 0 a W 9 u M S 9 B b H B o Y V F y e V B p d m 9 0 L 1 B p d m 9 0 Z W Q g Q 2 9 s d W 1 u L n t N d W R y a W N r L D E w O X 0 m c X V v d D s s J n F 1 b 3 Q 7 U 2 V j d G l v b j E v Q W x w a G F R c n l Q a X Z v d C 9 Q a X Z v d G V k I E N v b H V t b i 5 7 T X l y a W F k L D E x M H 0 m c X V v d D s s J n F 1 b 3 Q 7 U 2 V j d G l v b j E v Q W x w a G F R c n l Q a X Z v d C 9 Q a X Z v d G V k I E N v b H V t b i 5 7 T l d J L D E x M X 0 m c X V v d D s s J n F 1 b 3 Q 7 U 2 V j d G l v b j E v Q W x w a G F R c n l Q a X Z v d C 9 Q a X Z v d G V k I E N v b H V t b i 5 7 T m V v I E l 2 e S w x M T J 9 J n F 1 b 3 Q 7 L C Z x d W 9 0 O 1 N l Y 3 R p b 2 4 x L 0 F s c G h h U X J 5 U G l 2 b 3 Q v U G l 2 b 3 R l Z C B D b 2 x 1 b W 4 u e 0 5 l d 2 J y b 2 9 r L D E x M 3 0 m c X V v d D s s J n F 1 b 3 Q 7 U 2 V j d G l v b j E v Q W x w a G F R c n l Q a X Z v d C 9 Q a X Z v d G V k I E N v b H V t b i 5 7 T m 9 r b 3 R h L D E x N H 0 m c X V v d D s s J n F 1 b 3 Q 7 U 2 V j d G l v b j E v Q W x w a G F R c n l Q a X Z v d C 9 Q a X Z v d G V k I E N v b H V t b i 5 7 T m 9 y Z G V h I D E g L S B B b H B o Y S A x M C B N Q S B G d W 5 k I C 0 g Q 2 x h c 3 M g S E F D I F V T R C w x M T V 9 J n F 1 b 3 Q 7 L C Z x d W 9 0 O 1 N l Y 3 R p b 2 4 x L 0 F s c G h h U X J 5 U G l 2 b 3 Q v U G l 2 b 3 R l Z C B D b 2 x 1 b W 4 u e 0 5 v c m R l Y S A x I C 0 g Q W x w a G E g M T A g T U E g R n V u Z C A t I E N s Y X N z I E h C I F V T R C w x M T Z 9 J n F 1 b 3 Q 7 L C Z x d W 9 0 O 1 N l Y 3 R p b 2 4 x L 0 F s c G h h U X J 5 U G l 2 b 3 Q v U G l 2 b 3 R l Z C B D b 2 x 1 b W 4 u e 0 5 v c m R l Y S A x I C 0 g Q W x w a G E g M T A g T U E g R n V u Z C A t I E N s Y X N z I E h C Q y B V U 0 Q s M T E 3 f S Z x d W 9 0 O y w m c X V v d D t T Z W N 0 a W 9 u M S 9 B b H B o Y V F y e V B p d m 9 0 L 1 B p d m 9 0 Z W Q g Q 2 9 s d W 1 u L n t O b 3 J k Z W E g M S A t I E F s c G h h I D E w I E 1 B I E Z 1 b m Q g L S B D b G F z c y B I Q k k g V V N E L D E x O H 0 m c X V v d D s s J n F 1 b 3 Q 7 U 2 V j d G l v b j E v Q W x w a G F R c n l Q a X Z v d C 9 Q a X Z v d G V k I E N v b H V t b i 5 7 T m 9 y Z G V h I D E g L S B B b H B o Y S A x M C B N Q S B G d W 5 k I C 0 g Q 2 x h c 3 M g S E 0 g V V N E L D E x O X 0 m c X V v d D s s J n F 1 b 3 Q 7 U 2 V j d G l v b j E v Q W x w a G F R c n l Q a X Z v d C 9 Q a X Z v d G V k I E N v b H V t b i 5 7 T 2 F r d H J l Z S w x M j B 9 J n F 1 b 3 Q 7 L C Z x d W 9 0 O 1 N l Y 3 R p b 2 4 x L 0 F s c G h h U X J 5 U G l 2 b 3 Q v U G l 2 b 3 R l Z C B D b 2 x 1 b W 4 u e 0 9 t b m k s M T I x f S Z x d W 9 0 O y w m c X V v d D t T Z W N 0 a W 9 u M S 9 B b H B o Y V F y e V B p d m 9 0 L 1 B p d m 9 0 Z W Q g Q 2 9 s d W 1 u L n t Q S U 1 D T y B B Y n N v b H V 0 Z S B S Z X R 1 c m 4 g U 3 R y Y X R l Z 3 k g S V Y g R n V u Z C w x M j J 9 J n F 1 b 3 Q 7 L C Z x d W 9 0 O 1 N l Y 3 R p b 2 4 x L 0 F s c G h h U X J 5 U G l 2 b 3 Q v U G l 2 b 3 R l Z C B D b 2 x 1 b W 4 u e 1 B J T U N P I E F i c 2 9 s d X R l I F J l d H V y b i B T d H J h d G V n e S B W I E Z 1 b m Q s M T I z f S Z x d W 9 0 O y w m c X V v d D t T Z W N 0 a W 9 u M S 9 B b H B o Y V F y e V B p d m 9 0 L 1 B p d m 9 0 Z W Q g Q 2 9 s d W 1 u L n t Q S U 1 D T y B U Y W N 0 a W N h b C B P c H B v c n R 1 b m l 0 a W V z I E Z 1 b m Q s M T I 0 f S Z x d W 9 0 O y w m c X V v d D t T Z W N 0 a W 9 u M S 9 B b H B o Y V F y e V B p d m 9 0 L 1 B p d m 9 0 Z W Q g Q 2 9 s d W 1 u L n t Q S U 5 H I E V 4 Y 2 V w d G l v b m F s I F Z h b H V l L D E y N X 0 m c X V v d D s s J n F 1 b 3 Q 7 U 2 V j d G l v b j E v Q W x w a G F R c n l Q a X Z v d C 9 Q a X Z v d G V k I E N v b H V t b i 5 7 U G F s b 2 1 h I E l u d G V y b m F 0 a W 9 u Y W w g T H R k L D E y N n 0 m c X V v d D s s J n F 1 b 3 Q 7 U 2 V j d G l v b j E v Q W x w a G F R c n l Q a X Z v d C 9 Q a X Z v d G V k I E N v b H V t b i 5 7 U G F s b 2 1 h I F B h c n R u Z X J z I E x M Q y w x M j d 9 J n F 1 b 3 Q 7 L C Z x d W 9 0 O 1 N l Y 3 R p b 2 4 x L 0 F s c G h h U X J 5 U G l 2 b 3 Q v U G l 2 b 3 R l Z C B D b 2 x 1 b W 4 u e 1 B h b m 5 p b m c s M T I 4 f S Z x d W 9 0 O y w m c X V v d D t T Z W N 0 a W 9 u M S 9 B b H B o Y V F y e V B p d m 9 0 L 1 B p d m 9 0 Z W Q g Q 2 9 s d W 1 u L n t Q Y X J 2 d X M s M T I 5 f S Z x d W 9 0 O y w m c X V v d D t T Z W N 0 a W 9 u M S 9 B b H B o Y V F y e V B p d m 9 0 L 1 B p d m 9 0 Z W Q g Q 2 9 s d W 1 u L n t Q Y X N z c G 9 y d C w x M z B 9 J n F 1 b 3 Q 7 L C Z x d W 9 0 O 1 N l Y 3 R p b 2 4 x L 0 F s c G h h U X J 5 U G l 2 b 3 Q v U G l 2 b 3 R l Z C B D b 2 x 1 b W 4 u e 1 B l b G h h b S w x M z F 9 J n F 1 b 3 Q 7 L C Z x d W 9 0 O 1 N l Y 3 R p b 2 4 x L 0 F s c G h h U X J 5 U G l 2 b 3 Q v U G l 2 b 3 R l Z C B D b 2 x 1 b W 4 u e 1 B l b n R 3 Y X R l c i w x M z J 9 J n F 1 b 3 Q 7 L C Z x d W 9 0 O 1 N l Y 3 R p b 2 4 x L 0 F s c G h h U X J 5 U G l 2 b 3 Q v U G l 2 b 3 R l Z C B D b 2 x 1 b W 4 u e 1 B l b n R 3 Y X R l c i B N Z X J n Z X I s M T M z f S Z x d W 9 0 O y w m c X V v d D t T Z W N 0 a W 9 u M S 9 B b H B o Y V F y e V B p d m 9 0 L 1 B p d m 9 0 Z W Q g Q 2 9 s d W 1 u L n t Q Z X J z a G l u Z y w x M z R 9 J n F 1 b 3 Q 7 L C Z x d W 9 0 O 1 N l Y 3 R p b 2 4 x L 0 F s c G h h U X J 5 U G l 2 b 3 Q v U G l 2 b 3 R l Z C B D b 2 x 1 b W 4 u e 1 B p Y 3 R l d C B U b 3 R h b C B S Z X R 1 c m 4 g L S B E a X Z l c n N p Z m l l Z C B B b H B o Y S B I S S B V U 0 Q s M T M 1 f S Z x d W 9 0 O y w m c X V v d D t T Z W N 0 a W 9 u M S 9 B b H B o Y V F y e V B p d m 9 0 L 1 B p d m 9 0 Z W Q g Q 2 9 s d W 1 u L n t Q a W N 0 Z X Q g V G 9 0 Y W w g U m V 0 d X J u I C 0 g R G l 2 Z X J z a W Z p Z W Q g Q W x w a G E g S E o g V V N E L D E z N n 0 m c X V v d D s s J n F 1 b 3 Q 7 U 2 V j d G l v b j E v Q W x w a G F R c n l Q a X Z v d C 9 Q a X Z v d G V k I E N v b H V t b i 5 7 U G l j d G V 0 I F R v d G F s I F J l d H V y b i A t I E R p d m V y c 2 l m a W V k I E F s c G h h I E h Q I F V T R C w x M z d 9 J n F 1 b 3 Q 7 L C Z x d W 9 0 O 1 N l Y 3 R p b 2 4 x L 0 F s c G h h U X J 5 U G l 2 b 3 Q v U G l 2 b 3 R l Z C B D b 2 x 1 b W 4 u e 1 B p b m c g R W 1 l c m d p b m c g T W F y a 2 V 0 c y B N Y W N y b y w x M z h 9 J n F 1 b 3 Q 7 L C Z x d W 9 0 O 1 N l Y 3 R p b 2 4 x L 0 F s c G h h U X J 5 U G l 2 b 3 Q v U G l 2 b 3 R l Z C B D b 2 x 1 b W 4 u e 1 B 1 c m E g V m l k Y S w x M z l 9 J n F 1 b 3 Q 7 L C Z x d W 9 0 O 1 N l Y 3 R p b 2 4 x L 0 F s c G h h U X J 5 U G l 2 b 3 Q v U G l 2 b 3 R l Z C B D b 2 x 1 b W 4 u e 1 E g R n V u Z G l u Z y w x N D B 9 J n F 1 b 3 Q 7 L C Z x d W 9 0 O 1 N l Y 3 R p b 2 4 x L 0 F s c G h h U X J 5 U G l 2 b 3 Q v U G l 2 b 3 R l Z C B D b 2 x 1 b W 4 u e 1 F 1 Y W 5 0 Z W R n Z S B H b G 9 i Y W w g R n V u Z C w x N D F 9 J n F 1 b 3 Q 7 L C Z x d W 9 0 O 1 N l Y 3 R p b 2 4 x L 0 F s c G h h U X J 5 U G l 2 b 3 Q v U G l 2 b 3 R l Z C B D b 2 x 1 b W 4 u e 1 F 1 Z X N 0 L D E 0 M n 0 m c X V v d D s s J n F 1 b 3 Q 7 U 2 V j d G l v b j E v Q W x w a G F R c n l Q a X Z v d C 9 Q a X Z v d G V k I E N v b H V t b i 5 7 U k l E Q S w x N D N 9 J n F 1 b 3 Q 7 L C Z x d W 9 0 O 1 N l Y 3 R p b 2 4 x L 0 F s c G h h U X J 5 U G l 2 b 3 Q v U G l 2 b 3 R l Z C B D b 2 x 1 b W 4 u e 1 J J R E d F L D E 0 N H 0 m c X V v d D s s J n F 1 b 3 Q 7 U 2 V j d G l v b j E v Q W x w a G F R c n l Q a X Z v d C 9 Q a X Z v d G V k I E N v b H V t b i 5 7 U k l F R i w x N D V 9 J n F 1 b 3 Q 7 L C Z x d W 9 0 O 1 N l Y 3 R p b 2 4 x L 0 F s c G h h U X J 5 U G l 2 b 3 Q v U G l 2 b 3 R l Z C B D b 2 x 1 b W 4 u e 1 J l c 2 9 u Y X R l L D E 0 N n 0 m c X V v d D s s J n F 1 b 3 Q 7 U 2 V j d G l v b j E v Q W x w a G F R c n l Q a X Z v d C 9 Q a X Z v d G V k I E N v b H V t b i 5 7 U m 9 j a y B T c H J p b m d z L D E 0 N 3 0 m c X V v d D s s J n F 1 b 3 Q 7 U 2 V j d G l v b j E v Q W x w a G F R c n l Q a X Z v d C 9 Q a X Z v d G V k I E N v b H V t b i 5 7 U m 9 r b 3 M s M T Q 4 f S Z x d W 9 0 O y w m c X V v d D t T Z W N 0 a W 9 u M S 9 B b H B o Y V F y e V B p d m 9 0 L 1 B p d m 9 0 Z W Q g Q 2 9 s d W 1 u L n t T Z W 5 h d G 9 y L D E 0 O X 0 m c X V v d D s s J n F 1 b 3 Q 7 U 2 V j d G l v b j E v Q W x w a G F R c n l Q a X Z v d C 9 Q a X Z v d G V k I E N v b H V t b i 5 7 U 2 h l Z m Z p Z W x k L D E 1 M H 0 m c X V v d D s s J n F 1 b 3 Q 7 U 2 V j d G l v b j E v Q W x w a G F R c n l Q a X Z v d C 9 Q a X Z v d G V k I E N v b H V t b i 5 7 U 2 l s d m V y I F B v a W 5 0 L D E 1 M X 0 m c X V v d D s s J n F 1 b 3 Q 7 U 2 V j d G l v b j E v Q W x w a G F R c n l Q a X Z v d C 9 Q a X Z v d G V k I E N v b H V t b i 5 7 U 2 9 1 d G h w b 2 l u d C w x N T J 9 J n F 1 b 3 Q 7 L C Z x d W 9 0 O 1 N l Y 3 R p b 2 4 x L 0 F s c G h h U X J 5 U G l 2 b 3 Q v U G l 2 b 3 R l Z C B D b 2 x 1 b W 4 u e 1 N w a W 5 u Y W t l c i w x N T N 9 J n F 1 b 3 Q 7 L C Z x d W 9 0 O 1 N l Y 3 R p b 2 4 x L 0 F s c G h h U X J 5 U G l 2 b 3 Q v U G l 2 b 3 R l Z C B D b 2 x 1 b W 4 u e 1 N x d W F y Z X B v a W 5 0 I E N v c m U g T W F z d G V y I E Z 1 b m Q s M T U 0 f S Z x d W 9 0 O y w m c X V v d D t T Z W N 0 a W 9 u M S 9 B b H B o Y V F y e V B p d m 9 0 L 1 B p d m 9 0 Z W Q g Q 2 9 s d W 1 u L n t T c X V h c m V w b 2 l u d C B G b 2 N 1 c y B J b n R l c m 5 h d G l v b m F s I E Z 1 b m Q g T G l t a X R l Z C A t I E h Z U E 9 U S E V U S U N B T C w x N T V 9 J n F 1 b 3 Q 7 L C Z x d W 9 0 O 1 N l Y 3 R p b 2 4 x L 0 F s c G h h U X J 5 U G l 2 b 3 Q v U G l 2 b 3 R l Z C B D b 2 x 1 b W 4 u e 1 N 0 Y X J i b 2 F y Z C w x N T Z 9 J n F 1 b 3 Q 7 L C Z x d W 9 0 O 1 N l Y 3 R p b 2 4 x L 0 F s c G h h U X J 5 U G l 2 b 3 Q v U G l 2 b 3 R l Z C B D b 2 x 1 b W 4 u e 1 N 0 Y X R h c i w x N T d 9 J n F 1 b 3 Q 7 L C Z x d W 9 0 O 1 N l Y 3 R p b 2 4 x L 0 F s c G h h U X J 5 U G l 2 b 3 Q v U G l 2 b 3 R l Z C B D b 2 x 1 b W 4 u e 1 N 5 c 3 R l b W F 0 a W M g V H J h Z G l u Z y B N Y X N 0 Z X I g R n V u Z C w x N T h 9 J n F 1 b 3 Q 7 L C Z x d W 9 0 O 1 N l Y 3 R p b 2 4 x L 0 F s c G h h U X J 5 U G l 2 b 3 Q v U G l 2 b 3 R l Z C B D b 2 x 1 b W 4 u e 1 N 5 c 3 R l b W F 0 a W N h I E F S U C w x N T l 9 J n F 1 b 3 Q 7 L C Z x d W 9 0 O 1 N l Y 3 R p b 2 4 x L 0 F s c G h h U X J 5 U G l 2 b 3 Q v U G l 2 b 3 R l Z C B D b 2 x 1 b W 4 u e 1 N 5 c 3 R l b W F 0 a W N h I E F s d G V y b m F 0 a X Z l I E 1 h c m t l d H M s M T Y w f S Z x d W 9 0 O y w m c X V v d D t T Z W N 0 a W 9 u M S 9 B b H B o Y V F y e V B p d m 9 0 L 1 B p d m 9 0 Z W Q g Q 2 9 s d W 1 u L n t T e X N 0 Z W 1 h d G l j Y S B B b H R l c m 5 h d G l 2 Z S B S a X N r I F B y Z W 1 p Y S B G d W 5 k I E x 0 Z C A t I E N s Y X N z I F E g V V N E L D E 2 M X 0 m c X V v d D s s J n F 1 b 3 Q 7 U 2 V j d G l v b j E v Q W x w a G F R c n l Q a X Z v d C 9 Q a X Z v d G V k I E N v b H V t b i 5 7 U 3 l z d G V t Y X R p Y 2 E g Q m x 1 Z U 1 h d H J p e C w x N j J 9 J n F 1 b 3 Q 7 L C Z x d W 9 0 O 1 N l Y 3 R p b 2 4 x L 0 F s c G h h U X J 5 U G l 2 b 3 Q v U G l 2 b 3 R l Z C B D b 2 x 1 b W 4 u e 1 N 5 c 3 R l b W F 0 a W N h I E J s d W V U c m V u Z C w x N j N 9 J n F 1 b 3 Q 7 L C Z x d W 9 0 O 1 N l Y 3 R p b 2 4 x L 0 F s c G h h U X J 5 U G l 2 b 3 Q v U G l 2 b 3 R l Z C B D b 2 x 1 b W 4 u e 1 N 5 c 3 R l b W F 0 a W N h I E 1 h Y 3 J v I F J W L D E 2 N H 0 m c X V v d D s s J n F 1 b 3 Q 7 U 2 V j d G l v b j E v Q W x w a G F R c n l Q a X Z v d C 9 Q a X Z v d G V k I E N v b H V t b i 5 7 U 3 l z d G V t Y X R p Y 2 E g U 1 R G L D E 2 N X 0 m c X V v d D s s J n F 1 b 3 Q 7 U 2 V j d G l v b j E v Q W x w a G F R c n l Q a X Z v d C 9 Q a X Z v d G V k I E N v b H V t b i 5 7 U 3 l z d G V t Y X R p Y 2 E g U 3 l u Z X J n e S w x N j Z 9 J n F 1 b 3 Q 7 L C Z x d W 9 0 O 1 N l Y 3 R p b 2 4 x L 0 F s c G h h U X J 5 U G l 2 b 3 Q v U G l 2 b 3 R l Z C B D b 2 x 1 b W 4 u e 1 R C Q y w x N j d 9 J n F 1 b 3 Q 7 L C Z x d W 9 0 O 1 N l Y 3 R p b 2 4 x L 0 F s c G h h U X J 5 U G l 2 b 3 Q v U G l 2 b 3 R l Z C B D b 2 x 1 b W 4 u e 1 R D S S w x N j h 9 J n F 1 b 3 Q 7 L C Z x d W 9 0 O 1 N l Y 3 R p b 2 4 x L 0 F s c G h h U X J 5 U G l 2 b 3 Q v U G l 2 b 3 R l Z C B D b 2 x 1 b W 4 u e 1 R T R S w x N j l 9 J n F 1 b 3 Q 7 L C Z x d W 9 0 O 1 N l Y 3 R p b 2 4 x L 0 F s c G h h U X J 5 U G l 2 b 3 Q v U G l 2 b 3 R l Z C B D b 2 x 1 b W 4 u e 1 R h b W F y Y W N r L D E 3 M H 0 m c X V v d D s s J n F 1 b 3 Q 7 U 2 V j d G l v b j E v Q W x w a G F R c n l Q a X Z v d C 9 Q a X Z v d G V k I E N v b H V t b i 5 7 V G V r b W V y a W 9 u L D E 3 M X 0 m c X V v d D s s J n F 1 b 3 Q 7 U 2 V j d G l v b j E v Q W x w a G F R c n l Q a X Z v d C 9 Q a X Z v d G V k I E N v b H V t b i 5 7 V G h p b m s s M T c y f S Z x d W 9 0 O y w m c X V v d D t T Z W N 0 a W 9 u M S 9 B b H B o Y V F y e V B p d m 9 0 L 1 B p d m 9 0 Z W Q g Q 2 9 s d W 1 u L n t U a W d l c i B H b G 9 i Y W w s M T c z f S Z x d W 9 0 O y w m c X V v d D t T Z W N 0 a W 9 u M S 9 B b H B o Y V F y e V B p d m 9 0 L 1 B p d m 9 0 Z W Q g Q 2 9 s d W 1 u L n t U c m l u b m F j b G U s M T c 0 f S Z x d W 9 0 O y w m c X V v d D t T Z W N 0 a W 9 u M S 9 B b H B o Y V F y e V B p d m 9 0 L 1 B p d m 9 0 Z W Q g Q 2 9 s d W 1 u L n t U d 2 8 g Q 3 J l Z W t z L D E 3 N X 0 m c X V v d D s s J n F 1 b 3 Q 7 U 2 V j d G l v b j E v Q W x w a G F R c n l Q a X Z v d C 9 Q a X Z v d G V k I E N v b H V t b i 5 7 V H d v I F N p Z 2 1 h I E F S T S B F b m h h b m N l Z C w x N z Z 9 J n F 1 b 3 Q 7 L C Z x d W 9 0 O 1 N l Y 3 R p b 2 4 x L 0 F s c G h h U X J 5 U G l 2 b 3 Q v U G l 2 b 3 R l Z C B D b 2 x 1 b W 4 u e 1 R 3 b y B T a W d t Y S B B Y n N v b H V 0 Z S w x N z d 9 J n F 1 b 3 Q 7 L C Z x d W 9 0 O 1 N l Y 3 R p b 2 4 x L 0 F s c G h h U X J 5 U G l 2 b 3 Q v U G l 2 b 3 R l Z C B D b 2 x 1 b W 4 u e 1 R 3 b y B T a W d t Y S B S U C w x N z h 9 J n F 1 b 3 Q 7 L C Z x d W 9 0 O 1 N l Y 3 R p b 2 4 x L 0 F s c G h h U X J 5 U G l 2 b 3 Q v U G l 2 b 3 R l Z C B D b 2 x 1 b W 4 u e 1 R 3 b y B T a W d t Y S B S U C B F b m h h b m N l Z C w x N z l 9 J n F 1 b 3 Q 7 L C Z x d W 9 0 O 1 N l Y 3 R p b 2 4 x L 0 F s c G h h U X J 5 U G l 2 b 3 Q v U G l 2 b 3 R l Z C B D b 2 x 1 b W 4 u e 1 R 3 b y B T a W d t Y S B T c G V j d H J 1 b S w x O D B 9 J n F 1 b 3 Q 7 L C Z x d W 9 0 O 1 N l Y 3 R p b 2 4 x L 0 F s c G h h U X J 5 U G l 2 b 3 Q v U G l 2 b 3 R l Z C B D b 2 x 1 b W 4 u e 1 R 3 b y B T a W d t Y S B U U 0 F S I E V u a G F u Y 2 V k L D E 4 M X 0 m c X V v d D s s J n F 1 b 3 Q 7 U 2 V j d G l v b j E v Q W x w a G F R c n l Q a X Z v d C 9 Q a X Z v d G V k I E N v b H V t b i 5 7 V H l i b 3 V y b m U s M T g y f S Z x d W 9 0 O y w m c X V v d D t T Z W N 0 a W 9 u M S 9 B b H B o Y V F y e V B p d m 9 0 L 1 B p d m 9 0 Z W Q g Q 2 9 s d W 1 u L n t W Y W x 1 Z W F j d C w x O D N 9 J n F 1 b 3 Q 7 L C Z x d W 9 0 O 1 N l Y 3 R p b 2 4 x L 0 F s c G h h U X J 5 U G l 2 b 3 Q v U G l 2 b 3 R l Z C B D b 2 x 1 b W 4 u e 1 Z p a 2 l u Z y w x O D R 9 J n F 1 b 3 Q 7 L C Z x d W 9 0 O 1 N l Y 3 R p b 2 4 x L 0 F s c G h h U X J 5 U G l 2 b 3 Q v U G l 2 b 3 R l Z C B D b 2 x 1 b W 4 u e 1 Z v b G V v b i B J b n N 0 L D E 4 N X 0 m c X V v d D s s J n F 1 b 3 Q 7 U 2 V j d G l v b j E v Q W x w a G F R c n l Q a X Z v d C 9 Q a X Z v d G V k I E N v b H V t b i 5 7 V m 9 s Z W 9 u I E l u d m V z d G 9 y c y w x O D Z 9 J n F 1 b 3 Q 7 L C Z x d W 9 0 O 1 N l Y 3 R p b 2 4 x L 0 F s c G h h U X J 5 U G l 2 b 3 Q v U G l 2 b 3 R l Z C B D b 2 x 1 b W 4 u e 1 Z v b G 9 y a W R n Z S B W R i w x O D d 9 J n F 1 b 3 Q 7 L C Z x d W 9 0 O 1 N l Y 3 R p b 2 4 x L 0 F s c G h h U X J 5 U G l 2 b 3 Q v U G l 2 b 3 R l Z C B D b 2 x 1 b W 4 u e 1 Z v b G 9 y a W R n Z S B W V E F G L D E 4 O H 0 m c X V v d D s s J n F 1 b 3 Q 7 U 2 V j d G l v b j E v Q W x w a G F R c n l Q a X Z v d C 9 Q a X Z v d G V k I E N v b H V t b i 5 7 V 2 h h b G U g U m 9 j a y w x O D l 9 J n F 1 b 3 Q 7 L C Z x d W 9 0 O 1 N l Y 3 R p b 2 4 x L 0 F s c G h h U X J 5 U G l 2 b 3 Q v U G l 2 b 3 R l Z C B D b 2 x 1 b W 4 u e 1 d p b n R v b i B E a X Z l c n N p Z m l l Z C w x O T B 9 J n F 1 b 3 Q 7 L C Z x d W 9 0 O 1 N l Y 3 R p b 2 4 x L 0 F s c G h h U X J 5 U G l 2 b 3 Q v U G l 2 b 3 R l Z C B D b 2 x 1 b W 4 u e 2 F p Z 0 h G Y m t j c 3 Q s M T k x f S Z x d W 9 0 O y w m c X V v d D t T Z W N 0 a W 9 u M S 9 B b H B o Y V F y e V B p d m 9 0 L 1 B p d m 9 0 Z W Q g Q 2 9 s d W 1 u L n t h a W d I R m h p c 3 Q s M T k y f S Z x d W 9 0 O y w m c X V v d D t T Z W N 0 a W 9 u M S 9 B b H B o Y V F y e V B p d m 9 0 L 1 B p d m 9 0 Z W Q g Q 2 9 s d W 1 u L n t l d m 5 0 R H J I R m J r Y 3 N 0 L D E 5 M 3 0 m c X V v d D s s J n F 1 b 3 Q 7 U 2 V j d G l v b j E v Q W x w a G F R c n l Q a X Z v d C 9 Q a X Z v d G V k I E N v b H V t b i 5 7 Z 2 1 j c m 9 I R m J r Y 3 N 0 L D E 5 N H 0 m c X V v d D s s J n F 1 b 3 Q 7 U 2 V j d G l v b j E v Q W x w a G F R c n l Q a X Z v d C 9 Q a X Z v d G V k I E N v b H V t b i 5 7 b H N l c U h G Y m t j c 3 Q s M T k 1 f S Z x d W 9 0 O y w m c X V v d D t T Z W N 0 a W 9 u M S 9 B b H B o Y V F y e V B p d m 9 0 L 1 B p d m 9 0 Z W Q g Q 2 9 s d W 1 u L n t v c H B v c n R 1 b k h G Y m t j c 3 Q s M T k 2 f S Z x d W 9 0 O 1 0 s J n F 1 b 3 Q 7 U m V s Y X R p b 2 5 z a G l w S W 5 m b y Z x d W 9 0 O z p b X X 0 i I C 8 + P E V u d H J 5 I F R 5 c G U 9 I l F 1 Z X J 5 S U Q i I F Z h b H V l P S J z M z I x M T d m Y 2 I t O D R k O S 0 0 N W U 2 L T k 5 O T Y t M T E x N D Q 4 M D k 3 O D I x I i A v P j x F b n R y e S B U e X B l P S J G a W x s R X J y b 3 J D b 2 R l I i B W Y W x 1 Z T 0 i c 1 V u a 2 5 v d 2 4 i I C 8 + P E V u d H J 5 I F R 5 c G U 9 I k Z p b G x D b 3 V u d C I g V m F s d W U 9 I m w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c G h h U X J 5 U G l 2 b 3 Q v U n V u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o Y V F y e V B p d m 9 0 L 1 Z h c k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a G F R c n l Q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o Y V F y e V B p d m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a G F R c n l Q a X Z v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a G F R c n l Q a X Z v d C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U Y s k W Y N N l I i F / I o X N N W N 0 A A A A A A g A A A A A A A 2 Y A A M A A A A A Q A A A A l r 8 N O B o L 8 g p 5 K K l A 9 1 D H O w A A A A A E g A A A o A A A A B A A A A C I i L P G N R A 4 N q 4 L 6 d 8 q 9 O C B U A A A A B N Q Y q 4 d c R E w 3 3 H D 9 4 4 Q S U / Y p Z z y m T y V 7 z J 9 a d t u 5 F k z q N f B V b A o y c p h l u 0 u l x d + 1 M 3 5 T f h N i 8 Y i 7 h s + b Q z r o m 6 F x f k D 2 M R G m Z Z p Q O 3 w w j D O F A A A A A g n N q A 0 b / 2 x J v k e w o Z d U r 3 r P f h 7 < / D a t a M a s h u p > 
</file>

<file path=customXml/itemProps1.xml><?xml version="1.0" encoding="utf-8"?>
<ds:datastoreItem xmlns:ds="http://schemas.openxmlformats.org/officeDocument/2006/customXml" ds:itemID="{CAC9FC32-AC06-4257-B0BE-35A183DBFD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individHFexposureReport (2)</vt:lpstr>
      <vt:lpstr>histPerformance_report</vt:lpstr>
      <vt:lpstr>aggExposure_report</vt:lpstr>
      <vt:lpstr>HFs</vt:lpstr>
      <vt:lpstr>Skip</vt:lpstr>
      <vt:lpstr>Alpha</vt:lpstr>
      <vt:lpstr>Run</vt:lpstr>
      <vt:lpstr>Cfg</vt:lpstr>
      <vt:lpstr>individHFexposureReport</vt:lpstr>
      <vt:lpstr>rawAlphaReturns</vt:lpstr>
      <vt:lpstr>ReturnsRAW</vt:lpstr>
      <vt:lpstr>MLdata</vt:lpstr>
      <vt:lpstr>EH_SQL</vt:lpstr>
      <vt:lpstr>aggStrategyReturns</vt:lpstr>
      <vt:lpstr>bbgData</vt:lpstr>
      <vt:lpstr>liquidityData</vt:lpstr>
      <vt:lpstr>AlphaRtg_coef</vt:lpstr>
      <vt:lpstr>ArpRtg_coef</vt:lpstr>
      <vt:lpstr>BaseRtg_coef</vt:lpstr>
      <vt:lpstr>BetaPlty_coef</vt:lpstr>
      <vt:lpstr>BP_CDX</vt:lpstr>
      <vt:lpstr>BP_Eq</vt:lpstr>
      <vt:lpstr>BP_IR</vt:lpstr>
      <vt:lpstr>BP_MBS</vt:lpstr>
      <vt:lpstr>NumLastRuns</vt:lpstr>
      <vt:lpstr>Rtg_Expnt</vt:lpstr>
      <vt:lpstr>RunId</vt:lpstr>
    </vt:vector>
  </TitlesOfParts>
  <Company>AIG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Conklin, James</dc:creator>
  <cp:lastModifiedBy>American International Group</cp:lastModifiedBy>
  <cp:lastPrinted>2019-03-12T20:45:07Z</cp:lastPrinted>
  <dcterms:created xsi:type="dcterms:W3CDTF">2018-12-18T15:42:22Z</dcterms:created>
  <dcterms:modified xsi:type="dcterms:W3CDTF">2019-07-16T20:42:04Z</dcterms:modified>
</cp:coreProperties>
</file>