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cionec-my.sharepoint.com/personal/jimmy_ruiz_educacion_gob_ec/Documents/12F/2023-2024/tutoria/junta-de-curso-2do-bimestre/reportes-de-final-de-año-con-software-de-Gustavo-10mo-EGB/"/>
    </mc:Choice>
  </mc:AlternateContent>
  <xr:revisionPtr revIDLastSave="117" documentId="11_460E22093BA6C9849E3318F2F7FFD7D77AF7CF1F" xr6:coauthVersionLast="47" xr6:coauthVersionMax="47" xr10:uidLastSave="{7B93D89F-135A-42ED-8CA7-913C2035E512}"/>
  <bookViews>
    <workbookView xWindow="-110" yWindow="-110" windowWidth="19420" windowHeight="10420" tabRatio="500" xr2:uid="{00000000-000D-0000-FFFF-FFFF00000000}"/>
  </bookViews>
  <sheets>
    <sheet name="DATA" sheetId="1" r:id="rId1"/>
    <sheet name="Matematicas" sheetId="2" r:id="rId2"/>
    <sheet name="Lenguaje" sheetId="3" r:id="rId3"/>
    <sheet name="CCNN" sheetId="4" r:id="rId4"/>
    <sheet name="EESS" sheetId="5" r:id="rId5"/>
    <sheet name="Ingles" sheetId="6" r:id="rId6"/>
    <sheet name="EEFF" sheetId="7" r:id="rId7"/>
    <sheet name="ECA" sheetId="8" r:id="rId8"/>
    <sheet name="INFORMACIÓN" sheetId="9" state="hidden" r:id="rId9"/>
    <sheet name="A" sheetId="10" state="hidden" r:id="rId10"/>
    <sheet name="B" sheetId="11" state="hidden" r:id="rId11"/>
    <sheet name="C" sheetId="12" state="hidden" r:id="rId12"/>
    <sheet name="D" sheetId="13" state="hidden" r:id="rId13"/>
    <sheet name="E" sheetId="14" state="hidden" r:id="rId14"/>
    <sheet name="consolidado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" i="8" l="1"/>
  <c r="N9" i="8"/>
  <c r="N81" i="15" s="1"/>
  <c r="N10" i="8"/>
  <c r="N82" i="15" s="1"/>
  <c r="N11" i="8"/>
  <c r="N83" i="15" s="1"/>
  <c r="N12" i="8"/>
  <c r="N84" i="15" s="1"/>
  <c r="N7" i="8"/>
  <c r="N79" i="15" s="1"/>
  <c r="N8" i="7"/>
  <c r="N68" i="15" s="1"/>
  <c r="N9" i="7"/>
  <c r="N69" i="15" s="1"/>
  <c r="N10" i="7"/>
  <c r="N70" i="15" s="1"/>
  <c r="N11" i="7"/>
  <c r="N71" i="15" s="1"/>
  <c r="N12" i="7"/>
  <c r="N72" i="15" s="1"/>
  <c r="N7" i="7"/>
  <c r="N8" i="6"/>
  <c r="N56" i="15" s="1"/>
  <c r="N9" i="6"/>
  <c r="N57" i="15" s="1"/>
  <c r="N10" i="6"/>
  <c r="N11" i="6"/>
  <c r="N59" i="15" s="1"/>
  <c r="N12" i="6"/>
  <c r="N60" i="15" s="1"/>
  <c r="N7" i="6"/>
  <c r="N55" i="15" s="1"/>
  <c r="N8" i="5"/>
  <c r="N9" i="5"/>
  <c r="N10" i="5"/>
  <c r="N11" i="5"/>
  <c r="N47" i="15" s="1"/>
  <c r="N12" i="5"/>
  <c r="N48" i="15" s="1"/>
  <c r="N7" i="5"/>
  <c r="N43" i="15" s="1"/>
  <c r="N8" i="4"/>
  <c r="N9" i="4"/>
  <c r="N33" i="15" s="1"/>
  <c r="N10" i="4"/>
  <c r="N34" i="15" s="1"/>
  <c r="N11" i="4"/>
  <c r="N35" i="15" s="1"/>
  <c r="N12" i="4"/>
  <c r="N36" i="15" s="1"/>
  <c r="N7" i="4"/>
  <c r="N31" i="15" s="1"/>
  <c r="N8" i="3"/>
  <c r="N9" i="3"/>
  <c r="N21" i="15" s="1"/>
  <c r="N10" i="3"/>
  <c r="N22" i="15" s="1"/>
  <c r="N11" i="3"/>
  <c r="N23" i="15" s="1"/>
  <c r="N12" i="3"/>
  <c r="N24" i="15" s="1"/>
  <c r="N7" i="3"/>
  <c r="N8" i="2"/>
  <c r="N8" i="15" s="1"/>
  <c r="N9" i="2"/>
  <c r="N9" i="15" s="1"/>
  <c r="N10" i="2"/>
  <c r="N10" i="15" s="1"/>
  <c r="N11" i="2"/>
  <c r="N11" i="15" s="1"/>
  <c r="N12" i="2"/>
  <c r="N12" i="15" s="1"/>
  <c r="N7" i="2"/>
  <c r="N7" i="15" s="1"/>
  <c r="G8" i="7"/>
  <c r="G68" i="15" s="1"/>
  <c r="G9" i="7"/>
  <c r="G10" i="7"/>
  <c r="G11" i="7"/>
  <c r="G71" i="15" s="1"/>
  <c r="G12" i="7"/>
  <c r="G72" i="15" s="1"/>
  <c r="G7" i="7"/>
  <c r="G67" i="15" s="1"/>
  <c r="G8" i="8"/>
  <c r="G80" i="15" s="1"/>
  <c r="G9" i="8"/>
  <c r="G81" i="15" s="1"/>
  <c r="G10" i="8"/>
  <c r="G82" i="15" s="1"/>
  <c r="G11" i="8"/>
  <c r="G83" i="15" s="1"/>
  <c r="G12" i="8"/>
  <c r="G84" i="15" s="1"/>
  <c r="G7" i="8"/>
  <c r="G79" i="15" s="1"/>
  <c r="G8" i="6"/>
  <c r="G56" i="15" s="1"/>
  <c r="G9" i="6"/>
  <c r="G57" i="15" s="1"/>
  <c r="G10" i="6"/>
  <c r="G58" i="15" s="1"/>
  <c r="G11" i="6"/>
  <c r="G12" i="6"/>
  <c r="G7" i="6"/>
  <c r="G55" i="15" s="1"/>
  <c r="G8" i="5"/>
  <c r="G44" i="15" s="1"/>
  <c r="G9" i="5"/>
  <c r="G45" i="15" s="1"/>
  <c r="G10" i="5"/>
  <c r="G46" i="15" s="1"/>
  <c r="G11" i="5"/>
  <c r="G12" i="5"/>
  <c r="G48" i="15" s="1"/>
  <c r="G7" i="5"/>
  <c r="G43" i="15" s="1"/>
  <c r="G8" i="4"/>
  <c r="G32" i="15" s="1"/>
  <c r="G9" i="4"/>
  <c r="G10" i="4"/>
  <c r="G11" i="4"/>
  <c r="G35" i="15" s="1"/>
  <c r="G12" i="4"/>
  <c r="G36" i="15" s="1"/>
  <c r="G7" i="4"/>
  <c r="G31" i="15" s="1"/>
  <c r="G12" i="3"/>
  <c r="G24" i="15" s="1"/>
  <c r="G11" i="3"/>
  <c r="G23" i="15" s="1"/>
  <c r="G10" i="3"/>
  <c r="G9" i="3"/>
  <c r="G21" i="15" s="1"/>
  <c r="G8" i="3"/>
  <c r="G7" i="3"/>
  <c r="G19" i="15" s="1"/>
  <c r="H22" i="15"/>
  <c r="G8" i="2"/>
  <c r="G8" i="15" s="1"/>
  <c r="G9" i="2"/>
  <c r="G9" i="15" s="1"/>
  <c r="G10" i="2"/>
  <c r="G10" i="15" s="1"/>
  <c r="G11" i="2"/>
  <c r="G11" i="15" s="1"/>
  <c r="G12" i="2"/>
  <c r="G12" i="15" s="1"/>
  <c r="G7" i="2"/>
  <c r="G7" i="15" s="1"/>
  <c r="T84" i="15"/>
  <c r="S84" i="15"/>
  <c r="K84" i="15"/>
  <c r="J84" i="15"/>
  <c r="D84" i="15"/>
  <c r="C84" i="15"/>
  <c r="B84" i="15"/>
  <c r="T83" i="15"/>
  <c r="S83" i="15"/>
  <c r="K83" i="15"/>
  <c r="J83" i="15"/>
  <c r="D83" i="15"/>
  <c r="C83" i="15"/>
  <c r="B83" i="15"/>
  <c r="T82" i="15"/>
  <c r="S82" i="15"/>
  <c r="K82" i="15"/>
  <c r="J82" i="15"/>
  <c r="D82" i="15"/>
  <c r="C82" i="15"/>
  <c r="B82" i="15"/>
  <c r="T81" i="15"/>
  <c r="S81" i="15"/>
  <c r="O81" i="15"/>
  <c r="K81" i="15"/>
  <c r="J81" i="15"/>
  <c r="D81" i="15"/>
  <c r="C81" i="15"/>
  <c r="B81" i="15"/>
  <c r="T80" i="15"/>
  <c r="S80" i="15"/>
  <c r="N80" i="15"/>
  <c r="K80" i="15"/>
  <c r="J80" i="15"/>
  <c r="H80" i="15"/>
  <c r="D80" i="15"/>
  <c r="C80" i="15"/>
  <c r="B80" i="15"/>
  <c r="T79" i="15"/>
  <c r="S79" i="15"/>
  <c r="K79" i="15"/>
  <c r="J79" i="15"/>
  <c r="D79" i="15"/>
  <c r="C79" i="15"/>
  <c r="B79" i="15"/>
  <c r="P76" i="15"/>
  <c r="J76" i="15"/>
  <c r="E76" i="15"/>
  <c r="B76" i="15"/>
  <c r="T72" i="15"/>
  <c r="S72" i="15"/>
  <c r="O72" i="15"/>
  <c r="K72" i="15"/>
  <c r="J72" i="15"/>
  <c r="D72" i="15"/>
  <c r="C72" i="15"/>
  <c r="B72" i="15"/>
  <c r="T71" i="15"/>
  <c r="S71" i="15"/>
  <c r="K71" i="15"/>
  <c r="J71" i="15"/>
  <c r="H71" i="15"/>
  <c r="D71" i="15"/>
  <c r="C71" i="15"/>
  <c r="B71" i="15"/>
  <c r="T70" i="15"/>
  <c r="S70" i="15"/>
  <c r="K70" i="15"/>
  <c r="J70" i="15"/>
  <c r="G70" i="15"/>
  <c r="D70" i="15"/>
  <c r="C70" i="15"/>
  <c r="B70" i="15"/>
  <c r="T69" i="15"/>
  <c r="S69" i="15"/>
  <c r="K69" i="15"/>
  <c r="J69" i="15"/>
  <c r="G69" i="15"/>
  <c r="D69" i="15"/>
  <c r="C69" i="15"/>
  <c r="B69" i="15"/>
  <c r="T68" i="15"/>
  <c r="S68" i="15"/>
  <c r="O68" i="15"/>
  <c r="K68" i="15"/>
  <c r="J68" i="15"/>
  <c r="D68" i="15"/>
  <c r="C68" i="15"/>
  <c r="B68" i="15"/>
  <c r="T67" i="15"/>
  <c r="S67" i="15"/>
  <c r="O67" i="15"/>
  <c r="N67" i="15"/>
  <c r="K67" i="15"/>
  <c r="J67" i="15"/>
  <c r="H67" i="15"/>
  <c r="D67" i="15"/>
  <c r="C67" i="15"/>
  <c r="B67" i="15"/>
  <c r="P64" i="15"/>
  <c r="J64" i="15"/>
  <c r="E64" i="15"/>
  <c r="B64" i="15"/>
  <c r="T60" i="15"/>
  <c r="S60" i="15"/>
  <c r="K60" i="15"/>
  <c r="J60" i="15"/>
  <c r="G60" i="15"/>
  <c r="D60" i="15"/>
  <c r="C60" i="15"/>
  <c r="B60" i="15"/>
  <c r="T59" i="15"/>
  <c r="S59" i="15"/>
  <c r="K59" i="15"/>
  <c r="J59" i="15"/>
  <c r="G59" i="15"/>
  <c r="D59" i="15"/>
  <c r="C59" i="15"/>
  <c r="B59" i="15"/>
  <c r="T58" i="15"/>
  <c r="S58" i="15"/>
  <c r="N58" i="15"/>
  <c r="K58" i="15"/>
  <c r="J58" i="15"/>
  <c r="H58" i="15"/>
  <c r="D58" i="15"/>
  <c r="C58" i="15"/>
  <c r="B58" i="15"/>
  <c r="T57" i="15"/>
  <c r="S57" i="15"/>
  <c r="K57" i="15"/>
  <c r="J57" i="15"/>
  <c r="D57" i="15"/>
  <c r="C57" i="15"/>
  <c r="B57" i="15"/>
  <c r="T56" i="15"/>
  <c r="S56" i="15"/>
  <c r="K56" i="15"/>
  <c r="J56" i="15"/>
  <c r="D56" i="15"/>
  <c r="C56" i="15"/>
  <c r="B56" i="15"/>
  <c r="T55" i="15"/>
  <c r="S55" i="15"/>
  <c r="K55" i="15"/>
  <c r="J55" i="15"/>
  <c r="D55" i="15"/>
  <c r="C55" i="15"/>
  <c r="B55" i="15"/>
  <c r="P52" i="15"/>
  <c r="J52" i="15"/>
  <c r="E52" i="15"/>
  <c r="B52" i="15"/>
  <c r="T48" i="15"/>
  <c r="S48" i="15"/>
  <c r="O48" i="15"/>
  <c r="K48" i="15"/>
  <c r="J48" i="15"/>
  <c r="H48" i="15"/>
  <c r="D48" i="15"/>
  <c r="C48" i="15"/>
  <c r="B48" i="15"/>
  <c r="T47" i="15"/>
  <c r="S47" i="15"/>
  <c r="K47" i="15"/>
  <c r="J47" i="15"/>
  <c r="G47" i="15"/>
  <c r="D47" i="15"/>
  <c r="C47" i="15"/>
  <c r="B47" i="15"/>
  <c r="T46" i="15"/>
  <c r="S46" i="15"/>
  <c r="N46" i="15"/>
  <c r="K46" i="15"/>
  <c r="J46" i="15"/>
  <c r="D46" i="15"/>
  <c r="C46" i="15"/>
  <c r="B46" i="15"/>
  <c r="T45" i="15"/>
  <c r="S45" i="15"/>
  <c r="O45" i="15"/>
  <c r="N45" i="15"/>
  <c r="K45" i="15"/>
  <c r="J45" i="15"/>
  <c r="D45" i="15"/>
  <c r="C45" i="15"/>
  <c r="B45" i="15"/>
  <c r="T44" i="15"/>
  <c r="S44" i="15"/>
  <c r="O44" i="15"/>
  <c r="N44" i="15"/>
  <c r="K44" i="15"/>
  <c r="J44" i="15"/>
  <c r="D44" i="15"/>
  <c r="C44" i="15"/>
  <c r="B44" i="15"/>
  <c r="T43" i="15"/>
  <c r="S43" i="15"/>
  <c r="K43" i="15"/>
  <c r="J43" i="15"/>
  <c r="D43" i="15"/>
  <c r="C43" i="15"/>
  <c r="B43" i="15"/>
  <c r="P40" i="15"/>
  <c r="J40" i="15"/>
  <c r="E40" i="15"/>
  <c r="B40" i="15"/>
  <c r="T36" i="15"/>
  <c r="S36" i="15"/>
  <c r="K36" i="15"/>
  <c r="J36" i="15"/>
  <c r="D36" i="15"/>
  <c r="C36" i="15"/>
  <c r="B36" i="15"/>
  <c r="T35" i="15"/>
  <c r="S35" i="15"/>
  <c r="O35" i="15"/>
  <c r="K35" i="15"/>
  <c r="J35" i="15"/>
  <c r="D35" i="15"/>
  <c r="C35" i="15"/>
  <c r="B35" i="15"/>
  <c r="T34" i="15"/>
  <c r="S34" i="15"/>
  <c r="K34" i="15"/>
  <c r="J34" i="15"/>
  <c r="H34" i="15"/>
  <c r="G34" i="15"/>
  <c r="D34" i="15"/>
  <c r="C34" i="15"/>
  <c r="B34" i="15"/>
  <c r="T33" i="15"/>
  <c r="S33" i="15"/>
  <c r="K33" i="15"/>
  <c r="J33" i="15"/>
  <c r="G33" i="15"/>
  <c r="D33" i="15"/>
  <c r="C33" i="15"/>
  <c r="B33" i="15"/>
  <c r="T32" i="15"/>
  <c r="S32" i="15"/>
  <c r="N32" i="15"/>
  <c r="K32" i="15"/>
  <c r="J32" i="15"/>
  <c r="D32" i="15"/>
  <c r="C32" i="15"/>
  <c r="B32" i="15"/>
  <c r="T31" i="15"/>
  <c r="S31" i="15"/>
  <c r="O31" i="15"/>
  <c r="K31" i="15"/>
  <c r="J31" i="15"/>
  <c r="D31" i="15"/>
  <c r="C31" i="15"/>
  <c r="B31" i="15"/>
  <c r="P28" i="15"/>
  <c r="J28" i="15"/>
  <c r="E28" i="15"/>
  <c r="B28" i="15"/>
  <c r="T24" i="15"/>
  <c r="S24" i="15"/>
  <c r="K24" i="15"/>
  <c r="J24" i="15"/>
  <c r="D24" i="15"/>
  <c r="C24" i="15"/>
  <c r="B24" i="15"/>
  <c r="T23" i="15"/>
  <c r="S23" i="15"/>
  <c r="K23" i="15"/>
  <c r="J23" i="15"/>
  <c r="D23" i="15"/>
  <c r="C23" i="15"/>
  <c r="B23" i="15"/>
  <c r="T22" i="15"/>
  <c r="S22" i="15"/>
  <c r="K22" i="15"/>
  <c r="J22" i="15"/>
  <c r="G22" i="15"/>
  <c r="D22" i="15"/>
  <c r="C22" i="15"/>
  <c r="B22" i="15"/>
  <c r="T21" i="15"/>
  <c r="S21" i="15"/>
  <c r="K21" i="15"/>
  <c r="J21" i="15"/>
  <c r="D21" i="15"/>
  <c r="C21" i="15"/>
  <c r="B21" i="15"/>
  <c r="T20" i="15"/>
  <c r="S20" i="15"/>
  <c r="N20" i="15"/>
  <c r="K20" i="15"/>
  <c r="J20" i="15"/>
  <c r="G20" i="15"/>
  <c r="D20" i="15"/>
  <c r="C20" i="15"/>
  <c r="B20" i="15"/>
  <c r="T19" i="15"/>
  <c r="S19" i="15"/>
  <c r="N19" i="15"/>
  <c r="K19" i="15"/>
  <c r="J19" i="15"/>
  <c r="D19" i="15"/>
  <c r="C19" i="15"/>
  <c r="B19" i="15"/>
  <c r="P16" i="15"/>
  <c r="J16" i="15"/>
  <c r="E16" i="15"/>
  <c r="B16" i="15"/>
  <c r="O13" i="15"/>
  <c r="T12" i="15"/>
  <c r="S12" i="15"/>
  <c r="K12" i="15"/>
  <c r="J12" i="15"/>
  <c r="D12" i="15"/>
  <c r="C12" i="15"/>
  <c r="B12" i="15"/>
  <c r="T11" i="15"/>
  <c r="S11" i="15"/>
  <c r="K11" i="15"/>
  <c r="J11" i="15"/>
  <c r="D11" i="15"/>
  <c r="C11" i="15"/>
  <c r="B11" i="15"/>
  <c r="T10" i="15"/>
  <c r="S10" i="15"/>
  <c r="K10" i="15"/>
  <c r="J10" i="15"/>
  <c r="D10" i="15"/>
  <c r="C10" i="15"/>
  <c r="B10" i="15"/>
  <c r="T9" i="15"/>
  <c r="S9" i="15"/>
  <c r="K9" i="15"/>
  <c r="J9" i="15"/>
  <c r="D9" i="15"/>
  <c r="C9" i="15"/>
  <c r="B9" i="15"/>
  <c r="T8" i="15"/>
  <c r="S8" i="15"/>
  <c r="K8" i="15"/>
  <c r="J8" i="15"/>
  <c r="H8" i="15"/>
  <c r="D8" i="15"/>
  <c r="C8" i="15"/>
  <c r="B8" i="15"/>
  <c r="T7" i="15"/>
  <c r="S7" i="15"/>
  <c r="K7" i="15"/>
  <c r="J7" i="15"/>
  <c r="H7" i="15"/>
  <c r="D7" i="15"/>
  <c r="C7" i="15"/>
  <c r="B7" i="15"/>
  <c r="P4" i="15"/>
  <c r="J4" i="15"/>
  <c r="E4" i="15"/>
  <c r="B4" i="15"/>
  <c r="Q3" i="15"/>
  <c r="I3" i="15"/>
  <c r="A2" i="15"/>
  <c r="B1" i="15"/>
  <c r="O84" i="15"/>
  <c r="L12" i="8"/>
  <c r="E12" i="8"/>
  <c r="E84" i="15" s="1"/>
  <c r="B12" i="8"/>
  <c r="L11" i="8"/>
  <c r="L83" i="15" s="1"/>
  <c r="H83" i="15"/>
  <c r="E11" i="8"/>
  <c r="F11" i="8" s="1"/>
  <c r="B11" i="8"/>
  <c r="O82" i="15"/>
  <c r="L10" i="8"/>
  <c r="L82" i="15" s="1"/>
  <c r="H82" i="15"/>
  <c r="E10" i="8"/>
  <c r="F10" i="8" s="1"/>
  <c r="B10" i="8"/>
  <c r="L9" i="8"/>
  <c r="H81" i="15"/>
  <c r="E9" i="8"/>
  <c r="E81" i="15" s="1"/>
  <c r="B9" i="8"/>
  <c r="O80" i="15"/>
  <c r="L8" i="8"/>
  <c r="F8" i="8"/>
  <c r="F80" i="15" s="1"/>
  <c r="E8" i="8"/>
  <c r="E80" i="15" s="1"/>
  <c r="B8" i="8"/>
  <c r="O79" i="15"/>
  <c r="L7" i="8"/>
  <c r="L79" i="15" s="1"/>
  <c r="H79" i="15"/>
  <c r="E7" i="8"/>
  <c r="B7" i="8"/>
  <c r="P4" i="8"/>
  <c r="J4" i="8"/>
  <c r="E4" i="8"/>
  <c r="B4" i="8"/>
  <c r="Q3" i="8"/>
  <c r="I3" i="8"/>
  <c r="A2" i="8"/>
  <c r="A1" i="8"/>
  <c r="L12" i="7"/>
  <c r="L72" i="15" s="1"/>
  <c r="E12" i="7"/>
  <c r="E72" i="15" s="1"/>
  <c r="B12" i="7"/>
  <c r="O71" i="15"/>
  <c r="L11" i="7"/>
  <c r="L71" i="15" s="1"/>
  <c r="E11" i="7"/>
  <c r="E71" i="15" s="1"/>
  <c r="B11" i="7"/>
  <c r="O70" i="15"/>
  <c r="L10" i="7"/>
  <c r="L70" i="15" s="1"/>
  <c r="H70" i="15"/>
  <c r="E10" i="7"/>
  <c r="E70" i="15" s="1"/>
  <c r="B10" i="7"/>
  <c r="O69" i="15"/>
  <c r="L9" i="7"/>
  <c r="M9" i="7" s="1"/>
  <c r="P9" i="7" s="1"/>
  <c r="P69" i="15" s="1"/>
  <c r="H69" i="15"/>
  <c r="E9" i="7"/>
  <c r="F9" i="7" s="1"/>
  <c r="B9" i="7"/>
  <c r="L8" i="7"/>
  <c r="L68" i="15" s="1"/>
  <c r="E8" i="7"/>
  <c r="E68" i="15" s="1"/>
  <c r="B8" i="7"/>
  <c r="L7" i="7"/>
  <c r="L67" i="15" s="1"/>
  <c r="E7" i="7"/>
  <c r="E67" i="15" s="1"/>
  <c r="B7" i="7"/>
  <c r="P4" i="7"/>
  <c r="J4" i="7"/>
  <c r="E4" i="7"/>
  <c r="B4" i="7"/>
  <c r="Q3" i="7"/>
  <c r="I3" i="7"/>
  <c r="A2" i="7"/>
  <c r="A1" i="7"/>
  <c r="O60" i="15"/>
  <c r="L12" i="6"/>
  <c r="M12" i="6" s="1"/>
  <c r="H60" i="15"/>
  <c r="E12" i="6"/>
  <c r="E60" i="15" s="1"/>
  <c r="B12" i="6"/>
  <c r="O59" i="15"/>
  <c r="L11" i="6"/>
  <c r="L59" i="15" s="1"/>
  <c r="E11" i="6"/>
  <c r="F11" i="6" s="1"/>
  <c r="F59" i="15" s="1"/>
  <c r="B11" i="6"/>
  <c r="L10" i="6"/>
  <c r="L58" i="15" s="1"/>
  <c r="E10" i="6"/>
  <c r="B10" i="6"/>
  <c r="O57" i="15"/>
  <c r="L9" i="6"/>
  <c r="L57" i="15" s="1"/>
  <c r="H57" i="15"/>
  <c r="E9" i="6"/>
  <c r="E57" i="15" s="1"/>
  <c r="B9" i="6"/>
  <c r="O56" i="15"/>
  <c r="L8" i="6"/>
  <c r="M8" i="6" s="1"/>
  <c r="H56" i="15"/>
  <c r="E8" i="6"/>
  <c r="E56" i="15" s="1"/>
  <c r="B8" i="6"/>
  <c r="O55" i="15"/>
  <c r="L7" i="6"/>
  <c r="L55" i="15" s="1"/>
  <c r="E7" i="6"/>
  <c r="F7" i="6" s="1"/>
  <c r="F55" i="15" s="1"/>
  <c r="B7" i="6"/>
  <c r="P4" i="6"/>
  <c r="J4" i="6"/>
  <c r="E4" i="6"/>
  <c r="B4" i="6"/>
  <c r="Q3" i="6"/>
  <c r="I3" i="6"/>
  <c r="A2" i="6"/>
  <c r="A1" i="6"/>
  <c r="L12" i="5"/>
  <c r="M12" i="5" s="1"/>
  <c r="M48" i="15" s="1"/>
  <c r="E12" i="5"/>
  <c r="E48" i="15" s="1"/>
  <c r="B12" i="5"/>
  <c r="O47" i="15"/>
  <c r="L11" i="5"/>
  <c r="L47" i="15" s="1"/>
  <c r="E11" i="5"/>
  <c r="E47" i="15" s="1"/>
  <c r="B11" i="5"/>
  <c r="O46" i="15"/>
  <c r="L10" i="5"/>
  <c r="M10" i="5" s="1"/>
  <c r="H46" i="15"/>
  <c r="E10" i="5"/>
  <c r="F10" i="5" s="1"/>
  <c r="F46" i="15" s="1"/>
  <c r="B10" i="5"/>
  <c r="L9" i="5"/>
  <c r="L45" i="15" s="1"/>
  <c r="H45" i="15"/>
  <c r="E9" i="5"/>
  <c r="E45" i="15" s="1"/>
  <c r="B9" i="5"/>
  <c r="L8" i="5"/>
  <c r="M8" i="5" s="1"/>
  <c r="M44" i="15" s="1"/>
  <c r="E8" i="5"/>
  <c r="E44" i="15" s="1"/>
  <c r="B8" i="5"/>
  <c r="O43" i="15"/>
  <c r="L7" i="5"/>
  <c r="L43" i="15" s="1"/>
  <c r="H43" i="15"/>
  <c r="E7" i="5"/>
  <c r="E43" i="15" s="1"/>
  <c r="B7" i="5"/>
  <c r="P4" i="5"/>
  <c r="J4" i="5"/>
  <c r="E4" i="5"/>
  <c r="B4" i="5"/>
  <c r="Q3" i="5"/>
  <c r="I3" i="5"/>
  <c r="A2" i="5"/>
  <c r="A1" i="5"/>
  <c r="O36" i="15"/>
  <c r="L12" i="4"/>
  <c r="M12" i="4" s="1"/>
  <c r="H36" i="15"/>
  <c r="E12" i="4"/>
  <c r="F12" i="4" s="1"/>
  <c r="B12" i="4"/>
  <c r="L11" i="4"/>
  <c r="L35" i="15" s="1"/>
  <c r="H35" i="15"/>
  <c r="E11" i="4"/>
  <c r="E35" i="15" s="1"/>
  <c r="B11" i="4"/>
  <c r="O34" i="15"/>
  <c r="L10" i="4"/>
  <c r="L34" i="15" s="1"/>
  <c r="F10" i="4"/>
  <c r="F34" i="15" s="1"/>
  <c r="E10" i="4"/>
  <c r="E34" i="15" s="1"/>
  <c r="B10" i="4"/>
  <c r="O33" i="15"/>
  <c r="L9" i="4"/>
  <c r="M9" i="4" s="1"/>
  <c r="M33" i="15" s="1"/>
  <c r="H33" i="15"/>
  <c r="E9" i="4"/>
  <c r="E33" i="15" s="1"/>
  <c r="B9" i="4"/>
  <c r="O32" i="15"/>
  <c r="L8" i="4"/>
  <c r="L32" i="15" s="1"/>
  <c r="H32" i="15"/>
  <c r="E8" i="4"/>
  <c r="E32" i="15" s="1"/>
  <c r="B8" i="4"/>
  <c r="L7" i="4"/>
  <c r="L31" i="15" s="1"/>
  <c r="E7" i="4"/>
  <c r="E31" i="15" s="1"/>
  <c r="B7" i="4"/>
  <c r="P4" i="4"/>
  <c r="J4" i="4"/>
  <c r="E4" i="4"/>
  <c r="B4" i="4"/>
  <c r="Q3" i="4"/>
  <c r="I3" i="4"/>
  <c r="A2" i="4"/>
  <c r="A1" i="4"/>
  <c r="O24" i="15"/>
  <c r="L12" i="3"/>
  <c r="L24" i="15" s="1"/>
  <c r="H24" i="15"/>
  <c r="E12" i="3"/>
  <c r="E24" i="15" s="1"/>
  <c r="B12" i="3"/>
  <c r="O23" i="15"/>
  <c r="L11" i="3"/>
  <c r="M11" i="3" s="1"/>
  <c r="M23" i="15" s="1"/>
  <c r="H23" i="15"/>
  <c r="E11" i="3"/>
  <c r="F11" i="3" s="1"/>
  <c r="B11" i="3"/>
  <c r="L10" i="3"/>
  <c r="L22" i="15" s="1"/>
  <c r="E10" i="3"/>
  <c r="F10" i="3" s="1"/>
  <c r="B10" i="3"/>
  <c r="O21" i="15"/>
  <c r="L9" i="3"/>
  <c r="L21" i="15" s="1"/>
  <c r="H21" i="15"/>
  <c r="E9" i="3"/>
  <c r="B9" i="3"/>
  <c r="O20" i="15"/>
  <c r="L8" i="3"/>
  <c r="L20" i="15" s="1"/>
  <c r="H20" i="15"/>
  <c r="E8" i="3"/>
  <c r="E20" i="15" s="1"/>
  <c r="B8" i="3"/>
  <c r="O19" i="15"/>
  <c r="L7" i="3"/>
  <c r="M7" i="3" s="1"/>
  <c r="M19" i="15" s="1"/>
  <c r="H19" i="15"/>
  <c r="E7" i="3"/>
  <c r="E19" i="15" s="1"/>
  <c r="B7" i="3"/>
  <c r="P4" i="3"/>
  <c r="J4" i="3"/>
  <c r="E4" i="3"/>
  <c r="B4" i="3"/>
  <c r="Q3" i="3"/>
  <c r="I3" i="3"/>
  <c r="B2" i="3"/>
  <c r="A2" i="3"/>
  <c r="B1" i="3"/>
  <c r="O12" i="15"/>
  <c r="L12" i="2"/>
  <c r="L12" i="15" s="1"/>
  <c r="H12" i="15"/>
  <c r="E12" i="2"/>
  <c r="E12" i="15" s="1"/>
  <c r="B12" i="2"/>
  <c r="O11" i="15"/>
  <c r="L11" i="2"/>
  <c r="E11" i="2"/>
  <c r="E11" i="15" s="1"/>
  <c r="B11" i="2"/>
  <c r="O10" i="15"/>
  <c r="L10" i="2"/>
  <c r="M10" i="2" s="1"/>
  <c r="H10" i="15"/>
  <c r="E10" i="2"/>
  <c r="E10" i="15" s="1"/>
  <c r="B10" i="2"/>
  <c r="O9" i="15"/>
  <c r="L9" i="2"/>
  <c r="L9" i="15" s="1"/>
  <c r="H9" i="15"/>
  <c r="E9" i="2"/>
  <c r="E9" i="15" s="1"/>
  <c r="B9" i="2"/>
  <c r="O8" i="15"/>
  <c r="L8" i="2"/>
  <c r="L8" i="15" s="1"/>
  <c r="E8" i="2"/>
  <c r="E8" i="15" s="1"/>
  <c r="B8" i="2"/>
  <c r="O7" i="15"/>
  <c r="L7" i="2"/>
  <c r="L7" i="15" s="1"/>
  <c r="E7" i="2"/>
  <c r="E7" i="15" s="1"/>
  <c r="B7" i="2"/>
  <c r="P4" i="2"/>
  <c r="J4" i="2"/>
  <c r="E4" i="2"/>
  <c r="B4" i="2"/>
  <c r="Q3" i="2"/>
  <c r="I3" i="2"/>
  <c r="B2" i="2"/>
  <c r="B1" i="2"/>
  <c r="F12" i="8" l="1"/>
  <c r="F84" i="15" s="1"/>
  <c r="E59" i="15"/>
  <c r="E55" i="15"/>
  <c r="F12" i="6"/>
  <c r="F60" i="15" s="1"/>
  <c r="F9" i="5"/>
  <c r="I9" i="5" s="1"/>
  <c r="I45" i="15" s="1"/>
  <c r="F7" i="4"/>
  <c r="F31" i="15" s="1"/>
  <c r="F7" i="3"/>
  <c r="F19" i="15" s="1"/>
  <c r="F9" i="2"/>
  <c r="I8" i="8"/>
  <c r="F12" i="7"/>
  <c r="F72" i="15" s="1"/>
  <c r="F8" i="7"/>
  <c r="F68" i="15" s="1"/>
  <c r="F10" i="7"/>
  <c r="I10" i="7" s="1"/>
  <c r="E46" i="15"/>
  <c r="F11" i="5"/>
  <c r="F47" i="15" s="1"/>
  <c r="I10" i="4"/>
  <c r="F12" i="3"/>
  <c r="I12" i="3" s="1"/>
  <c r="E23" i="15"/>
  <c r="M10" i="8"/>
  <c r="M82" i="15" s="1"/>
  <c r="M10" i="7"/>
  <c r="M70" i="15" s="1"/>
  <c r="M8" i="7"/>
  <c r="P8" i="7" s="1"/>
  <c r="P68" i="15" s="1"/>
  <c r="M12" i="3"/>
  <c r="M24" i="15" s="1"/>
  <c r="M7" i="2"/>
  <c r="M7" i="15" s="1"/>
  <c r="M11" i="8"/>
  <c r="M83" i="15" s="1"/>
  <c r="M7" i="8"/>
  <c r="M79" i="15" s="1"/>
  <c r="M12" i="7"/>
  <c r="L69" i="15"/>
  <c r="M9" i="6"/>
  <c r="M57" i="15" s="1"/>
  <c r="M7" i="6"/>
  <c r="P7" i="6" s="1"/>
  <c r="P55" i="15" s="1"/>
  <c r="P12" i="5"/>
  <c r="P48" i="15" s="1"/>
  <c r="M11" i="5"/>
  <c r="P11" i="5" s="1"/>
  <c r="P47" i="15" s="1"/>
  <c r="M9" i="5"/>
  <c r="P12" i="4"/>
  <c r="P36" i="15" s="1"/>
  <c r="M36" i="15"/>
  <c r="L33" i="15"/>
  <c r="M8" i="4"/>
  <c r="L36" i="15"/>
  <c r="M9" i="3"/>
  <c r="M21" i="15" s="1"/>
  <c r="P7" i="3"/>
  <c r="P19" i="15" s="1"/>
  <c r="H11" i="15"/>
  <c r="I9" i="2"/>
  <c r="P10" i="2"/>
  <c r="P10" i="15" s="1"/>
  <c r="M10" i="15"/>
  <c r="F36" i="15"/>
  <c r="I12" i="4"/>
  <c r="I10" i="3"/>
  <c r="F22" i="15"/>
  <c r="P10" i="5"/>
  <c r="P46" i="15" s="1"/>
  <c r="M46" i="15"/>
  <c r="F69" i="15"/>
  <c r="I9" i="7"/>
  <c r="F23" i="15"/>
  <c r="I11" i="3"/>
  <c r="E21" i="15"/>
  <c r="F9" i="3"/>
  <c r="F12" i="5"/>
  <c r="M11" i="6"/>
  <c r="O58" i="15"/>
  <c r="M8" i="2"/>
  <c r="F8" i="4"/>
  <c r="P9" i="4"/>
  <c r="P33" i="15" s="1"/>
  <c r="M10" i="4"/>
  <c r="M7" i="5"/>
  <c r="I10" i="5"/>
  <c r="H47" i="15"/>
  <c r="M7" i="7"/>
  <c r="H72" i="15"/>
  <c r="F7" i="8"/>
  <c r="E79" i="15"/>
  <c r="F9" i="8"/>
  <c r="L84" i="15"/>
  <c r="M12" i="8"/>
  <c r="F9" i="15"/>
  <c r="L19" i="15"/>
  <c r="O22" i="15"/>
  <c r="E36" i="15"/>
  <c r="L46" i="15"/>
  <c r="I11" i="8"/>
  <c r="F83" i="15"/>
  <c r="L60" i="15"/>
  <c r="P11" i="3"/>
  <c r="P23" i="15" s="1"/>
  <c r="F10" i="2"/>
  <c r="E22" i="15"/>
  <c r="M69" i="15"/>
  <c r="H84" i="15"/>
  <c r="H68" i="15"/>
  <c r="F8" i="3"/>
  <c r="L10" i="15"/>
  <c r="F11" i="2"/>
  <c r="M11" i="4"/>
  <c r="F7" i="2"/>
  <c r="M9" i="2"/>
  <c r="F12" i="2"/>
  <c r="M8" i="3"/>
  <c r="M7" i="4"/>
  <c r="F9" i="4"/>
  <c r="P8" i="5"/>
  <c r="P44" i="15" s="1"/>
  <c r="F8" i="6"/>
  <c r="F9" i="6"/>
  <c r="E58" i="15"/>
  <c r="F10" i="6"/>
  <c r="M11" i="7"/>
  <c r="L81" i="15"/>
  <c r="M9" i="8"/>
  <c r="O83" i="15"/>
  <c r="L23" i="15"/>
  <c r="H44" i="15"/>
  <c r="E82" i="15"/>
  <c r="F8" i="2"/>
  <c r="M11" i="2"/>
  <c r="L11" i="15"/>
  <c r="F7" i="5"/>
  <c r="L80" i="15"/>
  <c r="M8" i="8"/>
  <c r="E69" i="15"/>
  <c r="P12" i="6"/>
  <c r="P60" i="15" s="1"/>
  <c r="M60" i="15"/>
  <c r="I10" i="8"/>
  <c r="F82" i="15"/>
  <c r="H55" i="15"/>
  <c r="I7" i="6"/>
  <c r="H59" i="15"/>
  <c r="H31" i="15"/>
  <c r="M12" i="2"/>
  <c r="M10" i="3"/>
  <c r="F11" i="4"/>
  <c r="F8" i="5"/>
  <c r="P8" i="6"/>
  <c r="P56" i="15" s="1"/>
  <c r="M56" i="15"/>
  <c r="M10" i="6"/>
  <c r="I11" i="6"/>
  <c r="L56" i="15"/>
  <c r="E83" i="15"/>
  <c r="L44" i="15"/>
  <c r="L48" i="15"/>
  <c r="F7" i="7"/>
  <c r="F11" i="7"/>
  <c r="I12" i="8" l="1"/>
  <c r="I84" i="15" s="1"/>
  <c r="F70" i="15"/>
  <c r="I8" i="7"/>
  <c r="I68" i="15" s="1"/>
  <c r="I12" i="7"/>
  <c r="I72" i="15" s="1"/>
  <c r="I12" i="6"/>
  <c r="I60" i="15" s="1"/>
  <c r="F45" i="15"/>
  <c r="I7" i="4"/>
  <c r="I31" i="15" s="1"/>
  <c r="F24" i="15"/>
  <c r="I7" i="3"/>
  <c r="I19" i="15" s="1"/>
  <c r="I83" i="15"/>
  <c r="I80" i="15"/>
  <c r="I82" i="15"/>
  <c r="I70" i="15"/>
  <c r="I69" i="15"/>
  <c r="Q9" i="7"/>
  <c r="Q69" i="15" s="1"/>
  <c r="I55" i="15"/>
  <c r="Q7" i="6"/>
  <c r="I59" i="15"/>
  <c r="I46" i="15"/>
  <c r="Q10" i="5"/>
  <c r="Q46" i="15" s="1"/>
  <c r="I11" i="5"/>
  <c r="I34" i="15"/>
  <c r="I36" i="15"/>
  <c r="Q12" i="4"/>
  <c r="Q36" i="15" s="1"/>
  <c r="I24" i="15"/>
  <c r="I23" i="15"/>
  <c r="Q11" i="3"/>
  <c r="Q23" i="15" s="1"/>
  <c r="I22" i="15"/>
  <c r="I9" i="15"/>
  <c r="P10" i="8"/>
  <c r="P82" i="15" s="1"/>
  <c r="P11" i="8"/>
  <c r="P83" i="15" s="1"/>
  <c r="P10" i="7"/>
  <c r="P70" i="15" s="1"/>
  <c r="M68" i="15"/>
  <c r="M55" i="15"/>
  <c r="P9" i="6"/>
  <c r="P57" i="15" s="1"/>
  <c r="M47" i="15"/>
  <c r="P12" i="3"/>
  <c r="P24" i="15" s="1"/>
  <c r="P7" i="2"/>
  <c r="P7" i="15" s="1"/>
  <c r="P7" i="8"/>
  <c r="P79" i="15" s="1"/>
  <c r="P12" i="7"/>
  <c r="P72" i="15" s="1"/>
  <c r="M72" i="15"/>
  <c r="M45" i="15"/>
  <c r="P9" i="5"/>
  <c r="M32" i="15"/>
  <c r="P8" i="4"/>
  <c r="P32" i="15" s="1"/>
  <c r="P9" i="3"/>
  <c r="P21" i="15" s="1"/>
  <c r="M58" i="15"/>
  <c r="P10" i="6"/>
  <c r="P58" i="15" s="1"/>
  <c r="M9" i="15"/>
  <c r="P9" i="2"/>
  <c r="P9" i="15" s="1"/>
  <c r="P11" i="6"/>
  <c r="P59" i="15" s="1"/>
  <c r="M59" i="15"/>
  <c r="F7" i="15"/>
  <c r="I7" i="2"/>
  <c r="I7" i="8"/>
  <c r="F79" i="15"/>
  <c r="M80" i="15"/>
  <c r="P8" i="8"/>
  <c r="P80" i="15" s="1"/>
  <c r="M35" i="15"/>
  <c r="P11" i="4"/>
  <c r="P35" i="15" s="1"/>
  <c r="F21" i="15"/>
  <c r="I9" i="3"/>
  <c r="F71" i="15"/>
  <c r="I11" i="7"/>
  <c r="F44" i="15"/>
  <c r="I8" i="5"/>
  <c r="I8" i="4"/>
  <c r="F32" i="15"/>
  <c r="F48" i="15"/>
  <c r="I12" i="5"/>
  <c r="F56" i="15"/>
  <c r="I8" i="6"/>
  <c r="F67" i="15"/>
  <c r="I7" i="7"/>
  <c r="I11" i="4"/>
  <c r="F35" i="15"/>
  <c r="F43" i="15"/>
  <c r="I7" i="5"/>
  <c r="M81" i="15"/>
  <c r="P9" i="8"/>
  <c r="P81" i="15" s="1"/>
  <c r="F33" i="15"/>
  <c r="I9" i="4"/>
  <c r="I8" i="3"/>
  <c r="F20" i="15"/>
  <c r="M67" i="15"/>
  <c r="P7" i="7"/>
  <c r="P67" i="15" s="1"/>
  <c r="P7" i="5"/>
  <c r="P43" i="15" s="1"/>
  <c r="M43" i="15"/>
  <c r="M12" i="15"/>
  <c r="P12" i="2"/>
  <c r="P12" i="15" s="1"/>
  <c r="F57" i="15"/>
  <c r="I9" i="6"/>
  <c r="M31" i="15"/>
  <c r="P7" i="4"/>
  <c r="P31" i="15" s="1"/>
  <c r="M84" i="15"/>
  <c r="P12" i="8"/>
  <c r="P84" i="15" s="1"/>
  <c r="P10" i="3"/>
  <c r="P22" i="15" s="1"/>
  <c r="M22" i="15"/>
  <c r="M71" i="15"/>
  <c r="P11" i="7"/>
  <c r="P71" i="15" s="1"/>
  <c r="M20" i="15"/>
  <c r="P8" i="3"/>
  <c r="P20" i="15" s="1"/>
  <c r="F11" i="15"/>
  <c r="I11" i="2"/>
  <c r="M34" i="15"/>
  <c r="P10" i="4"/>
  <c r="P34" i="15" s="1"/>
  <c r="M8" i="15"/>
  <c r="P8" i="2"/>
  <c r="P8" i="15" s="1"/>
  <c r="F8" i="15"/>
  <c r="I8" i="2"/>
  <c r="M11" i="15"/>
  <c r="P11" i="2"/>
  <c r="P11" i="15" s="1"/>
  <c r="I10" i="6"/>
  <c r="F58" i="15"/>
  <c r="I12" i="2"/>
  <c r="F12" i="15"/>
  <c r="F10" i="15"/>
  <c r="I10" i="2"/>
  <c r="I9" i="8"/>
  <c r="F81" i="15"/>
  <c r="Q10" i="8" l="1"/>
  <c r="Q82" i="15" s="1"/>
  <c r="Q9" i="2"/>
  <c r="Q9" i="15" s="1"/>
  <c r="Q10" i="3"/>
  <c r="Q22" i="15" s="1"/>
  <c r="Q11" i="6"/>
  <c r="Q59" i="15" s="1"/>
  <c r="Q10" i="7"/>
  <c r="Q70" i="15" s="1"/>
  <c r="Q12" i="8"/>
  <c r="Q84" i="15" s="1"/>
  <c r="Q8" i="7"/>
  <c r="Q68" i="15" s="1"/>
  <c r="Q12" i="6"/>
  <c r="Q60" i="15" s="1"/>
  <c r="Q7" i="4"/>
  <c r="Q31" i="15" s="1"/>
  <c r="Q7" i="3"/>
  <c r="Q19" i="15" s="1"/>
  <c r="I81" i="15"/>
  <c r="Q9" i="8"/>
  <c r="Q81" i="15" s="1"/>
  <c r="I79" i="15"/>
  <c r="Q7" i="8"/>
  <c r="Q8" i="8"/>
  <c r="Q80" i="15" s="1"/>
  <c r="Q11" i="8"/>
  <c r="Q83" i="15" s="1"/>
  <c r="I71" i="15"/>
  <c r="Q11" i="7"/>
  <c r="Q71" i="15" s="1"/>
  <c r="I67" i="15"/>
  <c r="Q7" i="7"/>
  <c r="Q12" i="7"/>
  <c r="Q72" i="15" s="1"/>
  <c r="I58" i="15"/>
  <c r="Q10" i="6"/>
  <c r="Q58" i="15" s="1"/>
  <c r="Q55" i="15"/>
  <c r="I57" i="15"/>
  <c r="Q9" i="6"/>
  <c r="Q57" i="15" s="1"/>
  <c r="I56" i="15"/>
  <c r="Q8" i="6"/>
  <c r="Q56" i="15" s="1"/>
  <c r="P45" i="15"/>
  <c r="Q9" i="5"/>
  <c r="Q45" i="15" s="1"/>
  <c r="I48" i="15"/>
  <c r="Q12" i="5"/>
  <c r="Q48" i="15" s="1"/>
  <c r="I43" i="15"/>
  <c r="Q7" i="5"/>
  <c r="I44" i="15"/>
  <c r="Q8" i="5"/>
  <c r="Q44" i="15" s="1"/>
  <c r="I47" i="15"/>
  <c r="Q11" i="5"/>
  <c r="Q47" i="15" s="1"/>
  <c r="I33" i="15"/>
  <c r="Q9" i="4"/>
  <c r="Q33" i="15" s="1"/>
  <c r="I35" i="15"/>
  <c r="Q11" i="4"/>
  <c r="Q35" i="15" s="1"/>
  <c r="Q10" i="4"/>
  <c r="Q34" i="15" s="1"/>
  <c r="I32" i="15"/>
  <c r="Q8" i="4"/>
  <c r="Q32" i="15" s="1"/>
  <c r="I21" i="15"/>
  <c r="Q9" i="3"/>
  <c r="Q21" i="15" s="1"/>
  <c r="Q12" i="3"/>
  <c r="Q24" i="15" s="1"/>
  <c r="I20" i="15"/>
  <c r="Q8" i="3"/>
  <c r="Q20" i="15" s="1"/>
  <c r="I10" i="15"/>
  <c r="Q10" i="2"/>
  <c r="Q10" i="15" s="1"/>
  <c r="I8" i="15"/>
  <c r="Q8" i="2"/>
  <c r="Q8" i="15" s="1"/>
  <c r="I7" i="15"/>
  <c r="Q7" i="2"/>
  <c r="I11" i="15"/>
  <c r="Q11" i="2"/>
  <c r="Q11" i="15" s="1"/>
  <c r="I12" i="15"/>
  <c r="Q12" i="2"/>
  <c r="Q12" i="15" s="1"/>
  <c r="Q13" i="4" l="1"/>
  <c r="Q37" i="15" s="1"/>
  <c r="Q13" i="8"/>
  <c r="Q85" i="15" s="1"/>
  <c r="Q79" i="15"/>
  <c r="Q13" i="7"/>
  <c r="Q73" i="15" s="1"/>
  <c r="Q67" i="15"/>
  <c r="Q13" i="6"/>
  <c r="Q61" i="15" s="1"/>
  <c r="Q13" i="5"/>
  <c r="Q49" i="15" s="1"/>
  <c r="Q43" i="15"/>
  <c r="Q13" i="3"/>
  <c r="Q25" i="15" s="1"/>
  <c r="Q7" i="15"/>
  <c r="Q13" i="2"/>
  <c r="Q13" i="15" s="1"/>
</calcChain>
</file>

<file path=xl/sharedStrings.xml><?xml version="1.0" encoding="utf-8"?>
<sst xmlns="http://schemas.openxmlformats.org/spreadsheetml/2006/main" count="828" uniqueCount="362">
  <si>
    <t>DATA</t>
  </si>
  <si>
    <t>#</t>
  </si>
  <si>
    <t>STUDENTS</t>
  </si>
  <si>
    <t>SUBJECTS</t>
  </si>
  <si>
    <t>Teachers</t>
  </si>
  <si>
    <t>Institución</t>
  </si>
  <si>
    <t>UNIDAD EDUCATIVA 12 DE FEBRERO</t>
  </si>
  <si>
    <t>Matematicas</t>
  </si>
  <si>
    <t>Carlos Cueva</t>
  </si>
  <si>
    <t>Curso</t>
  </si>
  <si>
    <t>Lenguage</t>
  </si>
  <si>
    <t>Gina Jaya</t>
  </si>
  <si>
    <t>Asignatura</t>
  </si>
  <si>
    <t>Ingles</t>
  </si>
  <si>
    <t>CCNN</t>
  </si>
  <si>
    <t>Ligia Maza</t>
  </si>
  <si>
    <t>Tutor</t>
  </si>
  <si>
    <t>Gustavo Ruiz</t>
  </si>
  <si>
    <t>EESS</t>
  </si>
  <si>
    <t>Tania Morales</t>
  </si>
  <si>
    <t>Año Lectivo</t>
  </si>
  <si>
    <t>2023-2024</t>
  </si>
  <si>
    <t>Periodo</t>
  </si>
  <si>
    <t>Segundo Bimestre</t>
  </si>
  <si>
    <t>EEFF</t>
  </si>
  <si>
    <t>Sonia Garcia</t>
  </si>
  <si>
    <t>Jornada y Modalidad:</t>
  </si>
  <si>
    <t>Nocturna-Intensiva</t>
  </si>
  <si>
    <t>ECA</t>
  </si>
  <si>
    <t>Emerson Leon</t>
  </si>
  <si>
    <t>Ciudad</t>
  </si>
  <si>
    <t>Zamora-Ecuador</t>
  </si>
  <si>
    <t>Consolidado de Calificaciones del</t>
  </si>
  <si>
    <t>Asignatura:</t>
  </si>
  <si>
    <t>Docente:</t>
  </si>
  <si>
    <t>Modalidad:</t>
  </si>
  <si>
    <t>N°</t>
  </si>
  <si>
    <t>NÓMINA</t>
  </si>
  <si>
    <t>PRIMER BIMESTRE</t>
  </si>
  <si>
    <t>SEGUNDO BIMESTRE</t>
  </si>
  <si>
    <t>Parcial 1</t>
  </si>
  <si>
    <t>Parcial 2</t>
  </si>
  <si>
    <t>Promedio</t>
  </si>
  <si>
    <t>80% Promedio</t>
  </si>
  <si>
    <t>Examen</t>
  </si>
  <si>
    <t>20% Examen</t>
  </si>
  <si>
    <t>Bimestre 1</t>
  </si>
  <si>
    <t>Bimestre 2</t>
  </si>
  <si>
    <t>Promedio Anual</t>
  </si>
  <si>
    <t>Supletorio</t>
  </si>
  <si>
    <t>Faltas</t>
  </si>
  <si>
    <t>Comportamiento</t>
  </si>
  <si>
    <t xml:space="preserve"> </t>
  </si>
  <si>
    <t>B</t>
  </si>
  <si>
    <t>Promedio:</t>
  </si>
  <si>
    <t>Jimmy Gustavo Ruiz Campoverde</t>
  </si>
  <si>
    <t>INSPECTOR DE CURSO</t>
  </si>
  <si>
    <t>Edgar F. Vásquez C.</t>
  </si>
  <si>
    <t>CURSOS</t>
  </si>
  <si>
    <t>DÉCIMO GRADO E.G.B. "A"</t>
  </si>
  <si>
    <t>DÉCIMO GRADO E.G.B. "B"</t>
  </si>
  <si>
    <t>DÉCIMO GRADO E.G.B. "C"</t>
  </si>
  <si>
    <t>DÉCIMO AÑO E.G.B. "D"</t>
  </si>
  <si>
    <t>DÉCIMO AÑO E.G.B. "E"</t>
  </si>
  <si>
    <t>Institución Educativa:</t>
  </si>
  <si>
    <t>UNIDAD EDUCATIVA 12 DE FEBRERO - 19H00016</t>
  </si>
  <si>
    <t>Régimen:</t>
  </si>
  <si>
    <t>SIERRA</t>
  </si>
  <si>
    <t>Año Lectivo:</t>
  </si>
  <si>
    <t>2018 - 2019</t>
  </si>
  <si>
    <t>Jornada:</t>
  </si>
  <si>
    <t>MATUTINA</t>
  </si>
  <si>
    <t>Año Escolar:</t>
  </si>
  <si>
    <t>9NO DE EGB</t>
  </si>
  <si>
    <t>Paralelo:</t>
  </si>
  <si>
    <t>A</t>
  </si>
  <si>
    <t>No.</t>
  </si>
  <si>
    <t>CÉDULA</t>
  </si>
  <si>
    <t>NOMBRES COMPLETOS</t>
  </si>
  <si>
    <t>1900872282</t>
  </si>
  <si>
    <t>ABRIGO MONTOYA CARLOS DANIEL</t>
  </si>
  <si>
    <t>1900897818</t>
  </si>
  <si>
    <t>ALBA ROMERO ADRIAN ALEJANDRO</t>
  </si>
  <si>
    <t>ANDRADE CARRIÓN LUIS ALFONSO</t>
  </si>
  <si>
    <t>1900679927</t>
  </si>
  <si>
    <t>BARRIO REMACHE JENNER ALEXIS</t>
  </si>
  <si>
    <t>1900802479</t>
  </si>
  <si>
    <t>CALDERON VIVANCO ERICA NOEMI</t>
  </si>
  <si>
    <t>1950003945</t>
  </si>
  <si>
    <t>CHINCHAY JIMENEZ JHANDRY YHOSMANY</t>
  </si>
  <si>
    <t>1950167898</t>
  </si>
  <si>
    <t>CORREA SOTO ANTONY CENAI</t>
  </si>
  <si>
    <t>1950007904</t>
  </si>
  <si>
    <t>CUENCA CABRERA WILMAN FABRICIO</t>
  </si>
  <si>
    <t>1105718579</t>
  </si>
  <si>
    <t>GUAJALA RIVERA BRITANY KATHERINE</t>
  </si>
  <si>
    <t>1950074904</t>
  </si>
  <si>
    <t>JAPON COLLAGUAZO CLAUDIO SEGUNDO</t>
  </si>
  <si>
    <t>JAPON SARANGO CRISLEY ANAHI</t>
  </si>
  <si>
    <t>1105907644</t>
  </si>
  <si>
    <t>JARAMILLO GONZALEZ DAVID MATTHEW</t>
  </si>
  <si>
    <t>1900649979</t>
  </si>
  <si>
    <t>LARREATEGUI JUMBO JEREMY JARED</t>
  </si>
  <si>
    <t>1950118412</t>
  </si>
  <si>
    <t>MACAS CAJILIMA KELVIN JHOAN</t>
  </si>
  <si>
    <t>1950101517</t>
  </si>
  <si>
    <t xml:space="preserve">MARTINEZ UCHUARI MERLY DAYANA                     </t>
  </si>
  <si>
    <t>1950007375</t>
  </si>
  <si>
    <t>MERA ROMERO DANIELA NICOLE</t>
  </si>
  <si>
    <t>ORDOÑEZ SIXTO</t>
  </si>
  <si>
    <t>1900911668</t>
  </si>
  <si>
    <t>PAUCAR GUAYLLAS YESSICA ANDREA</t>
  </si>
  <si>
    <t>1755870290</t>
  </si>
  <si>
    <t>PIEDRA COBO JAVIER</t>
  </si>
  <si>
    <t>1756220156</t>
  </si>
  <si>
    <t>PINOS ACARO ALEX DAVID</t>
  </si>
  <si>
    <t>1900740786</t>
  </si>
  <si>
    <t>PUCHA MAZA SANTIAGO ALEXANDER</t>
  </si>
  <si>
    <t>1900894054</t>
  </si>
  <si>
    <t>ROMERO MACAS KERLY ANAHI</t>
  </si>
  <si>
    <t>1900669712</t>
  </si>
  <si>
    <t>ROMERO ORDOÑEZ IAN DANIEL</t>
  </si>
  <si>
    <t>1950047264</t>
  </si>
  <si>
    <t xml:space="preserve">ROSILLO MENDIETA ANGELLY CRISTINA                 </t>
  </si>
  <si>
    <t>1900853480</t>
  </si>
  <si>
    <t>SILVA LEON BRANDON LEONEL</t>
  </si>
  <si>
    <t>1900815075</t>
  </si>
  <si>
    <t>TELLO RODAS PABLO ANIBAL</t>
  </si>
  <si>
    <t>1900666494</t>
  </si>
  <si>
    <t>URGILES JUMBO SOFI ANAHI</t>
  </si>
  <si>
    <t>1900859776</t>
  </si>
  <si>
    <t>VEINTIMILLA VILLALTA MELANY ESTEFANIA</t>
  </si>
  <si>
    <t>1950004026</t>
  </si>
  <si>
    <t>VELEZ SANCHEZ ROMMINA ELIZABETH</t>
  </si>
  <si>
    <t>1900840289</t>
  </si>
  <si>
    <t>ZUMBA CHALCO MARILYN DAYANNA</t>
  </si>
  <si>
    <t>Transformar la educación, misión de TODOS</t>
  </si>
  <si>
    <t>1900944727</t>
  </si>
  <si>
    <t>ALVARADO PARRA JOSE ANDRES</t>
  </si>
  <si>
    <t>1900964980</t>
  </si>
  <si>
    <t>AVILA PALACIOS JHANDRY ISMAEL</t>
  </si>
  <si>
    <t>1900679935</t>
  </si>
  <si>
    <t>BARRIO REMACHE JOFFRE JAIR</t>
  </si>
  <si>
    <t>1950040657</t>
  </si>
  <si>
    <t>CANGO RAMON ADRIAN RAFAEL</t>
  </si>
  <si>
    <t>1900826262</t>
  </si>
  <si>
    <t xml:space="preserve">CARRION RAMON FREDDY RONALDO                      </t>
  </si>
  <si>
    <t>CASTILLO JIMÉNEZ VICTOR DANIEL</t>
  </si>
  <si>
    <t>1950034148</t>
  </si>
  <si>
    <t>CHALAN GUAYLLAS KAROL LILIANA</t>
  </si>
  <si>
    <t>1950136786</t>
  </si>
  <si>
    <t>CHAMBA MUÑOZ CRISTOFER ISMAEL</t>
  </si>
  <si>
    <t>1950112548</t>
  </si>
  <si>
    <t>CONTENTO MARTINEZ RENATO BLADIMIR</t>
  </si>
  <si>
    <t>1900839208</t>
  </si>
  <si>
    <t>GONZALEZ MACAS CASANDRA MISHELLE</t>
  </si>
  <si>
    <t>GRANDA GUAMAN TWPAK FIDEL</t>
  </si>
  <si>
    <t>1900875004</t>
  </si>
  <si>
    <t>HUELEDEL PULLAGUARI NATHALY YOJANA</t>
  </si>
  <si>
    <t>1950139541</t>
  </si>
  <si>
    <t>ILLESCAS PUWAINCHIR CARLOS RAUL</t>
  </si>
  <si>
    <t>1900815612</t>
  </si>
  <si>
    <t>MACAS GONZALEZ DABYS GABRIEL</t>
  </si>
  <si>
    <t>1105349557</t>
  </si>
  <si>
    <t>MEDINA OBACO NIXON DANIEL</t>
  </si>
  <si>
    <t>1150702478</t>
  </si>
  <si>
    <t>MINGA AVILA LUIS ERICK</t>
  </si>
  <si>
    <t>1900848811</t>
  </si>
  <si>
    <t>MONTAÑO CAAMAÑO ESCARLETH LISSETH</t>
  </si>
  <si>
    <t>1900805340</t>
  </si>
  <si>
    <t>NAMCELA NAULA JOSE JAVIER</t>
  </si>
  <si>
    <t>1105642704</t>
  </si>
  <si>
    <t>ORTEGA GONZALES ALICE VALENTINA</t>
  </si>
  <si>
    <t>1950002244</t>
  </si>
  <si>
    <t>PINTA SANCHEZ MICHAEL JOSE</t>
  </si>
  <si>
    <t>1950002384</t>
  </si>
  <si>
    <t>PIZARRO ROCANO CRISTIAN DAVID</t>
  </si>
  <si>
    <t>1900979640</t>
  </si>
  <si>
    <t>REMACHE ROMERO CARLOS IVAN</t>
  </si>
  <si>
    <t>1950176758</t>
  </si>
  <si>
    <t>ROMERO SARANGO HECTOR ISAAC</t>
  </si>
  <si>
    <t>1900878545</t>
  </si>
  <si>
    <t>SANCHEZ LOJA SNEYDER ALEXANDER</t>
  </si>
  <si>
    <t>1950143154</t>
  </si>
  <si>
    <t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</si>
  <si>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/>
        <sz val="12"/>
        <color rgb="FF000000"/>
        <rFont val="Arial"/>
        <family val="2"/>
      </rPr>
      <t>TODOS</t>
    </r>
  </si>
  <si>
    <t>C</t>
  </si>
  <si>
    <t>1900772342</t>
  </si>
  <si>
    <t xml:space="preserve">ALULIMA VICENTE JORDYN ALEXANDER                  </t>
  </si>
  <si>
    <t>1900646074</t>
  </si>
  <si>
    <t xml:space="preserve">ALVAREZ ABRIGO JEAN CARLOS                        </t>
  </si>
  <si>
    <t>1950123198</t>
  </si>
  <si>
    <t>ALVAREZ ALVAREZ DANIA VALERIA</t>
  </si>
  <si>
    <t>1900870476</t>
  </si>
  <si>
    <t xml:space="preserve">BENALCAZAR SOZORANGA CHRISTIAN ANDRES             </t>
  </si>
  <si>
    <t>1900632132</t>
  </si>
  <si>
    <t>CADMELEMA RIOFRIO KEVIN NICOLAS</t>
  </si>
  <si>
    <t>1950164598</t>
  </si>
  <si>
    <t>CARRION CAMACHO MATTIA JOSE</t>
  </si>
  <si>
    <t>1900757582</t>
  </si>
  <si>
    <t>CORDERO LOZANO DAVID FERNANDO</t>
  </si>
  <si>
    <t>1900777085</t>
  </si>
  <si>
    <t>GARCIA YAURIPOMA GENESIS ANAHI</t>
  </si>
  <si>
    <t>1900883750</t>
  </si>
  <si>
    <t>GRANDA UREÑA JOSTHIN DAVID</t>
  </si>
  <si>
    <t>RETIRADA:</t>
  </si>
  <si>
    <t>GRANDA GOMEZ ANGÉLICA DAYANA</t>
  </si>
  <si>
    <t>1900779677</t>
  </si>
  <si>
    <t>GUALAN CUENCA MAYKEL ARMANDO</t>
  </si>
  <si>
    <t>1900814359</t>
  </si>
  <si>
    <t>IBARRA TOARE KERLY ALISSON</t>
  </si>
  <si>
    <t>JIMÉNEZ TORRES ANA BELEN</t>
  </si>
  <si>
    <t>1900881929</t>
  </si>
  <si>
    <t>LOPEZ MARTINEZ YOSTIN RONALDO</t>
  </si>
  <si>
    <t>MACAS ABRIGO ESTEFANIA CAROLINA</t>
  </si>
  <si>
    <t>0707013645</t>
  </si>
  <si>
    <t>MEDINA CARCHIPULLA JOFFRE GABRIEL</t>
  </si>
  <si>
    <t>1900798529</t>
  </si>
  <si>
    <t>MIJAS VALENCIA IBETH ARACELY</t>
  </si>
  <si>
    <t>1900698406</t>
  </si>
  <si>
    <t>MINGA CARDENAS PERLA DAYANA</t>
  </si>
  <si>
    <t>1900904135</t>
  </si>
  <si>
    <t>ORDOÑEZ ORDOÑEZ JAKELYNE NAYELI</t>
  </si>
  <si>
    <t>1900868488</t>
  </si>
  <si>
    <t>PACHECO PACHECO SARA BELEN</t>
  </si>
  <si>
    <t>1105345134</t>
  </si>
  <si>
    <t>PINEDA RAMON DIANA PAOLA</t>
  </si>
  <si>
    <t>1900834498</t>
  </si>
  <si>
    <t>RAMON PATIÑO ALCIVAR MISAEL</t>
  </si>
  <si>
    <t>1900648013</t>
  </si>
  <si>
    <t>REMACHE LEON DAYANA BERENICE</t>
  </si>
  <si>
    <t>1900888437</t>
  </si>
  <si>
    <t>ROJAS CHIRIAPO YOJANA RASHELL</t>
  </si>
  <si>
    <t>1900721067</t>
  </si>
  <si>
    <t>ROMERO CAMACHO YAREXI DANAE</t>
  </si>
  <si>
    <t>1950119956</t>
  </si>
  <si>
    <t>ROMERO SARANGO NAYELI BRIGITTE</t>
  </si>
  <si>
    <t>1950123297</t>
  </si>
  <si>
    <t>ROMERO SARANGO NAYELI MAILY</t>
  </si>
  <si>
    <t>1900776640</t>
  </si>
  <si>
    <t>SUQUILANDA MONTOYA FERNANDO NOE</t>
  </si>
  <si>
    <t>1900840743</t>
  </si>
  <si>
    <t>VIVANCO QUEZADA EMILY PRISCILA</t>
  </si>
  <si>
    <t>Transformar la educación, misión de</t>
  </si>
  <si>
    <t>TODOS</t>
  </si>
  <si>
    <t>D</t>
  </si>
  <si>
    <t>1950019917</t>
  </si>
  <si>
    <t>ALVAREZ CASTILLO MAYTE YELENA</t>
  </si>
  <si>
    <t>1950194892</t>
  </si>
  <si>
    <t>BURNEO GARCIA ANTHONNY JAVIER</t>
  </si>
  <si>
    <t>CABRERA JUMBO CESAR DANIEL</t>
  </si>
  <si>
    <t>1950218949</t>
  </si>
  <si>
    <t>CASTILLO MONTOYA FAVIAN ISMAEL</t>
  </si>
  <si>
    <t>CHALCO RAMON NATALY DANIELA</t>
  </si>
  <si>
    <t>RETIRADO</t>
  </si>
  <si>
    <t>CHALAN SERAQUIVE MICHAEL DAVID</t>
  </si>
  <si>
    <t>CORDOVA ZAMAREÑO JUAN ARIEL</t>
  </si>
  <si>
    <t>ESPARZA CANGO JHONSON FABIAN</t>
  </si>
  <si>
    <t>1900773266</t>
  </si>
  <si>
    <t>GONZALEZ NAMICELA KEVIN PATRICIO</t>
  </si>
  <si>
    <t>1900858141</t>
  </si>
  <si>
    <t>GRANDA VACA CRISTOPHER MOISES</t>
  </si>
  <si>
    <t>1950033454</t>
  </si>
  <si>
    <t>GUAMAN CANGO NEYSER ALBEIRO</t>
  </si>
  <si>
    <t>GUALAN MACAS VÍCTOR ESTÁLIN</t>
  </si>
  <si>
    <t>1900678051</t>
  </si>
  <si>
    <t>GUAYA REMACHE KARLA DAILY</t>
  </si>
  <si>
    <t>1900980515</t>
  </si>
  <si>
    <t>JARAMILLO GARCIA MARELY ANAHI</t>
  </si>
  <si>
    <t>1900665553</t>
  </si>
  <si>
    <t>JARAMILLO GUERRERO VIVIAN SARAHI</t>
  </si>
  <si>
    <t>1950195535</t>
  </si>
  <si>
    <t>JIMENEZ MOROCHO ISMAEL SEBASTIAN</t>
  </si>
  <si>
    <t>MAZA CANGO DIANA ISABEL</t>
  </si>
  <si>
    <t>MENDOZA IBARRA ANTHONY AGUSTIN</t>
  </si>
  <si>
    <t>1950112332</t>
  </si>
  <si>
    <t>MONTAÑO ZHUNAULA LUISA FERNANDA</t>
  </si>
  <si>
    <t>MONTOYA QUEZADA ANGÉLICA</t>
  </si>
  <si>
    <t>1950140978</t>
  </si>
  <si>
    <t>MORILLO CAMACHO CRISTIAN DAVID</t>
  </si>
  <si>
    <t>OLIVARES CHUCHUCA EVA CRISTINA</t>
  </si>
  <si>
    <t>1900832880</t>
  </si>
  <si>
    <t>ORELLANA JIMENEZ CARLOS EDUARDO</t>
  </si>
  <si>
    <t>1950073997</t>
  </si>
  <si>
    <t xml:space="preserve">PARDO GRANDA JHANDRY OMAR                         </t>
  </si>
  <si>
    <t>1900859008</t>
  </si>
  <si>
    <t>PAREDES BRAVO ROMINA DAYANARA</t>
  </si>
  <si>
    <t>1900678671</t>
  </si>
  <si>
    <t>POMA GRANDA ALEX VINICIO</t>
  </si>
  <si>
    <t>1950116093</t>
  </si>
  <si>
    <t>RAMON GONZALEZ RUTH MARICELA</t>
  </si>
  <si>
    <t>1950001865</t>
  </si>
  <si>
    <t>RODRIGUEZ TITUANA HENRY ENRIQUE</t>
  </si>
  <si>
    <t>1900675503</t>
  </si>
  <si>
    <t>ROMERO SANCHEZ LUIS LEONEL</t>
  </si>
  <si>
    <t>SALINAS GONZALEZ ANDREA CAROLINA</t>
  </si>
  <si>
    <t>1900980242</t>
  </si>
  <si>
    <t>SANTORUM TORRES DAYANA MAGALY</t>
  </si>
  <si>
    <t>1950118784</t>
  </si>
  <si>
    <t>SILVA ZAMBRANO VALERIA ROSIBEL</t>
  </si>
  <si>
    <t>1900869387</t>
  </si>
  <si>
    <t>SUCUNUTA ZARUMA JHORDAN DANIEL</t>
  </si>
  <si>
    <t>1900780329</t>
  </si>
  <si>
    <t>TITUANA GOMEZ ANA CRISTINA</t>
  </si>
  <si>
    <t>TIWI TIWI ANDY JOSÉ</t>
  </si>
  <si>
    <t>E</t>
  </si>
  <si>
    <t>1900893882</t>
  </si>
  <si>
    <t>ALCIVAR TANDAZO LUISANA YAMILE</t>
  </si>
  <si>
    <t>1950140556</t>
  </si>
  <si>
    <t>ANDRADE ABAD MARELY ANGELETH</t>
  </si>
  <si>
    <t>BALCAZAR LEON RIGOBERTO ALEJANDRO</t>
  </si>
  <si>
    <t>1900739622</t>
  </si>
  <si>
    <t>BARBA PILOSO CRISTIAN GONZALO</t>
  </si>
  <si>
    <t>1950032936</t>
  </si>
  <si>
    <t>CABRERA PUGLLA SARAH ISABEL</t>
  </si>
  <si>
    <t>1900984293</t>
  </si>
  <si>
    <t>CAJAMARCA ORDOÑEZ RENI JHORSH</t>
  </si>
  <si>
    <t>CHAMBA DIEGO</t>
  </si>
  <si>
    <t>1900869858</t>
  </si>
  <si>
    <t>ENCALADA SUQUILANDA DAVID SEBASTIAN</t>
  </si>
  <si>
    <t>GUAILLAS LUISA TAMARA</t>
  </si>
  <si>
    <t>1900828912</t>
  </si>
  <si>
    <t>JAPON VILLAVICENCIO JHOEL ANDRES</t>
  </si>
  <si>
    <t>1950108462</t>
  </si>
  <si>
    <t>JARAMILLO JIMENEZ JHORLENY JAMILETH</t>
  </si>
  <si>
    <t>1900838275</t>
  </si>
  <si>
    <t>JIMENEZ GUALAN TAYLOR ANDERSON</t>
  </si>
  <si>
    <t>1950143162</t>
  </si>
  <si>
    <t>MARTIN AKACHU NOHELIA ALEXANDRA</t>
  </si>
  <si>
    <t>1950030112</t>
  </si>
  <si>
    <t>ORELLANA SIGCHO ANGELIQUE CRISTINA</t>
  </si>
  <si>
    <t>PULLAGUARI JOHANA</t>
  </si>
  <si>
    <t>MEDINA SANCHEZ SAID POLIVIO</t>
  </si>
  <si>
    <t>1900776731</t>
  </si>
  <si>
    <t>RODRIGUEZ PEREZ LUIS OSWALDO</t>
  </si>
  <si>
    <t>1900859602</t>
  </si>
  <si>
    <t>SALINAS ARMIJOS GALILEA SARAI</t>
  </si>
  <si>
    <t>1900845684</t>
  </si>
  <si>
    <t>SANMARTIN ALBITO PABLO SEBASTIAN</t>
  </si>
  <si>
    <t>1900985860</t>
  </si>
  <si>
    <t>SARANGO CHAMBA GENESIS KATIUSKA</t>
  </si>
  <si>
    <t>1900859099</t>
  </si>
  <si>
    <t>SILVA ARROBO SANTIAGO MEDARDO</t>
  </si>
  <si>
    <t>1400747588</t>
  </si>
  <si>
    <t>TIMIAS TIWI EDUARDO ISRAEL</t>
  </si>
  <si>
    <t>1900891464</t>
  </si>
  <si>
    <t>TOLEDO PEZO JERALD ESLEYTHER</t>
  </si>
  <si>
    <t>1950140564</t>
  </si>
  <si>
    <t>UCHUARI MACIAS REILY NEIL</t>
  </si>
  <si>
    <t>1950012169</t>
  </si>
  <si>
    <t>VICENTE MAZA JHOANNA YAJAIRA</t>
  </si>
  <si>
    <t>ZHUNAULA LENÍN</t>
  </si>
  <si>
    <t>RETIRADA</t>
  </si>
  <si>
    <t>ZUAREZ CHAMBA YANILEYSI EDNITA</t>
  </si>
  <si>
    <t>10mo EGB A</t>
  </si>
  <si>
    <t>CABRERA BARROS ESPERANZA CISNE</t>
  </si>
  <si>
    <t>CASTILLO SANIMBA YANDER WELINGTON</t>
  </si>
  <si>
    <t>CORAIZA CERDA EMERSON DAVID</t>
  </si>
  <si>
    <t>VILLEGAS COLALA ANTHONY DANIEL</t>
  </si>
  <si>
    <t>DOCENTE  DE INGLES 10mo EGB “A” INTENSIVA</t>
  </si>
  <si>
    <t>TORRES SANCHEZ LUIS ANGEL</t>
  </si>
  <si>
    <t>VINAMAGUA MONTOYA MARIANA 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</si>
</sst>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/dd/yy"/>
    <numFmt numFmtId="166" formatCode="#.00"/>
  </numFmts>
  <fonts count="2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4"/>
      <name val="Bodoni MT Black"/>
      <family val="1"/>
      <charset val="1"/>
    </font>
    <font>
      <b/>
      <sz val="9"/>
      <name val="Bodoni MT Black"/>
      <family val="1"/>
      <charset val="1"/>
    </font>
    <font>
      <b/>
      <sz val="10"/>
      <name val="Bodoni MT Black"/>
      <family val="1"/>
      <charset val="1"/>
    </font>
    <font>
      <b/>
      <sz val="7"/>
      <name val="Arial Black"/>
      <family val="2"/>
      <charset val="1"/>
    </font>
    <font>
      <b/>
      <sz val="10"/>
      <name val="Arial Black"/>
      <family val="2"/>
      <charset val="1"/>
    </font>
    <font>
      <sz val="10"/>
      <color rgb="FF000000"/>
      <name val="Calibri"/>
      <family val="2"/>
      <charset val="1"/>
    </font>
    <font>
      <b/>
      <u/>
      <sz val="14"/>
      <name val="Calibri"/>
      <family val="2"/>
      <charset val="1"/>
    </font>
    <font>
      <b/>
      <sz val="10"/>
      <color rgb="FF000000"/>
      <name val="Arial Black"/>
      <family val="2"/>
      <charset val="1"/>
    </font>
    <font>
      <b/>
      <sz val="10"/>
      <name val="Cambria"/>
      <family val="1"/>
      <charset val="1"/>
    </font>
    <font>
      <b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10243E"/>
      <name val="Arial Narrow"/>
      <family val="2"/>
      <charset val="1"/>
    </font>
    <font>
      <b/>
      <sz val="8"/>
      <name val="Arial Unicode MS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99FF"/>
        <bgColor rgb="FF969696"/>
      </patternFill>
    </fill>
    <fill>
      <patternFill patternType="solid">
        <fgColor rgb="FFFFFFFF"/>
        <bgColor rgb="FFECEBEB"/>
      </patternFill>
    </fill>
    <fill>
      <patternFill patternType="solid">
        <fgColor rgb="FFECEBEB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79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" fillId="0" borderId="0" xfId="0" applyFont="1" applyBorder="1" applyAlignment="1" applyProtection="1"/>
    <xf numFmtId="0" fontId="0" fillId="0" borderId="0" xfId="0" applyAlignment="1" applyProtection="1">
      <alignment horizontal="center"/>
    </xf>
    <xf numFmtId="0" fontId="2" fillId="0" borderId="0" xfId="0" applyFont="1" applyBorder="1" applyAlignment="1" applyProtection="1">
      <alignment vertical="center"/>
    </xf>
    <xf numFmtId="0" fontId="0" fillId="0" borderId="0" xfId="1" applyFont="1" applyAlignment="1" applyProtection="1"/>
    <xf numFmtId="0" fontId="3" fillId="0" borderId="0" xfId="1" applyFont="1" applyBorder="1" applyAlignment="1" applyProtection="1">
      <alignment horizontal="center" vertical="center"/>
    </xf>
    <xf numFmtId="0" fontId="4" fillId="0" borderId="0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/>
    </xf>
    <xf numFmtId="0" fontId="9" fillId="0" borderId="0" xfId="1" applyFont="1" applyAlignment="1" applyProtection="1"/>
    <xf numFmtId="0" fontId="10" fillId="0" borderId="1" xfId="0" applyFont="1" applyBorder="1" applyAlignment="1" applyProtection="1">
      <alignment horizontal="center"/>
    </xf>
    <xf numFmtId="49" fontId="12" fillId="0" borderId="2" xfId="1" applyNumberFormat="1" applyFont="1" applyBorder="1" applyAlignment="1" applyProtection="1">
      <alignment horizontal="center" vertical="center"/>
    </xf>
    <xf numFmtId="0" fontId="13" fillId="0" borderId="3" xfId="1" applyFont="1" applyBorder="1" applyAlignment="1" applyProtection="1">
      <alignment horizontal="right" vertical="center" textRotation="90" wrapText="1"/>
    </xf>
    <xf numFmtId="164" fontId="13" fillId="0" borderId="1" xfId="1" applyNumberFormat="1" applyFont="1" applyBorder="1" applyAlignment="1" applyProtection="1">
      <alignment horizontal="right" vertical="center" textRotation="90" wrapText="1"/>
    </xf>
    <xf numFmtId="0" fontId="13" fillId="0" borderId="1" xfId="1" applyFont="1" applyBorder="1" applyAlignment="1" applyProtection="1">
      <alignment horizontal="right" vertical="center" textRotation="90" wrapText="1"/>
    </xf>
    <xf numFmtId="165" fontId="13" fillId="0" borderId="1" xfId="1" applyNumberFormat="1" applyFont="1" applyBorder="1" applyAlignment="1" applyProtection="1">
      <alignment horizontal="right" vertical="center" textRotation="90" wrapText="1"/>
    </xf>
    <xf numFmtId="165" fontId="13" fillId="0" borderId="4" xfId="1" applyNumberFormat="1" applyFont="1" applyBorder="1" applyAlignment="1" applyProtection="1">
      <alignment horizontal="right" vertical="center" textRotation="90" wrapText="1"/>
    </xf>
    <xf numFmtId="0" fontId="14" fillId="0" borderId="1" xfId="1" applyFont="1" applyBorder="1" applyAlignment="1" applyProtection="1">
      <alignment horizontal="center" vertical="center"/>
    </xf>
    <xf numFmtId="166" fontId="2" fillId="0" borderId="1" xfId="0" applyNumberFormat="1" applyFont="1" applyBorder="1" applyAlignment="1" applyProtection="1"/>
    <xf numFmtId="166" fontId="14" fillId="0" borderId="3" xfId="1" applyNumberFormat="1" applyFont="1" applyBorder="1" applyAlignment="1" applyProtection="1">
      <alignment horizontal="center"/>
    </xf>
    <xf numFmtId="166" fontId="14" fillId="0" borderId="1" xfId="1" applyNumberFormat="1" applyFont="1" applyBorder="1" applyAlignment="1" applyProtection="1">
      <alignment horizontal="center"/>
    </xf>
    <xf numFmtId="166" fontId="2" fillId="0" borderId="1" xfId="1" applyNumberFormat="1" applyFont="1" applyBorder="1" applyAlignment="1" applyProtection="1">
      <alignment horizontal="center"/>
    </xf>
    <xf numFmtId="0" fontId="2" fillId="0" borderId="1" xfId="0" applyFont="1" applyBorder="1" applyAlignment="1" applyProtection="1"/>
    <xf numFmtId="0" fontId="14" fillId="0" borderId="1" xfId="1" applyFont="1" applyBorder="1" applyAlignment="1" applyProtection="1">
      <alignment horizontal="center"/>
    </xf>
    <xf numFmtId="0" fontId="0" fillId="0" borderId="0" xfId="0" applyFont="1" applyAlignment="1" applyProtection="1">
      <alignment vertical="center" wrapText="1"/>
    </xf>
    <xf numFmtId="0" fontId="15" fillId="0" borderId="0" xfId="0" applyFont="1" applyAlignment="1" applyProtection="1"/>
    <xf numFmtId="0" fontId="16" fillId="0" borderId="0" xfId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wrapText="1"/>
      <protection locked="0"/>
    </xf>
    <xf numFmtId="0" fontId="0" fillId="0" borderId="0" xfId="0" applyFont="1" applyBorder="1" applyAlignment="1" applyProtection="1">
      <alignment horizontal="left" vertical="top" wrapText="1"/>
      <protection locked="0"/>
    </xf>
    <xf numFmtId="0" fontId="19" fillId="2" borderId="6" xfId="0" applyFont="1" applyFill="1" applyBorder="1" applyAlignment="1" applyProtection="1">
      <alignment horizontal="center" vertical="center" wrapText="1"/>
    </xf>
    <xf numFmtId="0" fontId="18" fillId="3" borderId="6" xfId="0" applyFont="1" applyFill="1" applyBorder="1" applyAlignment="1" applyProtection="1">
      <alignment horizontal="left" vertical="center" wrapText="1"/>
    </xf>
    <xf numFmtId="0" fontId="18" fillId="4" borderId="6" xfId="0" applyFont="1" applyFill="1" applyBorder="1" applyAlignment="1" applyProtection="1">
      <alignment horizontal="left" vertical="center" wrapText="1"/>
    </xf>
    <xf numFmtId="0" fontId="18" fillId="3" borderId="6" xfId="1" applyFont="1" applyFill="1" applyBorder="1" applyAlignment="1" applyProtection="1">
      <alignment horizontal="left" vertical="center" wrapText="1"/>
    </xf>
    <xf numFmtId="0" fontId="20" fillId="0" borderId="7" xfId="0" applyFont="1" applyBorder="1" applyAlignment="1" applyProtection="1">
      <alignment wrapText="1"/>
    </xf>
    <xf numFmtId="0" fontId="0" fillId="0" borderId="0" xfId="1" applyFont="1" applyBorder="1" applyAlignment="1" applyProtection="1">
      <alignment wrapText="1"/>
      <protection locked="0"/>
    </xf>
    <xf numFmtId="0" fontId="0" fillId="0" borderId="0" xfId="1" applyFont="1" applyBorder="1" applyAlignment="1" applyProtection="1">
      <alignment horizontal="left" vertical="top" wrapText="1"/>
      <protection locked="0"/>
    </xf>
    <xf numFmtId="0" fontId="19" fillId="2" borderId="6" xfId="1" applyFont="1" applyFill="1" applyBorder="1" applyAlignment="1" applyProtection="1">
      <alignment horizontal="center" vertical="center" wrapText="1"/>
    </xf>
    <xf numFmtId="0" fontId="18" fillId="4" borderId="6" xfId="1" applyFont="1" applyFill="1" applyBorder="1" applyAlignment="1" applyProtection="1">
      <alignment horizontal="left" vertical="center" wrapText="1"/>
    </xf>
    <xf numFmtId="0" fontId="22" fillId="0" borderId="0" xfId="1" applyFont="1" applyAlignment="1" applyProtection="1"/>
    <xf numFmtId="0" fontId="23" fillId="0" borderId="0" xfId="1" applyFont="1" applyBorder="1" applyAlignment="1" applyProtection="1">
      <alignment horizontal="left" wrapText="1"/>
    </xf>
    <xf numFmtId="2" fontId="25" fillId="0" borderId="1" xfId="0" applyNumberFormat="1" applyFont="1" applyBorder="1" applyAlignment="1" applyProtection="1">
      <alignment horizontal="center"/>
      <protection locked="0"/>
    </xf>
    <xf numFmtId="0" fontId="10" fillId="0" borderId="1" xfId="0" applyFont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 wrapText="1"/>
    </xf>
    <xf numFmtId="49" fontId="12" fillId="0" borderId="2" xfId="1" applyNumberFormat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7" fillId="0" borderId="0" xfId="1" applyFont="1" applyBorder="1" applyAlignment="1" applyProtection="1">
      <alignment horizontal="center"/>
    </xf>
    <xf numFmtId="0" fontId="7" fillId="0" borderId="0" xfId="1" applyFont="1" applyBorder="1" applyAlignment="1" applyProtection="1">
      <alignment horizontal="left"/>
    </xf>
    <xf numFmtId="0" fontId="16" fillId="0" borderId="0" xfId="1" applyFont="1" applyBorder="1" applyAlignment="1" applyProtection="1">
      <alignment horizontal="center" vertical="center"/>
    </xf>
    <xf numFmtId="0" fontId="18" fillId="4" borderId="6" xfId="0" applyFont="1" applyFill="1" applyBorder="1" applyAlignment="1" applyProtection="1">
      <alignment horizontal="left" vertical="center" wrapText="1"/>
    </xf>
    <xf numFmtId="0" fontId="20" fillId="0" borderId="7" xfId="0" applyFont="1" applyBorder="1" applyAlignment="1" applyProtection="1">
      <alignment horizontal="center" wrapText="1"/>
    </xf>
    <xf numFmtId="0" fontId="18" fillId="3" borderId="6" xfId="0" applyFont="1" applyFill="1" applyBorder="1" applyAlignment="1" applyProtection="1">
      <alignment horizontal="left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left" vertical="center" wrapText="1"/>
    </xf>
    <xf numFmtId="0" fontId="18" fillId="0" borderId="0" xfId="0" applyFont="1" applyBorder="1" applyAlignment="1" applyProtection="1">
      <alignment horizontal="left" vertical="center" wrapText="1"/>
    </xf>
    <xf numFmtId="0" fontId="17" fillId="0" borderId="5" xfId="0" applyFont="1" applyBorder="1" applyAlignment="1" applyProtection="1">
      <alignment horizontal="left" vertical="center" wrapText="1"/>
    </xf>
    <xf numFmtId="0" fontId="18" fillId="4" borderId="6" xfId="4" applyFont="1" applyFill="1" applyBorder="1" applyAlignment="1" applyProtection="1">
      <alignment horizontal="left" vertical="center" wrapText="1"/>
    </xf>
    <xf numFmtId="0" fontId="18" fillId="0" borderId="7" xfId="1" applyFont="1" applyBorder="1" applyAlignment="1" applyProtection="1">
      <alignment horizontal="right" wrapText="1"/>
    </xf>
    <xf numFmtId="0" fontId="18" fillId="3" borderId="6" xfId="4" applyFont="1" applyFill="1" applyBorder="1" applyAlignment="1" applyProtection="1">
      <alignment horizontal="left" vertical="center" wrapText="1"/>
    </xf>
    <xf numFmtId="0" fontId="19" fillId="2" borderId="6" xfId="1" applyFont="1" applyFill="1" applyBorder="1" applyAlignment="1" applyProtection="1">
      <alignment horizontal="center" vertical="center" wrapText="1"/>
    </xf>
    <xf numFmtId="0" fontId="17" fillId="0" borderId="0" xfId="1" applyFont="1" applyBorder="1" applyAlignment="1" applyProtection="1">
      <alignment horizontal="left" vertical="center" wrapText="1"/>
    </xf>
    <xf numFmtId="0" fontId="18" fillId="0" borderId="0" xfId="1" applyFont="1" applyBorder="1" applyAlignment="1" applyProtection="1">
      <alignment horizontal="left" vertical="center" wrapText="1"/>
    </xf>
    <xf numFmtId="0" fontId="18" fillId="0" borderId="0" xfId="1" applyFont="1" applyBorder="1" applyAlignment="1" applyProtection="1">
      <alignment horizontal="right" wrapText="1"/>
    </xf>
    <xf numFmtId="0" fontId="17" fillId="0" borderId="0" xfId="1" applyFont="1" applyBorder="1" applyAlignment="1" applyProtection="1">
      <alignment horizontal="left" wrapText="1"/>
    </xf>
    <xf numFmtId="0" fontId="18" fillId="4" borderId="6" xfId="1" applyFont="1" applyFill="1" applyBorder="1" applyAlignment="1" applyProtection="1">
      <alignment horizontal="left" vertical="center" wrapText="1"/>
    </xf>
    <xf numFmtId="0" fontId="18" fillId="3" borderId="6" xfId="1" applyFont="1" applyFill="1" applyBorder="1" applyAlignment="1" applyProtection="1">
      <alignment horizontal="left" vertical="center" wrapText="1"/>
    </xf>
    <xf numFmtId="0" fontId="18" fillId="0" borderId="0" xfId="1" applyFont="1" applyBorder="1" applyAlignment="1" applyProtection="1">
      <alignment horizontal="center" vertical="center" wrapText="1"/>
    </xf>
    <xf numFmtId="0" fontId="0" fillId="0" borderId="0" xfId="1" applyFont="1" applyBorder="1" applyAlignment="1" applyProtection="1">
      <alignment horizontal="left" vertical="top" wrapText="1"/>
      <protection locked="0"/>
    </xf>
    <xf numFmtId="166" fontId="14" fillId="0" borderId="8" xfId="1" applyNumberFormat="1" applyFont="1" applyBorder="1" applyAlignment="1" applyProtection="1">
      <alignment horizontal="center"/>
    </xf>
    <xf numFmtId="166" fontId="14" fillId="0" borderId="9" xfId="1" applyNumberFormat="1" applyFont="1" applyBorder="1" applyAlignment="1" applyProtection="1">
      <alignment horizontal="center"/>
    </xf>
  </cellXfs>
  <cellStyles count="9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  <cellStyle name="Normal 6" xfId="5" xr:uid="{00000000-0005-0000-0000-00000A000000}"/>
    <cellStyle name="Normal 7" xfId="6" xr:uid="{00000000-0005-0000-0000-00000B000000}"/>
    <cellStyle name="Normal 8" xfId="7" xr:uid="{00000000-0005-0000-0000-00000C000000}"/>
    <cellStyle name="Normal 9" xfId="8" xr:uid="{00000000-0005-0000-0000-00000D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CEBE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2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758520</xdr:colOff>
      <xdr:row>0</xdr:row>
      <xdr:rowOff>614160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95840" cy="61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57240</xdr:rowOff>
    </xdr:from>
    <xdr:to>
      <xdr:col>1</xdr:col>
      <xdr:colOff>720360</xdr:colOff>
      <xdr:row>1</xdr:row>
      <xdr:rowOff>34560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240"/>
          <a:ext cx="1103760" cy="60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28440</xdr:rowOff>
    </xdr:from>
    <xdr:to>
      <xdr:col>1</xdr:col>
      <xdr:colOff>777600</xdr:colOff>
      <xdr:row>1</xdr:row>
      <xdr:rowOff>5760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440"/>
          <a:ext cx="1099080" cy="605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605160</xdr:colOff>
      <xdr:row>1</xdr:row>
      <xdr:rowOff>171000</xdr:rowOff>
    </xdr:to>
    <xdr:pic>
      <xdr:nvPicPr>
        <xdr:cNvPr id="12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583200" cy="380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2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2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3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4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5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21960</xdr:colOff>
      <xdr:row>0</xdr:row>
      <xdr:rowOff>19080</xdr:rowOff>
    </xdr:from>
    <xdr:to>
      <xdr:col>1</xdr:col>
      <xdr:colOff>627840</xdr:colOff>
      <xdr:row>1</xdr:row>
      <xdr:rowOff>147600</xdr:rowOff>
    </xdr:to>
    <xdr:pic>
      <xdr:nvPicPr>
        <xdr:cNvPr id="6" name="1 Imagen 4" descr="http://files.patron4.webnode.es/200000007-6a11f6b0b8-public/1521557_685447928184545_1727996255_n.jp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600" y="19080"/>
          <a:ext cx="605880" cy="3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123840</xdr:rowOff>
    </xdr:from>
    <xdr:to>
      <xdr:col>1</xdr:col>
      <xdr:colOff>834480</xdr:colOff>
      <xdr:row>1</xdr:row>
      <xdr:rowOff>4680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360" y="123840"/>
          <a:ext cx="1090440" cy="509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47520</xdr:rowOff>
    </xdr:from>
    <xdr:to>
      <xdr:col>1</xdr:col>
      <xdr:colOff>700920</xdr:colOff>
      <xdr:row>0</xdr:row>
      <xdr:rowOff>539280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47520"/>
          <a:ext cx="1110600" cy="491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60" zoomScaleNormal="60" workbookViewId="0">
      <selection activeCell="F8" sqref="F8"/>
    </sheetView>
  </sheetViews>
  <sheetFormatPr baseColWidth="10" defaultColWidth="11.54296875" defaultRowHeight="14.5"/>
  <cols>
    <col min="1" max="1" width="17.1796875" style="1" customWidth="1"/>
    <col min="5" max="5" width="4.90625" style="1" customWidth="1"/>
    <col min="10" max="10" width="5.36328125" style="1" customWidth="1"/>
    <col min="13" max="13" width="5.36328125" style="1" customWidth="1"/>
  </cols>
  <sheetData>
    <row r="1" spans="1:14">
      <c r="A1" s="2"/>
      <c r="B1" s="3" t="s">
        <v>0</v>
      </c>
      <c r="E1" s="4" t="s">
        <v>1</v>
      </c>
      <c r="F1" s="3" t="s">
        <v>2</v>
      </c>
      <c r="J1" s="5" t="s">
        <v>1</v>
      </c>
      <c r="K1" s="3" t="s">
        <v>3</v>
      </c>
      <c r="M1" s="4" t="s">
        <v>1</v>
      </c>
      <c r="N1" s="3" t="s">
        <v>4</v>
      </c>
    </row>
    <row r="2" spans="1:14">
      <c r="A2" s="1" t="s">
        <v>5</v>
      </c>
      <c r="B2" s="1" t="s">
        <v>6</v>
      </c>
      <c r="E2" s="5">
        <v>1</v>
      </c>
      <c r="F2" s="6" t="s">
        <v>355</v>
      </c>
      <c r="J2" s="5">
        <v>1</v>
      </c>
      <c r="K2" s="1" t="s">
        <v>7</v>
      </c>
      <c r="M2" s="7">
        <v>1</v>
      </c>
      <c r="N2" s="1" t="s">
        <v>8</v>
      </c>
    </row>
    <row r="3" spans="1:14">
      <c r="A3" s="2" t="s">
        <v>9</v>
      </c>
      <c r="B3" s="2" t="s">
        <v>354</v>
      </c>
      <c r="E3" s="5">
        <v>2</v>
      </c>
      <c r="F3" s="6" t="s">
        <v>356</v>
      </c>
      <c r="J3" s="5">
        <v>2</v>
      </c>
      <c r="K3" s="1" t="s">
        <v>10</v>
      </c>
      <c r="M3" s="7">
        <v>2</v>
      </c>
      <c r="N3" s="1" t="s">
        <v>11</v>
      </c>
    </row>
    <row r="4" spans="1:14">
      <c r="A4" s="2" t="s">
        <v>12</v>
      </c>
      <c r="B4" s="2" t="s">
        <v>13</v>
      </c>
      <c r="E4" s="5">
        <v>3</v>
      </c>
      <c r="F4" s="8" t="s">
        <v>357</v>
      </c>
      <c r="J4" s="5">
        <v>3</v>
      </c>
      <c r="K4" s="1" t="s">
        <v>14</v>
      </c>
      <c r="M4" s="7">
        <v>3</v>
      </c>
      <c r="N4" s="1" t="s">
        <v>15</v>
      </c>
    </row>
    <row r="5" spans="1:14">
      <c r="A5" s="2" t="s">
        <v>16</v>
      </c>
      <c r="B5" s="2" t="s">
        <v>17</v>
      </c>
      <c r="E5" s="5">
        <v>4</v>
      </c>
      <c r="F5" s="6" t="s">
        <v>360</v>
      </c>
      <c r="J5" s="5">
        <v>4</v>
      </c>
      <c r="K5" s="1" t="s">
        <v>18</v>
      </c>
      <c r="M5" s="7">
        <v>4</v>
      </c>
      <c r="N5" s="1" t="s">
        <v>19</v>
      </c>
    </row>
    <row r="6" spans="1:14">
      <c r="A6" s="2" t="s">
        <v>20</v>
      </c>
      <c r="B6" s="2" t="s">
        <v>21</v>
      </c>
      <c r="E6" s="5">
        <v>5</v>
      </c>
      <c r="F6" s="6" t="s">
        <v>358</v>
      </c>
      <c r="J6" s="5">
        <v>5</v>
      </c>
      <c r="K6" s="1" t="s">
        <v>13</v>
      </c>
      <c r="M6" s="7">
        <v>5</v>
      </c>
      <c r="N6" s="1" t="s">
        <v>17</v>
      </c>
    </row>
    <row r="7" spans="1:14">
      <c r="A7" s="2" t="s">
        <v>22</v>
      </c>
      <c r="B7" s="2" t="s">
        <v>23</v>
      </c>
      <c r="E7" s="5">
        <v>6</v>
      </c>
      <c r="F7" s="6" t="s">
        <v>361</v>
      </c>
      <c r="J7" s="5">
        <v>6</v>
      </c>
      <c r="K7" s="1" t="s">
        <v>24</v>
      </c>
      <c r="M7" s="7">
        <v>6</v>
      </c>
      <c r="N7" s="1" t="s">
        <v>25</v>
      </c>
    </row>
    <row r="8" spans="1:14">
      <c r="A8" s="1" t="s">
        <v>26</v>
      </c>
      <c r="B8" s="1" t="s">
        <v>27</v>
      </c>
      <c r="E8" s="5"/>
      <c r="F8" s="6"/>
      <c r="J8" s="5">
        <v>7</v>
      </c>
      <c r="K8" s="1" t="s">
        <v>28</v>
      </c>
      <c r="M8" s="7">
        <v>7</v>
      </c>
      <c r="N8" s="1" t="s">
        <v>29</v>
      </c>
    </row>
    <row r="9" spans="1:14">
      <c r="A9" s="1" t="s">
        <v>30</v>
      </c>
      <c r="B9" s="1" t="s">
        <v>31</v>
      </c>
      <c r="E9" s="5"/>
      <c r="F9" s="2"/>
    </row>
    <row r="10" spans="1:14">
      <c r="E10" s="5"/>
      <c r="F10" s="2"/>
    </row>
    <row r="11" spans="1:14">
      <c r="E11" s="5"/>
      <c r="F11" s="2"/>
    </row>
    <row r="12" spans="1:14">
      <c r="E12" s="5"/>
      <c r="F12" s="2"/>
    </row>
    <row r="13" spans="1:14">
      <c r="E13" s="5"/>
      <c r="F13" s="2"/>
    </row>
    <row r="14" spans="1:14">
      <c r="E14" s="5"/>
      <c r="F14" s="2"/>
    </row>
    <row r="15" spans="1:14">
      <c r="E15" s="5"/>
      <c r="F15" s="2"/>
    </row>
    <row r="16" spans="1:14">
      <c r="E16" s="5"/>
      <c r="F16" s="2"/>
    </row>
    <row r="17" spans="5:6">
      <c r="E17" s="5"/>
      <c r="F17" s="2"/>
    </row>
    <row r="18" spans="5:6">
      <c r="E18" s="5"/>
      <c r="F18" s="2"/>
    </row>
    <row r="19" spans="5:6">
      <c r="E19" s="5"/>
      <c r="F19" s="2"/>
    </row>
    <row r="20" spans="5:6">
      <c r="E20" s="5"/>
      <c r="F20" s="2"/>
    </row>
    <row r="21" spans="5:6">
      <c r="E21" s="7"/>
      <c r="F21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9"/>
  <sheetViews>
    <sheetView zoomScale="60" zoomScaleNormal="60" workbookViewId="0">
      <selection activeCell="A9" sqref="A9"/>
    </sheetView>
  </sheetViews>
  <sheetFormatPr baseColWidth="10" defaultColWidth="9.6328125" defaultRowHeight="14.5"/>
  <cols>
    <col min="1" max="1" width="3.7265625" style="2" customWidth="1"/>
    <col min="2" max="2" width="15.81640625" style="2" customWidth="1"/>
    <col min="3" max="3" width="1" style="2" customWidth="1"/>
    <col min="4" max="4" width="15.6328125" style="2" customWidth="1"/>
    <col min="5" max="5" width="5.453125" style="2" customWidth="1"/>
    <col min="6" max="6" width="3.1796875" style="2" customWidth="1"/>
    <col min="7" max="7" width="25" style="2" customWidth="1"/>
  </cols>
  <sheetData>
    <row r="1" spans="1:8" ht="49.5" customHeight="1">
      <c r="A1" s="34"/>
      <c r="B1" s="34"/>
      <c r="C1" s="34"/>
      <c r="D1" s="34"/>
      <c r="E1" s="34"/>
      <c r="F1" s="34"/>
      <c r="G1" s="35"/>
      <c r="H1" s="34"/>
    </row>
    <row r="2" spans="1:8" ht="15" customHeight="1">
      <c r="A2" s="62" t="s">
        <v>64</v>
      </c>
      <c r="B2" s="62"/>
      <c r="C2" s="62"/>
      <c r="D2" s="63" t="s">
        <v>65</v>
      </c>
      <c r="E2" s="63"/>
      <c r="F2" s="63"/>
      <c r="G2" s="63"/>
      <c r="H2" s="34"/>
    </row>
    <row r="3" spans="1:8" ht="15" customHeight="1">
      <c r="A3" s="62" t="s">
        <v>66</v>
      </c>
      <c r="B3" s="62"/>
      <c r="C3" s="62"/>
      <c r="D3" s="63" t="s">
        <v>67</v>
      </c>
      <c r="E3" s="63"/>
      <c r="F3" s="63"/>
      <c r="G3" s="63"/>
      <c r="H3" s="34"/>
    </row>
    <row r="4" spans="1:8" ht="15" customHeight="1">
      <c r="A4" s="62" t="s">
        <v>68</v>
      </c>
      <c r="B4" s="62"/>
      <c r="C4" s="62"/>
      <c r="D4" s="63" t="s">
        <v>69</v>
      </c>
      <c r="E4" s="63"/>
      <c r="F4" s="63"/>
      <c r="G4" s="63"/>
      <c r="H4" s="34"/>
    </row>
    <row r="5" spans="1:8" ht="15" customHeight="1">
      <c r="A5" s="62" t="s">
        <v>70</v>
      </c>
      <c r="B5" s="62"/>
      <c r="C5" s="62"/>
      <c r="D5" s="63" t="s">
        <v>71</v>
      </c>
      <c r="E5" s="63"/>
      <c r="F5" s="63"/>
      <c r="G5" s="63"/>
      <c r="H5" s="34"/>
    </row>
    <row r="6" spans="1:8" ht="15" customHeight="1">
      <c r="A6" s="62" t="s">
        <v>72</v>
      </c>
      <c r="B6" s="62"/>
      <c r="C6" s="62"/>
      <c r="D6" s="63" t="s">
        <v>73</v>
      </c>
      <c r="E6" s="63"/>
      <c r="F6" s="63"/>
      <c r="G6" s="63"/>
      <c r="H6" s="34"/>
    </row>
    <row r="7" spans="1:8" ht="15" customHeight="1">
      <c r="A7" s="64" t="s">
        <v>74</v>
      </c>
      <c r="B7" s="64"/>
      <c r="C7" s="64"/>
      <c r="D7" s="63" t="s">
        <v>75</v>
      </c>
      <c r="E7" s="63"/>
      <c r="F7" s="63"/>
      <c r="G7" s="63"/>
      <c r="H7" s="34"/>
    </row>
    <row r="8" spans="1:8" ht="9.75" customHeight="1">
      <c r="A8" s="36" t="s">
        <v>76</v>
      </c>
      <c r="B8" s="36" t="s">
        <v>77</v>
      </c>
      <c r="C8" s="61" t="s">
        <v>78</v>
      </c>
      <c r="D8" s="61"/>
      <c r="E8" s="61"/>
      <c r="F8" s="61"/>
      <c r="G8" s="61"/>
      <c r="H8" s="34"/>
    </row>
    <row r="9" spans="1:8" ht="15" customHeight="1">
      <c r="A9" s="37">
        <v>1</v>
      </c>
      <c r="B9" s="37" t="s">
        <v>79</v>
      </c>
      <c r="C9" s="60" t="s">
        <v>80</v>
      </c>
      <c r="D9" s="60"/>
      <c r="E9" s="60"/>
      <c r="F9" s="60"/>
      <c r="G9" s="60"/>
      <c r="H9" s="34"/>
    </row>
    <row r="10" spans="1:8" ht="15" customHeight="1">
      <c r="A10" s="38">
        <v>2</v>
      </c>
      <c r="B10" s="38" t="s">
        <v>81</v>
      </c>
      <c r="C10" s="58" t="s">
        <v>82</v>
      </c>
      <c r="D10" s="58"/>
      <c r="E10" s="58"/>
      <c r="F10" s="58"/>
      <c r="G10" s="58"/>
      <c r="H10" s="34"/>
    </row>
    <row r="11" spans="1:8" ht="15" customHeight="1">
      <c r="A11" s="37">
        <v>3</v>
      </c>
      <c r="B11" s="38"/>
      <c r="C11" s="58" t="s">
        <v>83</v>
      </c>
      <c r="D11" s="58"/>
      <c r="E11" s="58"/>
      <c r="F11" s="58"/>
      <c r="G11" s="58"/>
      <c r="H11" s="34"/>
    </row>
    <row r="12" spans="1:8" ht="15" customHeight="1">
      <c r="A12" s="38">
        <v>4</v>
      </c>
      <c r="B12" s="39" t="s">
        <v>84</v>
      </c>
      <c r="C12" s="58" t="s">
        <v>85</v>
      </c>
      <c r="D12" s="58"/>
      <c r="E12" s="58"/>
      <c r="F12" s="58"/>
      <c r="G12" s="58"/>
      <c r="H12" s="34"/>
    </row>
    <row r="13" spans="1:8" ht="15" customHeight="1">
      <c r="A13" s="37">
        <v>5</v>
      </c>
      <c r="B13" s="37" t="s">
        <v>86</v>
      </c>
      <c r="C13" s="60" t="s">
        <v>87</v>
      </c>
      <c r="D13" s="60"/>
      <c r="E13" s="60"/>
      <c r="F13" s="60"/>
      <c r="G13" s="60"/>
      <c r="H13" s="34"/>
    </row>
    <row r="14" spans="1:8" ht="15" customHeight="1">
      <c r="A14" s="38">
        <v>6</v>
      </c>
      <c r="B14" s="38" t="s">
        <v>88</v>
      </c>
      <c r="C14" s="58" t="s">
        <v>89</v>
      </c>
      <c r="D14" s="58"/>
      <c r="E14" s="58"/>
      <c r="F14" s="58"/>
      <c r="G14" s="58"/>
      <c r="H14" s="34"/>
    </row>
    <row r="15" spans="1:8" ht="15" customHeight="1">
      <c r="A15" s="37">
        <v>7</v>
      </c>
      <c r="B15" s="37" t="s">
        <v>90</v>
      </c>
      <c r="C15" s="60" t="s">
        <v>91</v>
      </c>
      <c r="D15" s="60"/>
      <c r="E15" s="60"/>
      <c r="F15" s="60"/>
      <c r="G15" s="60"/>
      <c r="H15" s="34"/>
    </row>
    <row r="16" spans="1:8" ht="15" customHeight="1">
      <c r="A16" s="38">
        <v>8</v>
      </c>
      <c r="B16" s="38" t="s">
        <v>92</v>
      </c>
      <c r="C16" s="58" t="s">
        <v>93</v>
      </c>
      <c r="D16" s="58"/>
      <c r="E16" s="58"/>
      <c r="F16" s="58"/>
      <c r="G16" s="58"/>
      <c r="H16" s="34"/>
    </row>
    <row r="17" spans="1:8" ht="15" customHeight="1">
      <c r="A17" s="37">
        <v>9</v>
      </c>
      <c r="B17" s="37" t="s">
        <v>94</v>
      </c>
      <c r="C17" s="60" t="s">
        <v>95</v>
      </c>
      <c r="D17" s="60"/>
      <c r="E17" s="60"/>
      <c r="F17" s="60"/>
      <c r="G17" s="60"/>
      <c r="H17" s="34"/>
    </row>
    <row r="18" spans="1:8" ht="15" customHeight="1">
      <c r="A18" s="38">
        <v>10</v>
      </c>
      <c r="B18" s="38" t="s">
        <v>96</v>
      </c>
      <c r="C18" s="58" t="s">
        <v>97</v>
      </c>
      <c r="D18" s="58"/>
      <c r="E18" s="58"/>
      <c r="F18" s="58"/>
      <c r="G18" s="58"/>
      <c r="H18" s="34"/>
    </row>
    <row r="19" spans="1:8" ht="15" customHeight="1">
      <c r="A19" s="37">
        <v>11</v>
      </c>
      <c r="B19" s="38"/>
      <c r="C19" s="58" t="s">
        <v>98</v>
      </c>
      <c r="D19" s="58"/>
      <c r="E19" s="58"/>
      <c r="F19" s="58"/>
      <c r="G19" s="58"/>
      <c r="H19" s="34"/>
    </row>
    <row r="20" spans="1:8" ht="15" customHeight="1">
      <c r="A20" s="38">
        <v>12</v>
      </c>
      <c r="B20" s="37" t="s">
        <v>99</v>
      </c>
      <c r="C20" s="60" t="s">
        <v>100</v>
      </c>
      <c r="D20" s="60"/>
      <c r="E20" s="60"/>
      <c r="F20" s="60"/>
      <c r="G20" s="60"/>
      <c r="H20" s="34"/>
    </row>
    <row r="21" spans="1:8" ht="15" customHeight="1">
      <c r="A21" s="37">
        <v>13</v>
      </c>
      <c r="B21" s="38" t="s">
        <v>101</v>
      </c>
      <c r="C21" s="58" t="s">
        <v>102</v>
      </c>
      <c r="D21" s="58"/>
      <c r="E21" s="58"/>
      <c r="F21" s="58"/>
      <c r="G21" s="58"/>
      <c r="H21" s="34"/>
    </row>
    <row r="22" spans="1:8" ht="15" customHeight="1">
      <c r="A22" s="38">
        <v>14</v>
      </c>
      <c r="B22" s="37" t="s">
        <v>103</v>
      </c>
      <c r="C22" s="60" t="s">
        <v>104</v>
      </c>
      <c r="D22" s="60"/>
      <c r="E22" s="60"/>
      <c r="F22" s="60"/>
      <c r="G22" s="60"/>
      <c r="H22" s="34"/>
    </row>
    <row r="23" spans="1:8" ht="15" customHeight="1">
      <c r="A23" s="37">
        <v>15</v>
      </c>
      <c r="B23" s="38" t="s">
        <v>105</v>
      </c>
      <c r="C23" s="58" t="s">
        <v>106</v>
      </c>
      <c r="D23" s="58"/>
      <c r="E23" s="58"/>
      <c r="F23" s="58"/>
      <c r="G23" s="58"/>
      <c r="H23" s="34"/>
    </row>
    <row r="24" spans="1:8" ht="15" customHeight="1">
      <c r="A24" s="38">
        <v>16</v>
      </c>
      <c r="B24" s="37" t="s">
        <v>107</v>
      </c>
      <c r="C24" s="60" t="s">
        <v>108</v>
      </c>
      <c r="D24" s="60"/>
      <c r="E24" s="60"/>
      <c r="F24" s="60"/>
      <c r="G24" s="60"/>
      <c r="H24" s="34"/>
    </row>
    <row r="25" spans="1:8" ht="15" customHeight="1">
      <c r="A25" s="37">
        <v>17</v>
      </c>
      <c r="B25" s="37"/>
      <c r="C25" s="60" t="s">
        <v>109</v>
      </c>
      <c r="D25" s="60"/>
      <c r="E25" s="60"/>
      <c r="F25" s="60"/>
      <c r="G25" s="60"/>
      <c r="H25" s="34"/>
    </row>
    <row r="26" spans="1:8" ht="15" customHeight="1">
      <c r="A26" s="38">
        <v>18</v>
      </c>
      <c r="B26" s="38" t="s">
        <v>110</v>
      </c>
      <c r="C26" s="58" t="s">
        <v>111</v>
      </c>
      <c r="D26" s="58"/>
      <c r="E26" s="58"/>
      <c r="F26" s="58"/>
      <c r="G26" s="58"/>
      <c r="H26" s="34"/>
    </row>
    <row r="27" spans="1:8" ht="15" customHeight="1">
      <c r="A27" s="37">
        <v>19</v>
      </c>
      <c r="B27" s="37" t="s">
        <v>112</v>
      </c>
      <c r="C27" s="60" t="s">
        <v>113</v>
      </c>
      <c r="D27" s="60"/>
      <c r="E27" s="60"/>
      <c r="F27" s="60"/>
      <c r="G27" s="60"/>
      <c r="H27" s="34"/>
    </row>
    <row r="28" spans="1:8" ht="15" customHeight="1">
      <c r="A28" s="38">
        <v>20</v>
      </c>
      <c r="B28" s="38" t="s">
        <v>114</v>
      </c>
      <c r="C28" s="58" t="s">
        <v>115</v>
      </c>
      <c r="D28" s="58"/>
      <c r="E28" s="58"/>
      <c r="F28" s="58"/>
      <c r="G28" s="58"/>
      <c r="H28" s="34"/>
    </row>
    <row r="29" spans="1:8" ht="15" customHeight="1">
      <c r="A29" s="37">
        <v>21</v>
      </c>
      <c r="B29" s="37" t="s">
        <v>116</v>
      </c>
      <c r="C29" s="60" t="s">
        <v>117</v>
      </c>
      <c r="D29" s="60"/>
      <c r="E29" s="60"/>
      <c r="F29" s="60"/>
      <c r="G29" s="60"/>
      <c r="H29" s="34"/>
    </row>
    <row r="30" spans="1:8" ht="15" customHeight="1">
      <c r="A30" s="38">
        <v>22</v>
      </c>
      <c r="B30" s="37" t="s">
        <v>118</v>
      </c>
      <c r="C30" s="60" t="s">
        <v>119</v>
      </c>
      <c r="D30" s="60"/>
      <c r="E30" s="60"/>
      <c r="F30" s="60"/>
      <c r="G30" s="60"/>
      <c r="H30" s="34"/>
    </row>
    <row r="31" spans="1:8" ht="15" customHeight="1">
      <c r="A31" s="37">
        <v>23</v>
      </c>
      <c r="B31" s="38" t="s">
        <v>120</v>
      </c>
      <c r="C31" s="58" t="s">
        <v>121</v>
      </c>
      <c r="D31" s="58"/>
      <c r="E31" s="58"/>
      <c r="F31" s="58"/>
      <c r="G31" s="58"/>
      <c r="H31" s="34"/>
    </row>
    <row r="32" spans="1:8" ht="15" customHeight="1">
      <c r="A32" s="38">
        <v>24</v>
      </c>
      <c r="B32" s="37" t="s">
        <v>122</v>
      </c>
      <c r="C32" s="60" t="s">
        <v>123</v>
      </c>
      <c r="D32" s="60"/>
      <c r="E32" s="60"/>
      <c r="F32" s="60"/>
      <c r="G32" s="60"/>
      <c r="H32" s="34"/>
    </row>
    <row r="33" spans="1:8" ht="15" customHeight="1">
      <c r="A33" s="37">
        <v>25</v>
      </c>
      <c r="B33" s="37" t="s">
        <v>124</v>
      </c>
      <c r="C33" s="60" t="s">
        <v>125</v>
      </c>
      <c r="D33" s="60"/>
      <c r="E33" s="60"/>
      <c r="F33" s="60"/>
      <c r="G33" s="60"/>
      <c r="H33" s="34"/>
    </row>
    <row r="34" spans="1:8" ht="15" customHeight="1">
      <c r="A34" s="38">
        <v>26</v>
      </c>
      <c r="B34" s="38" t="s">
        <v>126</v>
      </c>
      <c r="C34" s="58" t="s">
        <v>127</v>
      </c>
      <c r="D34" s="58"/>
      <c r="E34" s="58"/>
      <c r="F34" s="58"/>
      <c r="G34" s="58"/>
      <c r="H34" s="34"/>
    </row>
    <row r="35" spans="1:8" ht="15" customHeight="1">
      <c r="A35" s="37">
        <v>27</v>
      </c>
      <c r="B35" s="37" t="s">
        <v>128</v>
      </c>
      <c r="C35" s="60" t="s">
        <v>129</v>
      </c>
      <c r="D35" s="60"/>
      <c r="E35" s="60"/>
      <c r="F35" s="60"/>
      <c r="G35" s="60"/>
      <c r="H35" s="34"/>
    </row>
    <row r="36" spans="1:8" ht="15" customHeight="1">
      <c r="A36" s="38">
        <v>28</v>
      </c>
      <c r="B36" s="38" t="s">
        <v>130</v>
      </c>
      <c r="C36" s="58" t="s">
        <v>131</v>
      </c>
      <c r="D36" s="58"/>
      <c r="E36" s="58"/>
      <c r="F36" s="58"/>
      <c r="G36" s="58"/>
      <c r="H36" s="34"/>
    </row>
    <row r="37" spans="1:8" ht="15" customHeight="1">
      <c r="A37" s="37">
        <v>29</v>
      </c>
      <c r="B37" s="37" t="s">
        <v>132</v>
      </c>
      <c r="C37" s="60" t="s">
        <v>133</v>
      </c>
      <c r="D37" s="60"/>
      <c r="E37" s="60"/>
      <c r="F37" s="60"/>
      <c r="G37" s="60"/>
      <c r="H37" s="34"/>
    </row>
    <row r="38" spans="1:8" ht="15" customHeight="1">
      <c r="A38" s="38">
        <v>30</v>
      </c>
      <c r="B38" s="38" t="s">
        <v>134</v>
      </c>
      <c r="C38" s="58" t="s">
        <v>135</v>
      </c>
      <c r="D38" s="58"/>
      <c r="E38" s="58"/>
      <c r="F38" s="58"/>
      <c r="G38" s="58"/>
      <c r="H38" s="34"/>
    </row>
    <row r="39" spans="1:8" ht="17.25" customHeight="1">
      <c r="B39" s="40"/>
      <c r="C39" s="40"/>
      <c r="D39" s="59" t="s">
        <v>136</v>
      </c>
      <c r="E39" s="59"/>
      <c r="F39" s="59"/>
      <c r="G39" s="59"/>
      <c r="H39" s="34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8:G38"/>
    <mergeCell ref="D39:G39"/>
    <mergeCell ref="C33:G33"/>
    <mergeCell ref="C34:G34"/>
    <mergeCell ref="C35:G35"/>
    <mergeCell ref="C36:G36"/>
    <mergeCell ref="C37:G37"/>
  </mergeCells>
  <pageMargins left="0.20833333333333301" right="0.20833333333333301" top="0.27777777777777801" bottom="0.27777777777777801" header="0.511811023622047" footer="0.511811023622047"/>
  <pageSetup orientation="landscape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35"/>
  <sheetViews>
    <sheetView topLeftCell="A2" zoomScale="60" zoomScaleNormal="60" workbookViewId="0">
      <selection activeCell="C16" sqref="C16"/>
    </sheetView>
  </sheetViews>
  <sheetFormatPr baseColWidth="10" defaultColWidth="11.453125" defaultRowHeight="14.5"/>
  <cols>
    <col min="1" max="1" width="6.1796875" style="9" customWidth="1"/>
    <col min="2" max="2" width="21.1796875" style="9" customWidth="1"/>
    <col min="3" max="7" width="10.453125" style="9" customWidth="1"/>
    <col min="8" max="1024" width="11.453125" style="9"/>
  </cols>
  <sheetData>
    <row r="1" spans="1:8" ht="49.5" customHeight="1">
      <c r="A1" s="41"/>
      <c r="B1" s="41"/>
      <c r="C1" s="41"/>
      <c r="D1" s="41"/>
      <c r="E1" s="41"/>
      <c r="F1" s="41"/>
      <c r="G1" s="42"/>
      <c r="H1" s="41"/>
    </row>
    <row r="2" spans="1:8" ht="15" customHeight="1">
      <c r="A2" s="69" t="s">
        <v>64</v>
      </c>
      <c r="B2" s="69"/>
      <c r="C2" s="69"/>
      <c r="D2" s="70" t="s">
        <v>65</v>
      </c>
      <c r="E2" s="70"/>
      <c r="F2" s="70"/>
      <c r="G2" s="70"/>
      <c r="H2" s="41"/>
    </row>
    <row r="3" spans="1:8" ht="15" customHeight="1">
      <c r="A3" s="69" t="s">
        <v>66</v>
      </c>
      <c r="B3" s="69"/>
      <c r="C3" s="69"/>
      <c r="D3" s="70" t="s">
        <v>67</v>
      </c>
      <c r="E3" s="70"/>
      <c r="F3" s="70"/>
      <c r="G3" s="70"/>
      <c r="H3" s="41"/>
    </row>
    <row r="4" spans="1:8" ht="15" customHeight="1">
      <c r="A4" s="69" t="s">
        <v>68</v>
      </c>
      <c r="B4" s="69"/>
      <c r="C4" s="69"/>
      <c r="D4" s="70" t="s">
        <v>69</v>
      </c>
      <c r="E4" s="70"/>
      <c r="F4" s="70"/>
      <c r="G4" s="70"/>
      <c r="H4" s="41"/>
    </row>
    <row r="5" spans="1:8" ht="15" customHeight="1">
      <c r="A5" s="69" t="s">
        <v>70</v>
      </c>
      <c r="B5" s="69"/>
      <c r="C5" s="69"/>
      <c r="D5" s="70" t="s">
        <v>71</v>
      </c>
      <c r="E5" s="70"/>
      <c r="F5" s="70"/>
      <c r="G5" s="70"/>
      <c r="H5" s="41"/>
    </row>
    <row r="6" spans="1:8" ht="15" customHeight="1">
      <c r="A6" s="69" t="s">
        <v>72</v>
      </c>
      <c r="B6" s="69"/>
      <c r="C6" s="69"/>
      <c r="D6" s="70" t="s">
        <v>73</v>
      </c>
      <c r="E6" s="70"/>
      <c r="F6" s="70"/>
      <c r="G6" s="70"/>
      <c r="H6" s="41"/>
    </row>
    <row r="7" spans="1:8" ht="15" customHeight="1">
      <c r="A7" s="69" t="s">
        <v>74</v>
      </c>
      <c r="B7" s="69"/>
      <c r="C7" s="69"/>
      <c r="D7" s="70" t="s">
        <v>53</v>
      </c>
      <c r="E7" s="70"/>
      <c r="F7" s="70"/>
      <c r="G7" s="70"/>
      <c r="H7" s="41"/>
    </row>
    <row r="8" spans="1:8" ht="18" customHeight="1">
      <c r="A8" s="43" t="s">
        <v>76</v>
      </c>
      <c r="B8" s="43" t="s">
        <v>77</v>
      </c>
      <c r="C8" s="68" t="s">
        <v>78</v>
      </c>
      <c r="D8" s="68"/>
      <c r="E8" s="68"/>
      <c r="F8" s="68"/>
      <c r="G8" s="68"/>
      <c r="H8" s="41"/>
    </row>
    <row r="9" spans="1:8" ht="18" customHeight="1">
      <c r="A9" s="39">
        <v>1</v>
      </c>
      <c r="B9" s="39" t="s">
        <v>137</v>
      </c>
      <c r="C9" s="67" t="s">
        <v>138</v>
      </c>
      <c r="D9" s="67"/>
      <c r="E9" s="67"/>
      <c r="F9" s="67"/>
      <c r="G9" s="67"/>
      <c r="H9" s="41"/>
    </row>
    <row r="10" spans="1:8" ht="18" customHeight="1">
      <c r="A10" s="44">
        <v>2</v>
      </c>
      <c r="B10" s="44" t="s">
        <v>139</v>
      </c>
      <c r="C10" s="65" t="s">
        <v>140</v>
      </c>
      <c r="D10" s="65"/>
      <c r="E10" s="65"/>
      <c r="F10" s="65"/>
      <c r="G10" s="65"/>
      <c r="H10" s="41"/>
    </row>
    <row r="11" spans="1:8" ht="18" customHeight="1">
      <c r="A11" s="39">
        <v>3</v>
      </c>
      <c r="B11" s="44" t="s">
        <v>141</v>
      </c>
      <c r="C11" s="65" t="s">
        <v>142</v>
      </c>
      <c r="D11" s="65"/>
      <c r="E11" s="65"/>
      <c r="F11" s="65"/>
      <c r="G11" s="65"/>
      <c r="H11" s="41"/>
    </row>
    <row r="12" spans="1:8" ht="18" customHeight="1">
      <c r="A12" s="39">
        <v>4</v>
      </c>
      <c r="B12" s="39" t="s">
        <v>143</v>
      </c>
      <c r="C12" s="67" t="s">
        <v>144</v>
      </c>
      <c r="D12" s="67"/>
      <c r="E12" s="67"/>
      <c r="F12" s="67"/>
      <c r="G12" s="67"/>
      <c r="H12" s="41"/>
    </row>
    <row r="13" spans="1:8" ht="18" customHeight="1">
      <c r="A13" s="39">
        <v>5</v>
      </c>
      <c r="B13" s="44" t="s">
        <v>145</v>
      </c>
      <c r="C13" s="65" t="s">
        <v>146</v>
      </c>
      <c r="D13" s="65"/>
      <c r="E13" s="65"/>
      <c r="F13" s="65"/>
      <c r="G13" s="65"/>
      <c r="H13" s="41"/>
    </row>
    <row r="14" spans="1:8" ht="18" customHeight="1">
      <c r="A14" s="39">
        <v>6</v>
      </c>
      <c r="B14" s="44"/>
      <c r="C14" s="65" t="s">
        <v>147</v>
      </c>
      <c r="D14" s="65"/>
      <c r="E14" s="65"/>
      <c r="F14" s="65"/>
      <c r="G14" s="65"/>
      <c r="H14" s="41"/>
    </row>
    <row r="15" spans="1:8" ht="18" customHeight="1">
      <c r="A15" s="44">
        <v>7</v>
      </c>
      <c r="B15" s="39" t="s">
        <v>148</v>
      </c>
      <c r="C15" s="67" t="s">
        <v>149</v>
      </c>
      <c r="D15" s="67"/>
      <c r="E15" s="67"/>
      <c r="F15" s="67"/>
      <c r="G15" s="67"/>
      <c r="H15" s="41"/>
    </row>
    <row r="16" spans="1:8" ht="18" customHeight="1">
      <c r="A16" s="39">
        <v>8</v>
      </c>
      <c r="B16" s="44" t="s">
        <v>150</v>
      </c>
      <c r="C16" s="67" t="s">
        <v>151</v>
      </c>
      <c r="D16" s="67"/>
      <c r="E16" s="67"/>
      <c r="F16" s="67"/>
      <c r="G16" s="67"/>
      <c r="H16" s="41"/>
    </row>
    <row r="17" spans="1:8" ht="18" customHeight="1">
      <c r="A17" s="39">
        <v>9</v>
      </c>
      <c r="B17" s="44" t="s">
        <v>152</v>
      </c>
      <c r="C17" s="65" t="s">
        <v>153</v>
      </c>
      <c r="D17" s="65"/>
      <c r="E17" s="65"/>
      <c r="F17" s="65"/>
      <c r="G17" s="65"/>
      <c r="H17" s="41"/>
    </row>
    <row r="18" spans="1:8" ht="18" customHeight="1">
      <c r="A18" s="39">
        <v>10</v>
      </c>
      <c r="B18" s="44" t="s">
        <v>154</v>
      </c>
      <c r="C18" s="65" t="s">
        <v>155</v>
      </c>
      <c r="D18" s="65"/>
      <c r="E18" s="65"/>
      <c r="F18" s="65"/>
      <c r="G18" s="65"/>
      <c r="H18" s="41"/>
    </row>
    <row r="19" spans="1:8" ht="18" customHeight="1">
      <c r="A19" s="39">
        <v>11</v>
      </c>
      <c r="B19" s="44"/>
      <c r="C19" s="65" t="s">
        <v>156</v>
      </c>
      <c r="D19" s="65"/>
      <c r="E19" s="65"/>
      <c r="F19" s="65"/>
      <c r="G19" s="65"/>
      <c r="H19" s="41"/>
    </row>
    <row r="20" spans="1:8" ht="18" customHeight="1">
      <c r="A20" s="44">
        <v>12</v>
      </c>
      <c r="B20" s="39" t="s">
        <v>157</v>
      </c>
      <c r="C20" s="67" t="s">
        <v>158</v>
      </c>
      <c r="D20" s="67"/>
      <c r="E20" s="67"/>
      <c r="F20" s="67"/>
      <c r="G20" s="67"/>
      <c r="H20" s="41"/>
    </row>
    <row r="21" spans="1:8" ht="18" customHeight="1">
      <c r="A21" s="39">
        <v>13</v>
      </c>
      <c r="B21" s="44" t="s">
        <v>159</v>
      </c>
      <c r="C21" s="65" t="s">
        <v>160</v>
      </c>
      <c r="D21" s="65"/>
      <c r="E21" s="65"/>
      <c r="F21" s="65"/>
      <c r="G21" s="65"/>
      <c r="H21" s="41"/>
    </row>
    <row r="22" spans="1:8" ht="18" customHeight="1">
      <c r="A22" s="39">
        <v>14</v>
      </c>
      <c r="B22" s="44" t="s">
        <v>161</v>
      </c>
      <c r="C22" s="65" t="s">
        <v>162</v>
      </c>
      <c r="D22" s="65"/>
      <c r="E22" s="65"/>
      <c r="F22" s="65"/>
      <c r="G22" s="65"/>
      <c r="H22" s="41"/>
    </row>
    <row r="23" spans="1:8" ht="18" customHeight="1">
      <c r="A23" s="39">
        <v>15</v>
      </c>
      <c r="B23" s="44" t="s">
        <v>163</v>
      </c>
      <c r="C23" s="65" t="s">
        <v>164</v>
      </c>
      <c r="D23" s="65"/>
      <c r="E23" s="65"/>
      <c r="F23" s="65"/>
      <c r="G23" s="65"/>
      <c r="H23" s="41"/>
    </row>
    <row r="24" spans="1:8" ht="18" customHeight="1">
      <c r="A24" s="39">
        <v>16</v>
      </c>
      <c r="B24" s="39" t="s">
        <v>165</v>
      </c>
      <c r="C24" s="67" t="s">
        <v>166</v>
      </c>
      <c r="D24" s="67"/>
      <c r="E24" s="67"/>
      <c r="F24" s="67"/>
      <c r="G24" s="67"/>
      <c r="H24" s="41"/>
    </row>
    <row r="25" spans="1:8" ht="18" customHeight="1">
      <c r="A25" s="44">
        <v>17</v>
      </c>
      <c r="B25" s="44" t="s">
        <v>167</v>
      </c>
      <c r="C25" s="65" t="s">
        <v>168</v>
      </c>
      <c r="D25" s="65"/>
      <c r="E25" s="65"/>
      <c r="F25" s="65"/>
      <c r="G25" s="65"/>
      <c r="H25" s="41"/>
    </row>
    <row r="26" spans="1:8" ht="18" customHeight="1">
      <c r="A26" s="39">
        <v>18</v>
      </c>
      <c r="B26" s="39" t="s">
        <v>169</v>
      </c>
      <c r="C26" s="67" t="s">
        <v>170</v>
      </c>
      <c r="D26" s="67"/>
      <c r="E26" s="67"/>
      <c r="F26" s="67"/>
      <c r="G26" s="67"/>
      <c r="H26" s="41"/>
    </row>
    <row r="27" spans="1:8" ht="18" customHeight="1">
      <c r="A27" s="39">
        <v>19</v>
      </c>
      <c r="B27" s="44" t="s">
        <v>171</v>
      </c>
      <c r="C27" s="65" t="s">
        <v>172</v>
      </c>
      <c r="D27" s="65"/>
      <c r="E27" s="65"/>
      <c r="F27" s="65"/>
      <c r="G27" s="65"/>
      <c r="H27" s="41"/>
    </row>
    <row r="28" spans="1:8" ht="18" customHeight="1">
      <c r="A28" s="39">
        <v>20</v>
      </c>
      <c r="B28" s="39" t="s">
        <v>173</v>
      </c>
      <c r="C28" s="67" t="s">
        <v>174</v>
      </c>
      <c r="D28" s="67"/>
      <c r="E28" s="67"/>
      <c r="F28" s="67"/>
      <c r="G28" s="67"/>
      <c r="H28" s="41"/>
    </row>
    <row r="29" spans="1:8" ht="18" customHeight="1">
      <c r="A29" s="39">
        <v>21</v>
      </c>
      <c r="B29" s="44" t="s">
        <v>175</v>
      </c>
      <c r="C29" s="65" t="s">
        <v>176</v>
      </c>
      <c r="D29" s="65"/>
      <c r="E29" s="65"/>
      <c r="F29" s="65"/>
      <c r="G29" s="65"/>
      <c r="H29" s="41"/>
    </row>
    <row r="30" spans="1:8" ht="18" customHeight="1">
      <c r="A30" s="44">
        <v>22</v>
      </c>
      <c r="B30" s="39" t="s">
        <v>177</v>
      </c>
      <c r="C30" s="67" t="s">
        <v>178</v>
      </c>
      <c r="D30" s="67"/>
      <c r="E30" s="67"/>
      <c r="F30" s="67"/>
      <c r="G30" s="67"/>
      <c r="H30" s="41"/>
    </row>
    <row r="31" spans="1:8" ht="18" customHeight="1">
      <c r="A31" s="39">
        <v>23</v>
      </c>
      <c r="B31" s="44" t="s">
        <v>179</v>
      </c>
      <c r="C31" s="65" t="s">
        <v>180</v>
      </c>
      <c r="D31" s="65"/>
      <c r="E31" s="65"/>
      <c r="F31" s="65"/>
      <c r="G31" s="65"/>
      <c r="H31" s="41"/>
    </row>
    <row r="32" spans="1:8" ht="18" customHeight="1">
      <c r="A32" s="39">
        <v>24</v>
      </c>
      <c r="B32" s="39" t="s">
        <v>181</v>
      </c>
      <c r="C32" s="67" t="s">
        <v>182</v>
      </c>
      <c r="D32" s="67"/>
      <c r="E32" s="67"/>
      <c r="F32" s="67"/>
      <c r="G32" s="67"/>
      <c r="H32" s="41"/>
    </row>
    <row r="33" spans="1:8" ht="18" customHeight="1">
      <c r="A33" s="39">
        <v>25</v>
      </c>
      <c r="B33" s="44" t="s">
        <v>183</v>
      </c>
      <c r="C33" s="65" t="s">
        <v>184</v>
      </c>
      <c r="D33" s="65"/>
      <c r="E33" s="65"/>
      <c r="F33" s="65"/>
      <c r="G33" s="65"/>
      <c r="H33" s="41"/>
    </row>
    <row r="34" spans="1:8" ht="15.75" customHeight="1">
      <c r="A34" s="66" t="s">
        <v>185</v>
      </c>
      <c r="B34" s="66"/>
      <c r="C34" s="66"/>
      <c r="D34" s="66"/>
      <c r="E34" s="66"/>
      <c r="F34" s="66"/>
      <c r="G34" s="66"/>
      <c r="H34" s="41"/>
    </row>
    <row r="35" spans="1:8" ht="15.5">
      <c r="A35" s="45"/>
      <c r="B35" s="45"/>
      <c r="C35" s="45"/>
      <c r="D35" s="45"/>
      <c r="E35" s="45"/>
      <c r="F35" s="45"/>
      <c r="G35" s="45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33:G33"/>
    <mergeCell ref="A34:G34"/>
    <mergeCell ref="C28:G28"/>
    <mergeCell ref="C29:G29"/>
    <mergeCell ref="C30:G30"/>
    <mergeCell ref="C31:G31"/>
    <mergeCell ref="C32:G32"/>
  </mergeCells>
  <pageMargins left="0.20833333333333301" right="0.20833333333333301" top="0.27777777777777801" bottom="0.27777777777777801" header="0.511811023622047" footer="0.511811023622047"/>
  <pageSetup orientation="landscape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37"/>
  <sheetViews>
    <sheetView topLeftCell="A6" zoomScale="60" zoomScaleNormal="60" workbookViewId="0">
      <selection activeCell="J20" sqref="J20"/>
    </sheetView>
  </sheetViews>
  <sheetFormatPr baseColWidth="10" defaultColWidth="9.1796875" defaultRowHeight="14.5"/>
  <cols>
    <col min="1" max="1" width="4.81640625" style="9" customWidth="1"/>
    <col min="2" max="2" width="14" style="9" customWidth="1"/>
    <col min="3" max="3" width="2.1796875" style="9" customWidth="1"/>
    <col min="4" max="4" width="20.6328125" style="9" customWidth="1"/>
    <col min="5" max="5" width="11.1796875" style="9" customWidth="1"/>
    <col min="6" max="6" width="10.1796875" style="9" customWidth="1"/>
    <col min="7" max="7" width="12.1796875" style="9" customWidth="1"/>
    <col min="8" max="1024" width="9.1796875" style="9"/>
  </cols>
  <sheetData>
    <row r="1" spans="1:8" ht="49.5" customHeight="1">
      <c r="A1" s="41"/>
      <c r="B1" s="41"/>
      <c r="C1" s="41"/>
      <c r="D1" s="41"/>
      <c r="E1" s="41"/>
      <c r="F1" s="41"/>
      <c r="G1" s="42"/>
      <c r="H1" s="41"/>
    </row>
    <row r="2" spans="1:8" ht="13.5" customHeight="1">
      <c r="A2" s="69" t="s">
        <v>64</v>
      </c>
      <c r="B2" s="69"/>
      <c r="C2" s="69"/>
      <c r="D2" s="75" t="s">
        <v>65</v>
      </c>
      <c r="E2" s="75"/>
      <c r="F2" s="75"/>
      <c r="G2" s="75"/>
      <c r="H2" s="41"/>
    </row>
    <row r="3" spans="1:8" ht="13.5" customHeight="1">
      <c r="A3" s="69" t="s">
        <v>66</v>
      </c>
      <c r="B3" s="69"/>
      <c r="C3" s="69"/>
      <c r="D3" s="70" t="s">
        <v>67</v>
      </c>
      <c r="E3" s="70"/>
      <c r="F3" s="70"/>
      <c r="G3" s="70"/>
      <c r="H3" s="41"/>
    </row>
    <row r="4" spans="1:8" ht="13.5" customHeight="1">
      <c r="A4" s="69" t="s">
        <v>68</v>
      </c>
      <c r="B4" s="69"/>
      <c r="C4" s="69"/>
      <c r="D4" s="70" t="s">
        <v>69</v>
      </c>
      <c r="E4" s="70"/>
      <c r="F4" s="70"/>
      <c r="G4" s="70"/>
      <c r="H4" s="41"/>
    </row>
    <row r="5" spans="1:8" ht="13.5" customHeight="1">
      <c r="A5" s="69" t="s">
        <v>70</v>
      </c>
      <c r="B5" s="69"/>
      <c r="C5" s="69"/>
      <c r="D5" s="70" t="s">
        <v>71</v>
      </c>
      <c r="E5" s="70"/>
      <c r="F5" s="70"/>
      <c r="G5" s="70"/>
      <c r="H5" s="41"/>
    </row>
    <row r="6" spans="1:8" ht="13.5" customHeight="1">
      <c r="A6" s="69" t="s">
        <v>72</v>
      </c>
      <c r="B6" s="69"/>
      <c r="C6" s="69"/>
      <c r="D6" s="70" t="s">
        <v>73</v>
      </c>
      <c r="E6" s="70"/>
      <c r="F6" s="70"/>
      <c r="G6" s="70"/>
      <c r="H6" s="41"/>
    </row>
    <row r="7" spans="1:8" ht="13.5" customHeight="1">
      <c r="A7" s="69" t="s">
        <v>74</v>
      </c>
      <c r="B7" s="69"/>
      <c r="C7" s="69"/>
      <c r="D7" s="70" t="s">
        <v>186</v>
      </c>
      <c r="E7" s="70"/>
      <c r="F7" s="70"/>
      <c r="G7" s="70"/>
      <c r="H7" s="41"/>
    </row>
    <row r="8" spans="1:8" ht="16.5" customHeight="1">
      <c r="A8" s="43" t="s">
        <v>76</v>
      </c>
      <c r="B8" s="43" t="s">
        <v>77</v>
      </c>
      <c r="C8" s="68" t="s">
        <v>78</v>
      </c>
      <c r="D8" s="68"/>
      <c r="E8" s="68"/>
      <c r="F8" s="68"/>
      <c r="G8" s="68"/>
      <c r="H8" s="41"/>
    </row>
    <row r="9" spans="1:8" ht="16.5" customHeight="1">
      <c r="A9" s="39">
        <v>1</v>
      </c>
      <c r="B9" s="39" t="s">
        <v>187</v>
      </c>
      <c r="C9" s="74" t="s">
        <v>188</v>
      </c>
      <c r="D9" s="74"/>
      <c r="E9" s="74"/>
      <c r="F9" s="74"/>
      <c r="G9" s="74"/>
      <c r="H9" s="41"/>
    </row>
    <row r="10" spans="1:8" ht="16.5" customHeight="1">
      <c r="A10" s="44">
        <v>2</v>
      </c>
      <c r="B10" s="44" t="s">
        <v>189</v>
      </c>
      <c r="C10" s="73" t="s">
        <v>190</v>
      </c>
      <c r="D10" s="73"/>
      <c r="E10" s="73"/>
      <c r="F10" s="73"/>
      <c r="G10" s="73"/>
      <c r="H10" s="41"/>
    </row>
    <row r="11" spans="1:8" ht="16.5" customHeight="1">
      <c r="A11" s="39">
        <v>3</v>
      </c>
      <c r="B11" s="39" t="s">
        <v>191</v>
      </c>
      <c r="C11" s="74" t="s">
        <v>192</v>
      </c>
      <c r="D11" s="74"/>
      <c r="E11" s="74"/>
      <c r="F11" s="74"/>
      <c r="G11" s="74"/>
      <c r="H11" s="41"/>
    </row>
    <row r="12" spans="1:8" ht="16.5" customHeight="1">
      <c r="A12" s="39">
        <v>4</v>
      </c>
      <c r="B12" s="44" t="s">
        <v>193</v>
      </c>
      <c r="C12" s="73" t="s">
        <v>194</v>
      </c>
      <c r="D12" s="73"/>
      <c r="E12" s="73"/>
      <c r="F12" s="73"/>
      <c r="G12" s="73"/>
      <c r="H12" s="41"/>
    </row>
    <row r="13" spans="1:8" ht="16.5" customHeight="1">
      <c r="A13" s="39">
        <v>5</v>
      </c>
      <c r="B13" s="39" t="s">
        <v>195</v>
      </c>
      <c r="C13" s="74" t="s">
        <v>196</v>
      </c>
      <c r="D13" s="74"/>
      <c r="E13" s="74"/>
      <c r="F13" s="74"/>
      <c r="G13" s="74"/>
      <c r="H13" s="41"/>
    </row>
    <row r="14" spans="1:8" ht="16.5" customHeight="1">
      <c r="A14" s="44">
        <v>6</v>
      </c>
      <c r="B14" s="39" t="s">
        <v>197</v>
      </c>
      <c r="C14" s="74" t="s">
        <v>198</v>
      </c>
      <c r="D14" s="74"/>
      <c r="E14" s="74"/>
      <c r="F14" s="74"/>
      <c r="G14" s="74"/>
      <c r="H14" s="41"/>
    </row>
    <row r="15" spans="1:8" ht="16.5" customHeight="1">
      <c r="A15" s="39">
        <v>7</v>
      </c>
      <c r="B15" s="44" t="s">
        <v>199</v>
      </c>
      <c r="C15" s="73" t="s">
        <v>200</v>
      </c>
      <c r="D15" s="73"/>
      <c r="E15" s="73"/>
      <c r="F15" s="73"/>
      <c r="G15" s="73"/>
      <c r="H15" s="41"/>
    </row>
    <row r="16" spans="1:8" ht="16.5" customHeight="1">
      <c r="A16" s="44">
        <v>8</v>
      </c>
      <c r="B16" s="39" t="s">
        <v>201</v>
      </c>
      <c r="C16" s="74" t="s">
        <v>202</v>
      </c>
      <c r="D16" s="74"/>
      <c r="E16" s="74"/>
      <c r="F16" s="74"/>
      <c r="G16" s="74"/>
      <c r="H16" s="41"/>
    </row>
    <row r="17" spans="1:16" ht="16.5" customHeight="1">
      <c r="A17" s="39">
        <v>9</v>
      </c>
      <c r="B17" s="44" t="s">
        <v>203</v>
      </c>
      <c r="C17" s="73" t="s">
        <v>204</v>
      </c>
      <c r="D17" s="73"/>
      <c r="E17" s="73"/>
      <c r="F17" s="73"/>
      <c r="G17" s="73"/>
      <c r="H17" s="41"/>
      <c r="J17" s="9" t="s">
        <v>205</v>
      </c>
      <c r="L17" s="74" t="s">
        <v>206</v>
      </c>
      <c r="M17" s="74"/>
      <c r="N17" s="74"/>
      <c r="O17" s="74"/>
      <c r="P17" s="74"/>
    </row>
    <row r="18" spans="1:16" ht="16.5" customHeight="1">
      <c r="A18" s="44">
        <v>10</v>
      </c>
      <c r="B18" s="39" t="s">
        <v>207</v>
      </c>
      <c r="C18" s="74" t="s">
        <v>208</v>
      </c>
      <c r="D18" s="74"/>
      <c r="E18" s="74"/>
      <c r="F18" s="74"/>
      <c r="G18" s="74"/>
      <c r="H18" s="41"/>
    </row>
    <row r="19" spans="1:16" ht="16.5" customHeight="1">
      <c r="A19" s="39">
        <v>11</v>
      </c>
      <c r="B19" s="44" t="s">
        <v>209</v>
      </c>
      <c r="C19" s="73" t="s">
        <v>210</v>
      </c>
      <c r="D19" s="73"/>
      <c r="E19" s="73"/>
      <c r="F19" s="73"/>
      <c r="G19" s="73"/>
      <c r="H19" s="41"/>
    </row>
    <row r="20" spans="1:16" ht="16.5" customHeight="1">
      <c r="A20" s="39">
        <v>12</v>
      </c>
      <c r="B20" s="44"/>
      <c r="C20" s="73" t="s">
        <v>211</v>
      </c>
      <c r="D20" s="73"/>
      <c r="E20" s="73"/>
      <c r="F20" s="73"/>
      <c r="G20" s="73"/>
      <c r="H20" s="41"/>
    </row>
    <row r="21" spans="1:16" ht="16.5" customHeight="1">
      <c r="A21" s="39">
        <v>13</v>
      </c>
      <c r="B21" s="39" t="s">
        <v>212</v>
      </c>
      <c r="C21" s="74" t="s">
        <v>213</v>
      </c>
      <c r="D21" s="74"/>
      <c r="E21" s="74"/>
      <c r="F21" s="74"/>
      <c r="G21" s="74"/>
      <c r="H21" s="41"/>
    </row>
    <row r="22" spans="1:16" ht="16.5" customHeight="1">
      <c r="A22" s="44">
        <v>14</v>
      </c>
      <c r="B22" s="39"/>
      <c r="C22" s="74" t="s">
        <v>214</v>
      </c>
      <c r="D22" s="74"/>
      <c r="E22" s="74"/>
      <c r="F22" s="74"/>
      <c r="G22" s="74"/>
      <c r="H22" s="41"/>
    </row>
    <row r="23" spans="1:16" ht="16.5" customHeight="1">
      <c r="A23" s="39">
        <v>15</v>
      </c>
      <c r="B23" s="44" t="s">
        <v>215</v>
      </c>
      <c r="C23" s="73" t="s">
        <v>216</v>
      </c>
      <c r="D23" s="73"/>
      <c r="E23" s="73"/>
      <c r="F23" s="73"/>
      <c r="G23" s="73"/>
      <c r="H23" s="41"/>
    </row>
    <row r="24" spans="1:16" ht="16.5" customHeight="1">
      <c r="A24" s="44">
        <v>16</v>
      </c>
      <c r="B24" s="39" t="s">
        <v>217</v>
      </c>
      <c r="C24" s="74" t="s">
        <v>218</v>
      </c>
      <c r="D24" s="74"/>
      <c r="E24" s="74"/>
      <c r="F24" s="74"/>
      <c r="G24" s="74"/>
      <c r="H24" s="41"/>
    </row>
    <row r="25" spans="1:16" ht="16.5" customHeight="1">
      <c r="A25" s="39">
        <v>17</v>
      </c>
      <c r="B25" s="44" t="s">
        <v>219</v>
      </c>
      <c r="C25" s="73" t="s">
        <v>220</v>
      </c>
      <c r="D25" s="73"/>
      <c r="E25" s="73"/>
      <c r="F25" s="73"/>
      <c r="G25" s="73"/>
      <c r="H25" s="41"/>
    </row>
    <row r="26" spans="1:16" ht="16.5" customHeight="1">
      <c r="A26" s="44">
        <v>18</v>
      </c>
      <c r="B26" s="39" t="s">
        <v>221</v>
      </c>
      <c r="C26" s="74" t="s">
        <v>222</v>
      </c>
      <c r="D26" s="74"/>
      <c r="E26" s="74"/>
      <c r="F26" s="74"/>
      <c r="G26" s="74"/>
      <c r="H26" s="41"/>
    </row>
    <row r="27" spans="1:16" ht="16.5" customHeight="1">
      <c r="A27" s="39">
        <v>19</v>
      </c>
      <c r="B27" s="44" t="s">
        <v>223</v>
      </c>
      <c r="C27" s="73" t="s">
        <v>224</v>
      </c>
      <c r="D27" s="73"/>
      <c r="E27" s="73"/>
      <c r="F27" s="73"/>
      <c r="G27" s="73"/>
      <c r="H27" s="41"/>
    </row>
    <row r="28" spans="1:16" ht="16.5" customHeight="1">
      <c r="A28" s="39">
        <v>20</v>
      </c>
      <c r="B28" s="39" t="s">
        <v>225</v>
      </c>
      <c r="C28" s="74" t="s">
        <v>226</v>
      </c>
      <c r="D28" s="74"/>
      <c r="E28" s="74"/>
      <c r="F28" s="74"/>
      <c r="G28" s="74"/>
      <c r="H28" s="41"/>
    </row>
    <row r="29" spans="1:16" ht="16.5" customHeight="1">
      <c r="A29" s="39">
        <v>21</v>
      </c>
      <c r="B29" s="39" t="s">
        <v>227</v>
      </c>
      <c r="C29" s="74" t="s">
        <v>228</v>
      </c>
      <c r="D29" s="74"/>
      <c r="E29" s="74"/>
      <c r="F29" s="74"/>
      <c r="G29" s="74"/>
      <c r="H29" s="41"/>
    </row>
    <row r="30" spans="1:16" ht="16.5" customHeight="1">
      <c r="A30" s="44">
        <v>22</v>
      </c>
      <c r="B30" s="44" t="s">
        <v>229</v>
      </c>
      <c r="C30" s="73" t="s">
        <v>230</v>
      </c>
      <c r="D30" s="73"/>
      <c r="E30" s="73"/>
      <c r="F30" s="73"/>
      <c r="G30" s="73"/>
      <c r="H30" s="41"/>
    </row>
    <row r="31" spans="1:16" ht="16.5" customHeight="1">
      <c r="A31" s="39">
        <v>23</v>
      </c>
      <c r="B31" s="39" t="s">
        <v>231</v>
      </c>
      <c r="C31" s="74" t="s">
        <v>232</v>
      </c>
      <c r="D31" s="74"/>
      <c r="E31" s="74"/>
      <c r="F31" s="74"/>
      <c r="G31" s="74"/>
      <c r="H31" s="41"/>
    </row>
    <row r="32" spans="1:16" ht="16.5" customHeight="1">
      <c r="A32" s="44">
        <v>24</v>
      </c>
      <c r="B32" s="44" t="s">
        <v>233</v>
      </c>
      <c r="C32" s="73" t="s">
        <v>234</v>
      </c>
      <c r="D32" s="73"/>
      <c r="E32" s="73"/>
      <c r="F32" s="73"/>
      <c r="G32" s="73"/>
      <c r="H32" s="41"/>
    </row>
    <row r="33" spans="1:8" ht="16.5" customHeight="1">
      <c r="A33" s="39">
        <v>25</v>
      </c>
      <c r="B33" s="39" t="s">
        <v>235</v>
      </c>
      <c r="C33" s="74" t="s">
        <v>236</v>
      </c>
      <c r="D33" s="74"/>
      <c r="E33" s="74"/>
      <c r="F33" s="74"/>
      <c r="G33" s="74"/>
      <c r="H33" s="41"/>
    </row>
    <row r="34" spans="1:8" ht="16.5" customHeight="1">
      <c r="A34" s="44">
        <v>26</v>
      </c>
      <c r="B34" s="44" t="s">
        <v>237</v>
      </c>
      <c r="C34" s="73" t="s">
        <v>238</v>
      </c>
      <c r="D34" s="73"/>
      <c r="E34" s="73"/>
      <c r="F34" s="73"/>
      <c r="G34" s="73"/>
      <c r="H34" s="41"/>
    </row>
    <row r="35" spans="1:8" ht="16.5" customHeight="1">
      <c r="A35" s="39">
        <v>27</v>
      </c>
      <c r="B35" s="39" t="s">
        <v>239</v>
      </c>
      <c r="C35" s="74" t="s">
        <v>240</v>
      </c>
      <c r="D35" s="74"/>
      <c r="E35" s="74"/>
      <c r="F35" s="74"/>
      <c r="G35" s="74"/>
      <c r="H35" s="41"/>
    </row>
    <row r="36" spans="1:8" ht="16.5" customHeight="1">
      <c r="A36" s="39">
        <v>28</v>
      </c>
      <c r="B36" s="44" t="s">
        <v>241</v>
      </c>
      <c r="C36" s="73" t="s">
        <v>242</v>
      </c>
      <c r="D36" s="73"/>
      <c r="E36" s="73"/>
      <c r="F36" s="73"/>
      <c r="G36" s="73"/>
      <c r="H36" s="41"/>
    </row>
    <row r="37" spans="1:8" ht="15.75" customHeight="1">
      <c r="A37" s="71" t="s">
        <v>243</v>
      </c>
      <c r="B37" s="71"/>
      <c r="C37" s="71"/>
      <c r="D37" s="71"/>
      <c r="E37" s="72" t="s">
        <v>244</v>
      </c>
      <c r="F37" s="72"/>
      <c r="G37" s="72"/>
      <c r="H37" s="41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A37:D37"/>
    <mergeCell ref="E37:G37"/>
    <mergeCell ref="C32:G32"/>
    <mergeCell ref="C33:G33"/>
    <mergeCell ref="C34:G34"/>
    <mergeCell ref="C35:G35"/>
    <mergeCell ref="C36:G36"/>
  </mergeCells>
  <pageMargins left="0.20833333333333301" right="0.20833333333333301" top="0.27777777777777801" bottom="0.27777777777777801" header="0.511811023622047" footer="0.511811023622047"/>
  <pageSetup orientation="landscape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43"/>
  <sheetViews>
    <sheetView topLeftCell="A6" zoomScale="60" zoomScaleNormal="60" workbookViewId="0">
      <selection activeCell="A9" sqref="A9"/>
    </sheetView>
  </sheetViews>
  <sheetFormatPr baseColWidth="10" defaultColWidth="9.1796875" defaultRowHeight="14.5"/>
  <cols>
    <col min="1" max="1" width="5.453125" style="9" customWidth="1"/>
    <col min="2" max="2" width="14.08984375" style="9" customWidth="1"/>
    <col min="3" max="3" width="0.453125" style="9" customWidth="1"/>
    <col min="4" max="4" width="15.6328125" style="9" customWidth="1"/>
    <col min="5" max="6" width="12.453125" style="9" customWidth="1"/>
    <col min="7" max="7" width="14" style="9" customWidth="1"/>
    <col min="8" max="8" width="6.6328125" style="9" customWidth="1"/>
    <col min="9" max="1024" width="9.1796875" style="9"/>
  </cols>
  <sheetData>
    <row r="1" spans="1:16" ht="49.5" customHeight="1">
      <c r="A1" s="41"/>
      <c r="B1" s="41"/>
      <c r="C1" s="41"/>
      <c r="D1" s="41"/>
      <c r="E1" s="41"/>
      <c r="F1" s="41"/>
      <c r="G1" s="76"/>
      <c r="H1" s="76"/>
      <c r="I1" s="41"/>
    </row>
    <row r="2" spans="1:16" ht="13.5" customHeight="1">
      <c r="A2" s="69" t="s">
        <v>64</v>
      </c>
      <c r="B2" s="69"/>
      <c r="C2" s="69"/>
      <c r="D2" s="70" t="s">
        <v>65</v>
      </c>
      <c r="E2" s="70"/>
      <c r="F2" s="70"/>
      <c r="G2" s="70"/>
      <c r="H2" s="41"/>
      <c r="I2" s="41"/>
    </row>
    <row r="3" spans="1:16" ht="13.5" customHeight="1">
      <c r="A3" s="69" t="s">
        <v>66</v>
      </c>
      <c r="B3" s="69"/>
      <c r="C3" s="69"/>
      <c r="D3" s="70" t="s">
        <v>67</v>
      </c>
      <c r="E3" s="70"/>
      <c r="F3" s="70"/>
      <c r="G3" s="70"/>
      <c r="H3" s="41"/>
      <c r="I3" s="41"/>
    </row>
    <row r="4" spans="1:16" ht="13.5" customHeight="1">
      <c r="A4" s="69" t="s">
        <v>68</v>
      </c>
      <c r="B4" s="69"/>
      <c r="C4" s="69"/>
      <c r="D4" s="70" t="s">
        <v>69</v>
      </c>
      <c r="E4" s="70"/>
      <c r="F4" s="70"/>
      <c r="G4" s="70"/>
      <c r="H4" s="41"/>
      <c r="I4" s="41"/>
    </row>
    <row r="5" spans="1:16" ht="13.5" customHeight="1">
      <c r="A5" s="69" t="s">
        <v>70</v>
      </c>
      <c r="B5" s="69"/>
      <c r="C5" s="69"/>
      <c r="D5" s="70" t="s">
        <v>71</v>
      </c>
      <c r="E5" s="70"/>
      <c r="F5" s="70"/>
      <c r="G5" s="70"/>
      <c r="H5" s="41"/>
      <c r="I5" s="41"/>
    </row>
    <row r="6" spans="1:16" ht="13.5" customHeight="1">
      <c r="A6" s="69" t="s">
        <v>72</v>
      </c>
      <c r="B6" s="69"/>
      <c r="C6" s="69"/>
      <c r="D6" s="70" t="s">
        <v>73</v>
      </c>
      <c r="E6" s="70"/>
      <c r="F6" s="70"/>
      <c r="G6" s="70"/>
      <c r="H6" s="41"/>
      <c r="I6" s="41"/>
    </row>
    <row r="7" spans="1:16" ht="13.5" customHeight="1">
      <c r="A7" s="69" t="s">
        <v>74</v>
      </c>
      <c r="B7" s="69"/>
      <c r="C7" s="69"/>
      <c r="D7" s="70" t="s">
        <v>245</v>
      </c>
      <c r="E7" s="70"/>
      <c r="F7" s="70"/>
      <c r="G7" s="70"/>
      <c r="H7" s="41"/>
      <c r="I7" s="41"/>
    </row>
    <row r="8" spans="1:16" ht="14.25" customHeight="1">
      <c r="A8" s="43" t="s">
        <v>76</v>
      </c>
      <c r="B8" s="43" t="s">
        <v>77</v>
      </c>
      <c r="C8" s="68" t="s">
        <v>78</v>
      </c>
      <c r="D8" s="68"/>
      <c r="E8" s="68"/>
      <c r="F8" s="68"/>
      <c r="G8" s="68"/>
      <c r="H8" s="41"/>
      <c r="I8" s="41"/>
    </row>
    <row r="9" spans="1:16" ht="16.5" customHeight="1">
      <c r="A9" s="39">
        <v>1</v>
      </c>
      <c r="B9" s="39" t="s">
        <v>246</v>
      </c>
      <c r="C9" s="74" t="s">
        <v>247</v>
      </c>
      <c r="D9" s="74"/>
      <c r="E9" s="74"/>
      <c r="F9" s="74"/>
      <c r="G9" s="74"/>
      <c r="H9" s="41"/>
      <c r="I9" s="41"/>
    </row>
    <row r="10" spans="1:16" ht="16.5" customHeight="1">
      <c r="A10" s="44">
        <v>2</v>
      </c>
      <c r="B10" s="44" t="s">
        <v>248</v>
      </c>
      <c r="C10" s="73" t="s">
        <v>249</v>
      </c>
      <c r="D10" s="73"/>
      <c r="E10" s="73"/>
      <c r="F10" s="73"/>
      <c r="G10" s="73"/>
      <c r="H10" s="41"/>
      <c r="I10" s="41"/>
    </row>
    <row r="11" spans="1:16" ht="16.5" customHeight="1">
      <c r="A11" s="39">
        <v>3</v>
      </c>
      <c r="B11" s="44"/>
      <c r="C11" s="73" t="s">
        <v>250</v>
      </c>
      <c r="D11" s="73"/>
      <c r="E11" s="73"/>
      <c r="F11" s="73"/>
      <c r="G11" s="73"/>
      <c r="H11" s="41"/>
      <c r="I11" s="41"/>
    </row>
    <row r="12" spans="1:16" ht="16.5" customHeight="1">
      <c r="A12" s="44">
        <v>4</v>
      </c>
      <c r="B12" s="39" t="s">
        <v>251</v>
      </c>
      <c r="C12" s="74" t="s">
        <v>252</v>
      </c>
      <c r="D12" s="74"/>
      <c r="E12" s="74"/>
      <c r="F12" s="74"/>
      <c r="G12" s="74"/>
      <c r="H12" s="41"/>
      <c r="I12" s="41"/>
    </row>
    <row r="13" spans="1:16" ht="16.5" customHeight="1">
      <c r="A13" s="39">
        <v>5</v>
      </c>
      <c r="B13" s="39"/>
      <c r="C13" s="74" t="s">
        <v>253</v>
      </c>
      <c r="D13" s="74"/>
      <c r="E13" s="74"/>
      <c r="F13" s="74"/>
      <c r="G13" s="74"/>
      <c r="H13" s="41"/>
      <c r="I13" s="41"/>
      <c r="J13" s="9" t="s">
        <v>254</v>
      </c>
      <c r="L13" s="74" t="s">
        <v>255</v>
      </c>
      <c r="M13" s="74"/>
      <c r="N13" s="74"/>
      <c r="O13" s="74"/>
      <c r="P13" s="74"/>
    </row>
    <row r="14" spans="1:16" ht="16.5" customHeight="1">
      <c r="A14" s="44">
        <v>6</v>
      </c>
      <c r="B14" s="39"/>
      <c r="C14" s="74" t="s">
        <v>256</v>
      </c>
      <c r="D14" s="74"/>
      <c r="E14" s="74"/>
      <c r="F14" s="74"/>
      <c r="G14" s="74"/>
      <c r="H14" s="41"/>
      <c r="I14" s="41"/>
    </row>
    <row r="15" spans="1:16" ht="16.5" customHeight="1">
      <c r="A15" s="39">
        <v>7</v>
      </c>
      <c r="B15" s="39"/>
      <c r="C15" s="74" t="s">
        <v>257</v>
      </c>
      <c r="D15" s="74"/>
      <c r="E15" s="74"/>
      <c r="F15" s="74"/>
      <c r="G15" s="74"/>
      <c r="H15" s="41"/>
      <c r="I15" s="41"/>
    </row>
    <row r="16" spans="1:16" ht="16.5" customHeight="1">
      <c r="A16" s="44">
        <v>8</v>
      </c>
      <c r="B16" s="39" t="s">
        <v>258</v>
      </c>
      <c r="C16" s="74" t="s">
        <v>259</v>
      </c>
      <c r="D16" s="74"/>
      <c r="E16" s="74"/>
      <c r="F16" s="74"/>
      <c r="G16" s="74"/>
      <c r="H16" s="41"/>
      <c r="I16" s="41"/>
    </row>
    <row r="17" spans="1:9" ht="16.5" customHeight="1">
      <c r="A17" s="39">
        <v>9</v>
      </c>
      <c r="B17" s="44" t="s">
        <v>260</v>
      </c>
      <c r="C17" s="73" t="s">
        <v>261</v>
      </c>
      <c r="D17" s="73"/>
      <c r="E17" s="73"/>
      <c r="F17" s="73"/>
      <c r="G17" s="73"/>
      <c r="H17" s="41"/>
      <c r="I17" s="41"/>
    </row>
    <row r="18" spans="1:9" ht="16.5" customHeight="1">
      <c r="A18" s="44">
        <v>10</v>
      </c>
      <c r="B18" s="39" t="s">
        <v>262</v>
      </c>
      <c r="C18" s="74" t="s">
        <v>263</v>
      </c>
      <c r="D18" s="74"/>
      <c r="E18" s="74"/>
      <c r="F18" s="74"/>
      <c r="G18" s="74"/>
      <c r="H18" s="41"/>
      <c r="I18" s="41"/>
    </row>
    <row r="19" spans="1:9" ht="16.5" customHeight="1">
      <c r="A19" s="39">
        <v>11</v>
      </c>
      <c r="B19" s="39"/>
      <c r="C19" s="74" t="s">
        <v>264</v>
      </c>
      <c r="D19" s="74"/>
      <c r="E19" s="74"/>
      <c r="F19" s="74"/>
      <c r="G19" s="74"/>
      <c r="H19" s="41"/>
      <c r="I19" s="41"/>
    </row>
    <row r="20" spans="1:9" ht="16.5" customHeight="1">
      <c r="A20" s="44">
        <v>12</v>
      </c>
      <c r="B20" s="44" t="s">
        <v>265</v>
      </c>
      <c r="C20" s="73" t="s">
        <v>266</v>
      </c>
      <c r="D20" s="73"/>
      <c r="E20" s="73"/>
      <c r="F20" s="73"/>
      <c r="G20" s="73"/>
      <c r="H20" s="41"/>
      <c r="I20" s="41"/>
    </row>
    <row r="21" spans="1:9" ht="16.5" customHeight="1">
      <c r="A21" s="39">
        <v>13</v>
      </c>
      <c r="B21" s="44" t="s">
        <v>267</v>
      </c>
      <c r="C21" s="73" t="s">
        <v>268</v>
      </c>
      <c r="D21" s="73"/>
      <c r="E21" s="73"/>
      <c r="F21" s="73"/>
      <c r="G21" s="73"/>
      <c r="H21" s="41"/>
      <c r="I21" s="41"/>
    </row>
    <row r="22" spans="1:9" ht="16.5" customHeight="1">
      <c r="A22" s="44">
        <v>14</v>
      </c>
      <c r="B22" s="39" t="s">
        <v>269</v>
      </c>
      <c r="C22" s="74" t="s">
        <v>270</v>
      </c>
      <c r="D22" s="74"/>
      <c r="E22" s="74"/>
      <c r="F22" s="74"/>
      <c r="G22" s="74"/>
      <c r="H22" s="41"/>
      <c r="I22" s="41"/>
    </row>
    <row r="23" spans="1:9" ht="16.5" customHeight="1">
      <c r="A23" s="39">
        <v>15</v>
      </c>
      <c r="B23" s="44" t="s">
        <v>271</v>
      </c>
      <c r="C23" s="73" t="s">
        <v>272</v>
      </c>
      <c r="D23" s="73"/>
      <c r="E23" s="73"/>
      <c r="F23" s="73"/>
      <c r="G23" s="73"/>
      <c r="H23" s="41"/>
      <c r="I23" s="41"/>
    </row>
    <row r="24" spans="1:9" ht="16.5" customHeight="1">
      <c r="A24" s="44">
        <v>16</v>
      </c>
      <c r="B24" s="44"/>
      <c r="C24" s="73" t="s">
        <v>273</v>
      </c>
      <c r="D24" s="73"/>
      <c r="E24" s="73"/>
      <c r="F24" s="73"/>
      <c r="G24" s="73"/>
      <c r="H24" s="41"/>
      <c r="I24" s="41"/>
    </row>
    <row r="25" spans="1:9" ht="16.5" customHeight="1">
      <c r="A25" s="39">
        <v>17</v>
      </c>
      <c r="B25" s="39"/>
      <c r="C25" s="74" t="s">
        <v>274</v>
      </c>
      <c r="D25" s="74"/>
      <c r="E25" s="74"/>
      <c r="F25" s="74"/>
      <c r="G25" s="74"/>
      <c r="H25" s="41"/>
      <c r="I25" s="41"/>
    </row>
    <row r="26" spans="1:9" ht="16.5" customHeight="1">
      <c r="A26" s="44">
        <v>18</v>
      </c>
      <c r="B26" s="44" t="s">
        <v>275</v>
      </c>
      <c r="C26" s="73" t="s">
        <v>276</v>
      </c>
      <c r="D26" s="73"/>
      <c r="E26" s="73"/>
      <c r="F26" s="73"/>
      <c r="G26" s="73"/>
      <c r="H26" s="41"/>
      <c r="I26" s="41"/>
    </row>
    <row r="27" spans="1:9" ht="16.5" customHeight="1">
      <c r="A27" s="39">
        <v>19</v>
      </c>
      <c r="B27" s="44"/>
      <c r="C27" s="73" t="s">
        <v>277</v>
      </c>
      <c r="D27" s="73"/>
      <c r="E27" s="73"/>
      <c r="F27" s="73"/>
      <c r="G27" s="73"/>
      <c r="H27" s="41"/>
      <c r="I27" s="41"/>
    </row>
    <row r="28" spans="1:9" ht="16.5" customHeight="1">
      <c r="A28" s="44">
        <v>20</v>
      </c>
      <c r="B28" s="44" t="s">
        <v>278</v>
      </c>
      <c r="C28" s="73" t="s">
        <v>279</v>
      </c>
      <c r="D28" s="73"/>
      <c r="E28" s="73"/>
      <c r="F28" s="73"/>
      <c r="G28" s="73"/>
      <c r="H28" s="41"/>
      <c r="I28" s="41"/>
    </row>
    <row r="29" spans="1:9" ht="16.5" customHeight="1">
      <c r="A29" s="39">
        <v>21</v>
      </c>
      <c r="B29" s="44"/>
      <c r="C29" s="73" t="s">
        <v>280</v>
      </c>
      <c r="D29" s="73"/>
      <c r="E29" s="73"/>
      <c r="F29" s="73"/>
      <c r="G29" s="73"/>
      <c r="H29" s="41"/>
      <c r="I29" s="41"/>
    </row>
    <row r="30" spans="1:9" ht="16.5" customHeight="1">
      <c r="A30" s="44">
        <v>22</v>
      </c>
      <c r="B30" s="39" t="s">
        <v>281</v>
      </c>
      <c r="C30" s="74" t="s">
        <v>282</v>
      </c>
      <c r="D30" s="74"/>
      <c r="E30" s="74"/>
      <c r="F30" s="74"/>
      <c r="G30" s="74"/>
      <c r="H30" s="41"/>
      <c r="I30" s="41"/>
    </row>
    <row r="31" spans="1:9" ht="16.5" customHeight="1">
      <c r="A31" s="39">
        <v>23</v>
      </c>
      <c r="B31" s="44" t="s">
        <v>283</v>
      </c>
      <c r="C31" s="73" t="s">
        <v>284</v>
      </c>
      <c r="D31" s="73"/>
      <c r="E31" s="73"/>
      <c r="F31" s="73"/>
      <c r="G31" s="73"/>
      <c r="H31" s="41"/>
      <c r="I31" s="41"/>
    </row>
    <row r="32" spans="1:9" ht="16.5" customHeight="1">
      <c r="A32" s="44">
        <v>24</v>
      </c>
      <c r="B32" s="39" t="s">
        <v>285</v>
      </c>
      <c r="C32" s="74" t="s">
        <v>286</v>
      </c>
      <c r="D32" s="74"/>
      <c r="E32" s="74"/>
      <c r="F32" s="74"/>
      <c r="G32" s="74"/>
      <c r="H32" s="41"/>
      <c r="I32" s="41"/>
    </row>
    <row r="33" spans="1:9" ht="16.5" customHeight="1">
      <c r="A33" s="39">
        <v>25</v>
      </c>
      <c r="B33" s="39" t="s">
        <v>287</v>
      </c>
      <c r="C33" s="74" t="s">
        <v>288</v>
      </c>
      <c r="D33" s="74"/>
      <c r="E33" s="74"/>
      <c r="F33" s="74"/>
      <c r="G33" s="74"/>
      <c r="H33" s="41"/>
      <c r="I33" s="41"/>
    </row>
    <row r="34" spans="1:9" ht="16.5" customHeight="1">
      <c r="A34" s="44">
        <v>26</v>
      </c>
      <c r="B34" s="44" t="s">
        <v>289</v>
      </c>
      <c r="C34" s="73" t="s">
        <v>290</v>
      </c>
      <c r="D34" s="73"/>
      <c r="E34" s="73"/>
      <c r="F34" s="73"/>
      <c r="G34" s="73"/>
      <c r="H34" s="41"/>
      <c r="I34" s="41"/>
    </row>
    <row r="35" spans="1:9" ht="16.5" customHeight="1">
      <c r="A35" s="39">
        <v>27</v>
      </c>
      <c r="B35" s="39" t="s">
        <v>291</v>
      </c>
      <c r="C35" s="74" t="s">
        <v>292</v>
      </c>
      <c r="D35" s="74"/>
      <c r="E35" s="74"/>
      <c r="F35" s="74"/>
      <c r="G35" s="74"/>
      <c r="H35" s="41"/>
      <c r="I35" s="41"/>
    </row>
    <row r="36" spans="1:9" ht="16.5" customHeight="1">
      <c r="A36" s="44">
        <v>28</v>
      </c>
      <c r="B36" s="44" t="s">
        <v>293</v>
      </c>
      <c r="C36" s="73" t="s">
        <v>294</v>
      </c>
      <c r="D36" s="73"/>
      <c r="E36" s="73"/>
      <c r="F36" s="73"/>
      <c r="G36" s="73"/>
      <c r="H36" s="41"/>
      <c r="I36" s="41"/>
    </row>
    <row r="37" spans="1:9" ht="16.5" customHeight="1">
      <c r="A37" s="39">
        <v>29</v>
      </c>
      <c r="B37" s="44"/>
      <c r="C37" s="73" t="s">
        <v>295</v>
      </c>
      <c r="D37" s="73"/>
      <c r="E37" s="73"/>
      <c r="F37" s="73"/>
      <c r="G37" s="73"/>
      <c r="H37" s="41"/>
      <c r="I37" s="41"/>
    </row>
    <row r="38" spans="1:9" ht="16.5" customHeight="1">
      <c r="A38" s="44">
        <v>30</v>
      </c>
      <c r="B38" s="39" t="s">
        <v>296</v>
      </c>
      <c r="C38" s="74" t="s">
        <v>297</v>
      </c>
      <c r="D38" s="74"/>
      <c r="E38" s="74"/>
      <c r="F38" s="74"/>
      <c r="G38" s="74"/>
      <c r="H38" s="41"/>
      <c r="I38" s="41"/>
    </row>
    <row r="39" spans="1:9" ht="16.5" customHeight="1">
      <c r="A39" s="39">
        <v>31</v>
      </c>
      <c r="B39" s="44" t="s">
        <v>298</v>
      </c>
      <c r="C39" s="73" t="s">
        <v>299</v>
      </c>
      <c r="D39" s="73"/>
      <c r="E39" s="73"/>
      <c r="F39" s="73"/>
      <c r="G39" s="73"/>
      <c r="H39" s="41"/>
      <c r="I39" s="41"/>
    </row>
    <row r="40" spans="1:9" ht="16.5" customHeight="1">
      <c r="A40" s="44">
        <v>32</v>
      </c>
      <c r="B40" s="39" t="s">
        <v>300</v>
      </c>
      <c r="C40" s="74" t="s">
        <v>301</v>
      </c>
      <c r="D40" s="74"/>
      <c r="E40" s="74"/>
      <c r="F40" s="74"/>
      <c r="G40" s="74"/>
      <c r="H40" s="41"/>
      <c r="I40" s="41"/>
    </row>
    <row r="41" spans="1:9" ht="16.5" customHeight="1">
      <c r="A41" s="39">
        <v>33</v>
      </c>
      <c r="B41" s="44" t="s">
        <v>302</v>
      </c>
      <c r="C41" s="73" t="s">
        <v>303</v>
      </c>
      <c r="D41" s="73"/>
      <c r="E41" s="73"/>
      <c r="F41" s="73"/>
      <c r="G41" s="73"/>
      <c r="H41" s="41"/>
      <c r="I41" s="41"/>
    </row>
    <row r="42" spans="1:9" ht="16.5" customHeight="1">
      <c r="A42" s="44">
        <v>34</v>
      </c>
      <c r="B42" s="44"/>
      <c r="C42" s="73" t="s">
        <v>304</v>
      </c>
      <c r="D42" s="73"/>
      <c r="E42" s="73"/>
      <c r="F42" s="73"/>
      <c r="G42" s="73"/>
      <c r="H42" s="41"/>
      <c r="I42" s="41"/>
    </row>
    <row r="43" spans="1:9" ht="15" customHeight="1">
      <c r="A43" s="71" t="s">
        <v>243</v>
      </c>
      <c r="B43" s="71"/>
      <c r="C43" s="71"/>
      <c r="D43" s="71"/>
      <c r="E43" s="72" t="s">
        <v>244</v>
      </c>
      <c r="F43" s="72"/>
      <c r="G43" s="72"/>
      <c r="H43" s="46"/>
      <c r="I43" s="41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ageMargins left="0.20833333333333301" right="0.20833333333333301" top="0.27777777777777801" bottom="0.27777777777777801" header="0.511811023622047" footer="0.511811023622047"/>
  <pageSetup orientation="landscape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35"/>
  <sheetViews>
    <sheetView topLeftCell="A16" zoomScale="60" zoomScaleNormal="60" workbookViewId="0">
      <selection activeCell="C18" sqref="C18"/>
    </sheetView>
  </sheetViews>
  <sheetFormatPr baseColWidth="10" defaultColWidth="9.1796875" defaultRowHeight="14.5"/>
  <cols>
    <col min="1" max="1" width="4.54296875" style="9" customWidth="1"/>
    <col min="2" max="2" width="15.1796875" style="9" customWidth="1"/>
    <col min="3" max="3" width="0.81640625" style="9" customWidth="1"/>
    <col min="4" max="4" width="17.1796875" style="9" customWidth="1"/>
    <col min="5" max="7" width="12.54296875" style="9" customWidth="1"/>
    <col min="8" max="1024" width="9.1796875" style="9"/>
  </cols>
  <sheetData>
    <row r="1" spans="1:8" ht="49.5" customHeight="1">
      <c r="A1" s="41"/>
      <c r="B1" s="41"/>
      <c r="C1" s="41"/>
      <c r="D1" s="41"/>
      <c r="E1" s="41"/>
      <c r="F1" s="41"/>
      <c r="G1" s="42"/>
      <c r="H1" s="41"/>
    </row>
    <row r="2" spans="1:8" ht="12" customHeight="1">
      <c r="A2" s="69" t="s">
        <v>64</v>
      </c>
      <c r="B2" s="69"/>
      <c r="C2" s="69"/>
      <c r="D2" s="70" t="s">
        <v>65</v>
      </c>
      <c r="E2" s="70"/>
      <c r="F2" s="70"/>
      <c r="G2" s="70"/>
      <c r="H2" s="41"/>
    </row>
    <row r="3" spans="1:8" ht="12" customHeight="1">
      <c r="A3" s="69" t="s">
        <v>66</v>
      </c>
      <c r="B3" s="69"/>
      <c r="C3" s="69"/>
      <c r="D3" s="70" t="s">
        <v>67</v>
      </c>
      <c r="E3" s="70"/>
      <c r="F3" s="70"/>
      <c r="G3" s="70"/>
      <c r="H3" s="41"/>
    </row>
    <row r="4" spans="1:8" ht="12" customHeight="1">
      <c r="A4" s="69" t="s">
        <v>68</v>
      </c>
      <c r="B4" s="69"/>
      <c r="C4" s="69"/>
      <c r="D4" s="70" t="s">
        <v>69</v>
      </c>
      <c r="E4" s="70"/>
      <c r="F4" s="70"/>
      <c r="G4" s="70"/>
      <c r="H4" s="41"/>
    </row>
    <row r="5" spans="1:8" ht="12" customHeight="1">
      <c r="A5" s="69" t="s">
        <v>70</v>
      </c>
      <c r="B5" s="69"/>
      <c r="C5" s="69"/>
      <c r="D5" s="70" t="s">
        <v>71</v>
      </c>
      <c r="E5" s="70"/>
      <c r="F5" s="70"/>
      <c r="G5" s="70"/>
      <c r="H5" s="41"/>
    </row>
    <row r="6" spans="1:8" ht="12" customHeight="1">
      <c r="A6" s="69" t="s">
        <v>72</v>
      </c>
      <c r="B6" s="69"/>
      <c r="C6" s="69"/>
      <c r="D6" s="70" t="s">
        <v>73</v>
      </c>
      <c r="E6" s="70"/>
      <c r="F6" s="70"/>
      <c r="G6" s="70"/>
      <c r="H6" s="41"/>
    </row>
    <row r="7" spans="1:8" ht="12" customHeight="1">
      <c r="A7" s="69" t="s">
        <v>74</v>
      </c>
      <c r="B7" s="69"/>
      <c r="C7" s="69"/>
      <c r="D7" s="70" t="s">
        <v>305</v>
      </c>
      <c r="E7" s="70"/>
      <c r="F7" s="70"/>
      <c r="G7" s="70"/>
      <c r="H7" s="41"/>
    </row>
    <row r="8" spans="1:8" ht="13.5" customHeight="1">
      <c r="A8" s="43" t="s">
        <v>76</v>
      </c>
      <c r="B8" s="43" t="s">
        <v>77</v>
      </c>
      <c r="C8" s="68" t="s">
        <v>78</v>
      </c>
      <c r="D8" s="68"/>
      <c r="E8" s="68"/>
      <c r="F8" s="68"/>
      <c r="G8" s="68"/>
      <c r="H8" s="41"/>
    </row>
    <row r="9" spans="1:8" ht="16.5" customHeight="1">
      <c r="A9" s="39">
        <v>1</v>
      </c>
      <c r="B9" s="39" t="s">
        <v>306</v>
      </c>
      <c r="C9" s="74" t="s">
        <v>307</v>
      </c>
      <c r="D9" s="74"/>
      <c r="E9" s="74"/>
      <c r="F9" s="74"/>
      <c r="G9" s="74"/>
      <c r="H9" s="41"/>
    </row>
    <row r="10" spans="1:8" ht="16.5" customHeight="1">
      <c r="A10" s="44">
        <v>2</v>
      </c>
      <c r="B10" s="44" t="s">
        <v>308</v>
      </c>
      <c r="C10" s="73" t="s">
        <v>309</v>
      </c>
      <c r="D10" s="73"/>
      <c r="E10" s="73"/>
      <c r="F10" s="73"/>
      <c r="G10" s="73"/>
      <c r="H10" s="41"/>
    </row>
    <row r="11" spans="1:8" ht="16.5" customHeight="1">
      <c r="A11" s="39">
        <v>3</v>
      </c>
      <c r="B11" s="44"/>
      <c r="C11" s="74" t="s">
        <v>310</v>
      </c>
      <c r="D11" s="74"/>
      <c r="E11" s="74"/>
      <c r="F11" s="74"/>
      <c r="G11" s="74"/>
      <c r="H11" s="41"/>
    </row>
    <row r="12" spans="1:8" ht="16.5" customHeight="1">
      <c r="A12" s="39">
        <v>4</v>
      </c>
      <c r="B12" s="39" t="s">
        <v>311</v>
      </c>
      <c r="C12" s="74" t="s">
        <v>312</v>
      </c>
      <c r="D12" s="74"/>
      <c r="E12" s="74"/>
      <c r="F12" s="74"/>
      <c r="G12" s="74"/>
      <c r="H12" s="41"/>
    </row>
    <row r="13" spans="1:8" ht="16.5" customHeight="1">
      <c r="A13" s="44">
        <v>5</v>
      </c>
      <c r="B13" s="44" t="s">
        <v>313</v>
      </c>
      <c r="C13" s="73" t="s">
        <v>314</v>
      </c>
      <c r="D13" s="73"/>
      <c r="E13" s="73"/>
      <c r="F13" s="73"/>
      <c r="G13" s="73"/>
      <c r="H13" s="41"/>
    </row>
    <row r="14" spans="1:8" ht="16.5" customHeight="1">
      <c r="A14" s="39">
        <v>6</v>
      </c>
      <c r="B14" s="39" t="s">
        <v>315</v>
      </c>
      <c r="C14" s="74" t="s">
        <v>316</v>
      </c>
      <c r="D14" s="74"/>
      <c r="E14" s="74"/>
      <c r="F14" s="74"/>
      <c r="G14" s="74"/>
      <c r="H14" s="41"/>
    </row>
    <row r="15" spans="1:8" ht="16.5" customHeight="1">
      <c r="A15" s="39">
        <v>7</v>
      </c>
      <c r="B15" s="39"/>
      <c r="C15" s="74" t="s">
        <v>317</v>
      </c>
      <c r="D15" s="74"/>
      <c r="E15" s="74"/>
      <c r="F15" s="74"/>
      <c r="G15" s="74"/>
      <c r="H15" s="41"/>
    </row>
    <row r="16" spans="1:8" ht="16.5" customHeight="1">
      <c r="A16" s="44">
        <v>8</v>
      </c>
      <c r="B16" s="44" t="s">
        <v>318</v>
      </c>
      <c r="C16" s="73" t="s">
        <v>319</v>
      </c>
      <c r="D16" s="73"/>
      <c r="E16" s="73"/>
      <c r="F16" s="73"/>
      <c r="G16" s="73"/>
      <c r="H16" s="41"/>
    </row>
    <row r="17" spans="1:15" ht="16.5" customHeight="1">
      <c r="A17" s="39">
        <v>9</v>
      </c>
      <c r="B17" s="44"/>
      <c r="C17" s="73" t="s">
        <v>320</v>
      </c>
      <c r="D17" s="73"/>
      <c r="E17" s="73"/>
      <c r="F17" s="73"/>
      <c r="G17" s="73"/>
      <c r="H17" s="41"/>
    </row>
    <row r="18" spans="1:15" ht="16.5" customHeight="1">
      <c r="A18" s="39">
        <v>10</v>
      </c>
      <c r="B18" s="44" t="s">
        <v>321</v>
      </c>
      <c r="C18" s="73" t="s">
        <v>322</v>
      </c>
      <c r="D18" s="73"/>
      <c r="E18" s="73"/>
      <c r="F18" s="73"/>
      <c r="G18" s="73"/>
      <c r="H18" s="41"/>
    </row>
    <row r="19" spans="1:15" ht="16.5" customHeight="1">
      <c r="A19" s="44">
        <v>11</v>
      </c>
      <c r="B19" s="39" t="s">
        <v>323</v>
      </c>
      <c r="C19" s="74" t="s">
        <v>324</v>
      </c>
      <c r="D19" s="74"/>
      <c r="E19" s="74"/>
      <c r="F19" s="74"/>
      <c r="G19" s="74"/>
      <c r="H19" s="41"/>
    </row>
    <row r="20" spans="1:15" ht="16.5" customHeight="1">
      <c r="A20" s="39">
        <v>12</v>
      </c>
      <c r="B20" s="44" t="s">
        <v>325</v>
      </c>
      <c r="C20" s="73" t="s">
        <v>326</v>
      </c>
      <c r="D20" s="73"/>
      <c r="E20" s="73"/>
      <c r="F20" s="73"/>
      <c r="G20" s="73"/>
      <c r="H20" s="41"/>
    </row>
    <row r="21" spans="1:15" ht="16.5" customHeight="1">
      <c r="A21" s="39">
        <v>13</v>
      </c>
      <c r="B21" s="39" t="s">
        <v>327</v>
      </c>
      <c r="C21" s="74" t="s">
        <v>328</v>
      </c>
      <c r="D21" s="74"/>
      <c r="E21" s="74"/>
      <c r="F21" s="74"/>
      <c r="G21" s="74"/>
      <c r="H21" s="41"/>
    </row>
    <row r="22" spans="1:15" ht="16.5" customHeight="1">
      <c r="A22" s="44">
        <v>14</v>
      </c>
      <c r="B22" s="39" t="s">
        <v>329</v>
      </c>
      <c r="C22" s="74" t="s">
        <v>330</v>
      </c>
      <c r="D22" s="74"/>
      <c r="E22" s="74"/>
      <c r="F22" s="74"/>
      <c r="G22" s="74"/>
      <c r="H22" s="41"/>
    </row>
    <row r="23" spans="1:15" ht="16.5" customHeight="1">
      <c r="A23" s="39">
        <v>15</v>
      </c>
      <c r="B23" s="39"/>
      <c r="C23" s="74" t="s">
        <v>331</v>
      </c>
      <c r="D23" s="74"/>
      <c r="E23" s="74"/>
      <c r="F23" s="74"/>
      <c r="G23" s="74"/>
      <c r="H23" s="41"/>
      <c r="I23" s="9" t="s">
        <v>254</v>
      </c>
      <c r="K23" s="73" t="s">
        <v>332</v>
      </c>
      <c r="L23" s="73"/>
      <c r="M23" s="73"/>
      <c r="N23" s="73"/>
      <c r="O23" s="73"/>
    </row>
    <row r="24" spans="1:15" ht="16.5" customHeight="1">
      <c r="A24" s="39">
        <v>16</v>
      </c>
      <c r="B24" s="39" t="s">
        <v>333</v>
      </c>
      <c r="C24" s="74" t="s">
        <v>334</v>
      </c>
      <c r="D24" s="74"/>
      <c r="E24" s="74"/>
      <c r="F24" s="74"/>
      <c r="G24" s="74"/>
      <c r="H24" s="41"/>
    </row>
    <row r="25" spans="1:15" ht="16.5" customHeight="1">
      <c r="A25" s="44">
        <v>17</v>
      </c>
      <c r="B25" s="39" t="s">
        <v>335</v>
      </c>
      <c r="C25" s="74" t="s">
        <v>336</v>
      </c>
      <c r="D25" s="74"/>
      <c r="E25" s="74"/>
      <c r="F25" s="74"/>
      <c r="G25" s="74"/>
      <c r="H25" s="41"/>
    </row>
    <row r="26" spans="1:15" ht="16.5" customHeight="1">
      <c r="A26" s="39">
        <v>18</v>
      </c>
      <c r="B26" s="44" t="s">
        <v>337</v>
      </c>
      <c r="C26" s="73" t="s">
        <v>338</v>
      </c>
      <c r="D26" s="73"/>
      <c r="E26" s="73"/>
      <c r="F26" s="73"/>
      <c r="G26" s="73"/>
      <c r="H26" s="41"/>
    </row>
    <row r="27" spans="1:15" ht="16.5" customHeight="1">
      <c r="A27" s="39">
        <v>19</v>
      </c>
      <c r="B27" s="39" t="s">
        <v>339</v>
      </c>
      <c r="C27" s="74" t="s">
        <v>340</v>
      </c>
      <c r="D27" s="74"/>
      <c r="E27" s="74"/>
      <c r="F27" s="74"/>
      <c r="G27" s="74"/>
      <c r="H27" s="41"/>
    </row>
    <row r="28" spans="1:15" ht="16.5" customHeight="1">
      <c r="A28" s="44">
        <v>20</v>
      </c>
      <c r="B28" s="44" t="s">
        <v>341</v>
      </c>
      <c r="C28" s="73" t="s">
        <v>342</v>
      </c>
      <c r="D28" s="73"/>
      <c r="E28" s="73"/>
      <c r="F28" s="73"/>
      <c r="G28" s="73"/>
      <c r="H28" s="41"/>
    </row>
    <row r="29" spans="1:15" ht="16.5" customHeight="1">
      <c r="A29" s="39">
        <v>21</v>
      </c>
      <c r="B29" s="39" t="s">
        <v>343</v>
      </c>
      <c r="C29" s="74" t="s">
        <v>344</v>
      </c>
      <c r="D29" s="74"/>
      <c r="E29" s="74"/>
      <c r="F29" s="74"/>
      <c r="G29" s="74"/>
      <c r="H29" s="41"/>
    </row>
    <row r="30" spans="1:15" ht="16.5" customHeight="1">
      <c r="A30" s="39">
        <v>22</v>
      </c>
      <c r="B30" s="39" t="s">
        <v>345</v>
      </c>
      <c r="C30" s="74" t="s">
        <v>346</v>
      </c>
      <c r="D30" s="74"/>
      <c r="E30" s="74"/>
      <c r="F30" s="74"/>
      <c r="G30" s="74"/>
      <c r="H30" s="41"/>
    </row>
    <row r="31" spans="1:15" ht="16.5" customHeight="1">
      <c r="A31" s="44">
        <v>23</v>
      </c>
      <c r="B31" s="44" t="s">
        <v>347</v>
      </c>
      <c r="C31" s="73" t="s">
        <v>348</v>
      </c>
      <c r="D31" s="73"/>
      <c r="E31" s="73"/>
      <c r="F31" s="73"/>
      <c r="G31" s="73"/>
      <c r="H31" s="41"/>
    </row>
    <row r="32" spans="1:15" ht="16.5" customHeight="1">
      <c r="A32" s="39">
        <v>24</v>
      </c>
      <c r="B32" s="44" t="s">
        <v>349</v>
      </c>
      <c r="C32" s="73" t="s">
        <v>350</v>
      </c>
      <c r="D32" s="73"/>
      <c r="E32" s="73"/>
      <c r="F32" s="73"/>
      <c r="G32" s="73"/>
      <c r="H32" s="41"/>
    </row>
    <row r="33" spans="1:15" ht="16.5" customHeight="1">
      <c r="A33" s="39">
        <v>25</v>
      </c>
      <c r="B33" s="44"/>
      <c r="C33" s="73" t="s">
        <v>351</v>
      </c>
      <c r="D33" s="73"/>
      <c r="E33" s="73"/>
      <c r="F33" s="73"/>
      <c r="G33" s="73"/>
      <c r="H33" s="41"/>
      <c r="I33" s="9" t="s">
        <v>352</v>
      </c>
      <c r="K33" s="74" t="s">
        <v>353</v>
      </c>
      <c r="L33" s="74"/>
      <c r="M33" s="74"/>
      <c r="N33" s="74"/>
      <c r="O33" s="74"/>
    </row>
    <row r="34" spans="1:15" ht="16.5" customHeight="1">
      <c r="A34" s="44">
        <v>26</v>
      </c>
      <c r="B34" s="39"/>
      <c r="C34" s="74"/>
      <c r="D34" s="74"/>
      <c r="E34" s="74"/>
      <c r="F34" s="74"/>
      <c r="G34" s="74"/>
      <c r="H34" s="41"/>
    </row>
    <row r="35" spans="1:15" ht="16.5" customHeight="1">
      <c r="A35" s="71" t="s">
        <v>243</v>
      </c>
      <c r="B35" s="71"/>
      <c r="C35" s="71"/>
      <c r="D35" s="71"/>
      <c r="E35" s="72" t="s">
        <v>244</v>
      </c>
      <c r="F35" s="72"/>
      <c r="G35" s="72"/>
      <c r="H35" s="41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ageMargins left="0.20833333333333301" right="0.20833333333333301" top="0.27777777777777801" bottom="0.27777777777777801" header="0.511811023622047" footer="0.511811023622047"/>
  <pageSetup orientation="landscape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CD5B5"/>
  </sheetPr>
  <dimension ref="A1:AMJ96"/>
  <sheetViews>
    <sheetView zoomScale="60" zoomScaleNormal="60" workbookViewId="0">
      <selection activeCell="B11" sqref="B11"/>
    </sheetView>
  </sheetViews>
  <sheetFormatPr baseColWidth="10" defaultColWidth="11.453125" defaultRowHeight="14.5"/>
  <cols>
    <col min="1" max="1" width="3.453125" style="9" customWidth="1"/>
    <col min="2" max="2" width="36.36328125" style="9" customWidth="1"/>
    <col min="3" max="3" width="6.1796875" style="9" customWidth="1"/>
    <col min="4" max="4" width="6.36328125" style="9" customWidth="1"/>
    <col min="5" max="5" width="6" style="9" customWidth="1"/>
    <col min="6" max="6" width="5.54296875" style="9" customWidth="1"/>
    <col min="7" max="7" width="6.453125" style="9" customWidth="1"/>
    <col min="8" max="8" width="5.54296875" style="9" customWidth="1"/>
    <col min="9" max="9" width="6" style="9" customWidth="1"/>
    <col min="10" max="10" width="4.54296875" style="9" customWidth="1"/>
    <col min="11" max="11" width="4.453125" style="9" customWidth="1"/>
    <col min="12" max="12" width="4.81640625" style="9" customWidth="1"/>
    <col min="13" max="13" width="5.36328125" style="9" customWidth="1"/>
    <col min="14" max="15" width="5.08984375" style="9" customWidth="1"/>
    <col min="16" max="16" width="4.81640625" style="9" customWidth="1"/>
    <col min="17" max="17" width="5.1796875" style="9" customWidth="1"/>
    <col min="18" max="18" width="5.90625" style="9" customWidth="1"/>
    <col min="19" max="19" width="5.36328125" style="9" customWidth="1"/>
    <col min="20" max="20" width="5.54296875" style="9" customWidth="1"/>
    <col min="21" max="21" width="3.6328125" style="9" customWidth="1"/>
    <col min="22" max="22" width="3.90625" style="9" customWidth="1"/>
    <col min="23" max="23" width="7.36328125" style="9" customWidth="1"/>
    <col min="24" max="1024" width="11.453125" style="9"/>
  </cols>
  <sheetData>
    <row r="1" spans="1:24" ht="18">
      <c r="A1" s="10"/>
      <c r="B1" s="53" t="str">
        <f>DATA!B2</f>
        <v>UNIDAD EDUCATIVA 12 DE FEBRERO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1"/>
      <c r="V1" s="1"/>
    </row>
    <row r="2" spans="1:24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1"/>
      <c r="V2" s="1"/>
    </row>
    <row r="3" spans="1:24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  <c r="U3" s="1"/>
      <c r="V3" s="1"/>
    </row>
    <row r="4" spans="1:24" ht="18.5">
      <c r="A4" s="16"/>
      <c r="B4" s="17" t="str">
        <f>DATA!B3</f>
        <v>10mo EGB A</v>
      </c>
      <c r="C4" s="52" t="s">
        <v>33</v>
      </c>
      <c r="D4" s="52"/>
      <c r="E4" s="48" t="str">
        <f>DATA!K2</f>
        <v>Matematicas</v>
      </c>
      <c r="F4" s="48"/>
      <c r="G4" s="48"/>
      <c r="H4" s="52" t="s">
        <v>34</v>
      </c>
      <c r="I4" s="52"/>
      <c r="J4" s="48" t="str">
        <f>DATA!N2</f>
        <v>Carlos Cueva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  <c r="U4" s="1"/>
      <c r="V4" s="1"/>
    </row>
    <row r="5" spans="1:24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  <c r="U5" s="1"/>
      <c r="V5" s="1"/>
    </row>
    <row r="6" spans="1:24" ht="99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U6" s="1"/>
      <c r="V6" s="1"/>
      <c r="X6" s="9" t="s">
        <v>52</v>
      </c>
    </row>
    <row r="7" spans="1:24" ht="15.75" customHeight="1">
      <c r="A7" s="24">
        <v>1</v>
      </c>
      <c r="B7" s="25" t="str">
        <f>DATA!F2</f>
        <v>CABRERA BARROS ESPERANZA CISNE</v>
      </c>
      <c r="C7" s="26">
        <f>Matematicas!C7</f>
        <v>9.9</v>
      </c>
      <c r="D7" s="26">
        <f>Matematicas!D7</f>
        <v>9.5</v>
      </c>
      <c r="E7" s="26">
        <f>Matematicas!E7</f>
        <v>9.6999999999999993</v>
      </c>
      <c r="F7" s="26">
        <f>Matematicas!F7</f>
        <v>7.76</v>
      </c>
      <c r="G7" s="26">
        <f>Matematicas!G7</f>
        <v>6.3999999999999995</v>
      </c>
      <c r="H7" s="26">
        <f>Matematicas!H7</f>
        <v>1.28</v>
      </c>
      <c r="I7" s="26">
        <f>Matematicas!I7</f>
        <v>9.0399999999999991</v>
      </c>
      <c r="J7" s="26">
        <f>Matematicas!J7</f>
        <v>9</v>
      </c>
      <c r="K7" s="26">
        <f>Matematicas!K7</f>
        <v>9.5</v>
      </c>
      <c r="L7" s="26">
        <f>Matematicas!L7</f>
        <v>9.25</v>
      </c>
      <c r="M7" s="26">
        <f>Matematicas!M7</f>
        <v>7.4</v>
      </c>
      <c r="N7" s="26">
        <f>Matematicas!N7</f>
        <v>6.3</v>
      </c>
      <c r="O7" s="26">
        <f>Matematicas!O7</f>
        <v>1.26</v>
      </c>
      <c r="P7" s="26">
        <f>Matematicas!P7</f>
        <v>8.66</v>
      </c>
      <c r="Q7" s="26">
        <f>Matematicas!Q7</f>
        <v>8.85</v>
      </c>
      <c r="R7" s="26"/>
      <c r="S7" s="26">
        <f>Matematicas!S7</f>
        <v>0</v>
      </c>
      <c r="T7" s="26" t="str">
        <f>Matematicas!T7</f>
        <v>B</v>
      </c>
      <c r="U7" s="1"/>
      <c r="V7" s="1"/>
    </row>
    <row r="8" spans="1:24" ht="15.75" customHeight="1">
      <c r="A8" s="24">
        <v>2</v>
      </c>
      <c r="B8" s="25" t="str">
        <f>DATA!F3</f>
        <v>CASTILLO SANIMBA YANDER WELINGTON</v>
      </c>
      <c r="C8" s="26">
        <f>Matematicas!C8</f>
        <v>7</v>
      </c>
      <c r="D8" s="26">
        <f>Matematicas!D8</f>
        <v>6.1</v>
      </c>
      <c r="E8" s="26">
        <f>Matematicas!E8</f>
        <v>6.55</v>
      </c>
      <c r="F8" s="26">
        <f>Matematicas!F8</f>
        <v>5.24</v>
      </c>
      <c r="G8" s="26">
        <f>Matematicas!G8</f>
        <v>2.2999999999999998</v>
      </c>
      <c r="H8" s="26">
        <f>Matematicas!H8</f>
        <v>0.46</v>
      </c>
      <c r="I8" s="26">
        <f>Matematicas!I8</f>
        <v>5.7</v>
      </c>
      <c r="J8" s="26">
        <f>Matematicas!J8</f>
        <v>8</v>
      </c>
      <c r="K8" s="26">
        <f>Matematicas!K8</f>
        <v>8</v>
      </c>
      <c r="L8" s="26">
        <f>Matematicas!L8</f>
        <v>8</v>
      </c>
      <c r="M8" s="26">
        <f>Matematicas!M8</f>
        <v>6.4</v>
      </c>
      <c r="N8" s="26">
        <f>Matematicas!N8</f>
        <v>10</v>
      </c>
      <c r="O8" s="26">
        <f>Matematicas!O8</f>
        <v>2</v>
      </c>
      <c r="P8" s="26">
        <f>Matematicas!P8</f>
        <v>8.4</v>
      </c>
      <c r="Q8" s="26">
        <f>Matematicas!Q8</f>
        <v>7.0500000000000007</v>
      </c>
      <c r="R8" s="26"/>
      <c r="S8" s="26">
        <f>Matematicas!S8</f>
        <v>0</v>
      </c>
      <c r="T8" s="26" t="str">
        <f>Matematicas!T8</f>
        <v>B</v>
      </c>
      <c r="U8" s="1"/>
      <c r="V8" s="1"/>
    </row>
    <row r="9" spans="1:24" ht="15.75" customHeight="1">
      <c r="A9" s="24">
        <v>3</v>
      </c>
      <c r="B9" s="25" t="str">
        <f>DATA!F4</f>
        <v>CORAIZA CERDA EMERSON DAVID</v>
      </c>
      <c r="C9" s="26">
        <f>Matematicas!C9</f>
        <v>5</v>
      </c>
      <c r="D9" s="26">
        <f>Matematicas!D9</f>
        <v>4.0999999999999996</v>
      </c>
      <c r="E9" s="26">
        <f>Matematicas!E9</f>
        <v>4.55</v>
      </c>
      <c r="F9" s="26">
        <f>Matematicas!F9</f>
        <v>3.64</v>
      </c>
      <c r="G9" s="26">
        <f>Matematicas!G9</f>
        <v>3.5999999999999996</v>
      </c>
      <c r="H9" s="26">
        <f>Matematicas!H9</f>
        <v>0.72</v>
      </c>
      <c r="I9" s="26">
        <f>Matematicas!I9</f>
        <v>4.3600000000000003</v>
      </c>
      <c r="J9" s="26">
        <f>Matematicas!J9</f>
        <v>6</v>
      </c>
      <c r="K9" s="26">
        <f>Matematicas!K9</f>
        <v>4.67</v>
      </c>
      <c r="L9" s="26">
        <f>Matematicas!L9</f>
        <v>5.335</v>
      </c>
      <c r="M9" s="26">
        <f>Matematicas!M9</f>
        <v>4.2679999999999998</v>
      </c>
      <c r="N9" s="26">
        <f>Matematicas!N9</f>
        <v>10</v>
      </c>
      <c r="O9" s="26">
        <f>Matematicas!O9</f>
        <v>2</v>
      </c>
      <c r="P9" s="26">
        <f>Matematicas!P9</f>
        <v>6.2679999999999998</v>
      </c>
      <c r="Q9" s="26">
        <f>Matematicas!Q9</f>
        <v>5.3140000000000001</v>
      </c>
      <c r="R9" s="26"/>
      <c r="S9" s="26">
        <f>Matematicas!S9</f>
        <v>0</v>
      </c>
      <c r="T9" s="26" t="str">
        <f>Matematicas!T9</f>
        <v>B</v>
      </c>
      <c r="U9" s="1"/>
      <c r="V9" s="1"/>
    </row>
    <row r="10" spans="1:24" ht="15.75" customHeight="1">
      <c r="A10" s="24">
        <v>4</v>
      </c>
      <c r="B10" s="25" t="str">
        <f>DATA!F5</f>
        <v>TORRES SANCHEZ LUIS ANGEL</v>
      </c>
      <c r="C10" s="26">
        <f>Matematicas!C10</f>
        <v>8.1999999999999993</v>
      </c>
      <c r="D10" s="26">
        <f>Matematicas!D10</f>
        <v>8</v>
      </c>
      <c r="E10" s="26">
        <f>Matematicas!E10</f>
        <v>8.1</v>
      </c>
      <c r="F10" s="26">
        <f>Matematicas!F10</f>
        <v>6.48</v>
      </c>
      <c r="G10" s="26">
        <f>Matematicas!G10</f>
        <v>6.3999999999999995</v>
      </c>
      <c r="H10" s="26">
        <f>Matematicas!H10</f>
        <v>1.28</v>
      </c>
      <c r="I10" s="26">
        <f>Matematicas!I10</f>
        <v>7.7600000000000007</v>
      </c>
      <c r="J10" s="26">
        <f>Matematicas!J10</f>
        <v>9</v>
      </c>
      <c r="K10" s="26">
        <f>Matematicas!K10</f>
        <v>8.5</v>
      </c>
      <c r="L10" s="26">
        <f>Matematicas!L10</f>
        <v>8.75</v>
      </c>
      <c r="M10" s="26">
        <f>Matematicas!M10</f>
        <v>7</v>
      </c>
      <c r="N10" s="26">
        <f>Matematicas!N10</f>
        <v>6.6</v>
      </c>
      <c r="O10" s="26">
        <f>Matematicas!O10</f>
        <v>1.32</v>
      </c>
      <c r="P10" s="26">
        <f>Matematicas!P10</f>
        <v>8.32</v>
      </c>
      <c r="Q10" s="26">
        <f>Matematicas!Q10</f>
        <v>8.0400000000000009</v>
      </c>
      <c r="R10" s="26"/>
      <c r="S10" s="26">
        <f>Matematicas!S10</f>
        <v>0</v>
      </c>
      <c r="T10" s="26" t="str">
        <f>Matematicas!T10</f>
        <v>B</v>
      </c>
      <c r="U10" s="1"/>
      <c r="V10" s="1"/>
    </row>
    <row r="11" spans="1:24" ht="15.75" customHeight="1">
      <c r="A11" s="24">
        <v>5</v>
      </c>
      <c r="B11" s="25" t="str">
        <f>DATA!F6</f>
        <v>VILLEGAS COLALA ANTHONY DANIEL</v>
      </c>
      <c r="C11" s="26">
        <f>Matematicas!C11</f>
        <v>9</v>
      </c>
      <c r="D11" s="26">
        <f>Matematicas!D11</f>
        <v>8.0500000000000007</v>
      </c>
      <c r="E11" s="26">
        <f>Matematicas!E11</f>
        <v>8.5250000000000004</v>
      </c>
      <c r="F11" s="26">
        <f>Matematicas!F11</f>
        <v>6.82</v>
      </c>
      <c r="G11" s="26">
        <f>Matematicas!G11</f>
        <v>1.4000000000000001</v>
      </c>
      <c r="H11" s="26">
        <f>Matematicas!H11</f>
        <v>0.28000000000000003</v>
      </c>
      <c r="I11" s="26">
        <f>Matematicas!I11</f>
        <v>7.1000000000000005</v>
      </c>
      <c r="J11" s="26">
        <f>Matematicas!J11</f>
        <v>8.4</v>
      </c>
      <c r="K11" s="26">
        <f>Matematicas!K11</f>
        <v>9</v>
      </c>
      <c r="L11" s="26">
        <f>Matematicas!L11</f>
        <v>8.6999999999999993</v>
      </c>
      <c r="M11" s="26">
        <f>Matematicas!M11</f>
        <v>6.96</v>
      </c>
      <c r="N11" s="26">
        <f>Matematicas!N11</f>
        <v>8.5</v>
      </c>
      <c r="O11" s="26">
        <f>Matematicas!O11</f>
        <v>1.7</v>
      </c>
      <c r="P11" s="26">
        <f>Matematicas!P11</f>
        <v>8.66</v>
      </c>
      <c r="Q11" s="26">
        <f>Matematicas!Q11</f>
        <v>7.8800000000000008</v>
      </c>
      <c r="R11" s="26"/>
      <c r="S11" s="26">
        <f>Matematicas!S11</f>
        <v>0</v>
      </c>
      <c r="T11" s="26" t="str">
        <f>Matematicas!T11</f>
        <v>B</v>
      </c>
      <c r="U11" s="1"/>
      <c r="V11" s="1"/>
    </row>
    <row r="12" spans="1:24" ht="15.75" customHeight="1">
      <c r="A12" s="24">
        <v>6</v>
      </c>
      <c r="B12" s="25" t="str">
        <f>DATA!F7</f>
        <v>VINAMAGUA MONTOYA MARIANA ELIZABETH</v>
      </c>
      <c r="C12" s="26">
        <f>Matematicas!C12</f>
        <v>7</v>
      </c>
      <c r="D12" s="26">
        <f>Matematicas!D12</f>
        <v>8.1999999999999993</v>
      </c>
      <c r="E12" s="26">
        <f>Matematicas!E12</f>
        <v>7.6</v>
      </c>
      <c r="F12" s="26">
        <f>Matematicas!F12</f>
        <v>6.08</v>
      </c>
      <c r="G12" s="26">
        <f>Matematicas!G12</f>
        <v>7.3</v>
      </c>
      <c r="H12" s="26">
        <f>Matematicas!H12</f>
        <v>1.46</v>
      </c>
      <c r="I12" s="26">
        <f>Matematicas!I12</f>
        <v>7.54</v>
      </c>
      <c r="J12" s="26">
        <f>Matematicas!J12</f>
        <v>7</v>
      </c>
      <c r="K12" s="26">
        <f>Matematicas!K12</f>
        <v>8</v>
      </c>
      <c r="L12" s="26">
        <f>Matematicas!L12</f>
        <v>7.5</v>
      </c>
      <c r="M12" s="26">
        <f>Matematicas!M12</f>
        <v>6</v>
      </c>
      <c r="N12" s="26">
        <f>Matematicas!N12</f>
        <v>5.9999999999999991</v>
      </c>
      <c r="O12" s="26">
        <f>Matematicas!O12</f>
        <v>1.2</v>
      </c>
      <c r="P12" s="26">
        <f>Matematicas!P12</f>
        <v>7.2</v>
      </c>
      <c r="Q12" s="26">
        <f>Matematicas!Q12</f>
        <v>7.37</v>
      </c>
      <c r="R12" s="26"/>
      <c r="S12" s="26">
        <f>Matematicas!S12</f>
        <v>0</v>
      </c>
      <c r="T12" s="26" t="str">
        <f>Matematicas!T12</f>
        <v>B</v>
      </c>
      <c r="U12" s="1"/>
      <c r="V12" s="1"/>
    </row>
    <row r="13" spans="1:24" ht="15.75" customHeight="1">
      <c r="A13" s="24">
        <v>21</v>
      </c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77" t="str">
        <f>Matematicas!O13</f>
        <v>Promedio:</v>
      </c>
      <c r="P13" s="78"/>
      <c r="Q13" s="26">
        <f>Matematicas!Q13</f>
        <v>7.4173333333333327</v>
      </c>
      <c r="R13" s="26"/>
      <c r="S13" s="26"/>
      <c r="T13" s="26"/>
      <c r="U13" s="1"/>
      <c r="V13" s="1"/>
    </row>
    <row r="14" spans="1:2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4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4" ht="15.75" customHeight="1">
      <c r="A16" s="16"/>
      <c r="B16" s="17" t="str">
        <f>DATA!B3</f>
        <v>10mo EGB A</v>
      </c>
      <c r="C16" s="52" t="s">
        <v>33</v>
      </c>
      <c r="D16" s="52"/>
      <c r="E16" s="48" t="str">
        <f>DATA!K3</f>
        <v>Lenguage</v>
      </c>
      <c r="F16" s="48"/>
      <c r="G16" s="48"/>
      <c r="H16" s="52" t="s">
        <v>34</v>
      </c>
      <c r="I16" s="52"/>
      <c r="J16" s="48" t="str">
        <f>DATA!N3</f>
        <v>Gina Jaya</v>
      </c>
      <c r="K16" s="48"/>
      <c r="L16" s="48"/>
      <c r="M16" s="48"/>
      <c r="N16" s="52" t="s">
        <v>35</v>
      </c>
      <c r="O16" s="52"/>
      <c r="P16" s="48" t="str">
        <f>DATA!B8</f>
        <v>Nocturna-Intensiva</v>
      </c>
      <c r="Q16" s="48"/>
      <c r="R16" s="48"/>
      <c r="S16" s="48"/>
      <c r="T16" s="48"/>
      <c r="U16" s="1"/>
      <c r="V16" s="1"/>
    </row>
    <row r="17" spans="1:22" ht="13.5" customHeight="1">
      <c r="A17" s="49" t="s">
        <v>36</v>
      </c>
      <c r="B17" s="50" t="s">
        <v>37</v>
      </c>
      <c r="C17" s="51" t="s">
        <v>38</v>
      </c>
      <c r="D17" s="51"/>
      <c r="E17" s="51"/>
      <c r="F17" s="51"/>
      <c r="G17" s="51"/>
      <c r="H17" s="51"/>
      <c r="I17" s="51"/>
      <c r="J17" s="51" t="s">
        <v>39</v>
      </c>
      <c r="K17" s="51"/>
      <c r="L17" s="51"/>
      <c r="M17" s="51"/>
      <c r="N17" s="51"/>
      <c r="O17" s="51"/>
      <c r="P17" s="51"/>
      <c r="Q17" s="18"/>
      <c r="R17" s="18"/>
      <c r="S17" s="18"/>
      <c r="T17" s="18"/>
      <c r="U17" s="1"/>
      <c r="V17" s="1"/>
    </row>
    <row r="18" spans="1:22" ht="64">
      <c r="A18" s="49"/>
      <c r="B18" s="50"/>
      <c r="C18" s="19" t="s">
        <v>40</v>
      </c>
      <c r="D18" s="20" t="s">
        <v>41</v>
      </c>
      <c r="E18" s="21" t="s">
        <v>42</v>
      </c>
      <c r="F18" s="21" t="s">
        <v>43</v>
      </c>
      <c r="G18" s="21" t="s">
        <v>44</v>
      </c>
      <c r="H18" s="22" t="s">
        <v>45</v>
      </c>
      <c r="I18" s="21" t="s">
        <v>46</v>
      </c>
      <c r="J18" s="21" t="s">
        <v>40</v>
      </c>
      <c r="K18" s="23" t="s">
        <v>41</v>
      </c>
      <c r="L18" s="21" t="s">
        <v>42</v>
      </c>
      <c r="M18" s="22" t="s">
        <v>43</v>
      </c>
      <c r="N18" s="22" t="s">
        <v>44</v>
      </c>
      <c r="O18" s="21" t="s">
        <v>45</v>
      </c>
      <c r="P18" s="21" t="s">
        <v>47</v>
      </c>
      <c r="Q18" s="21" t="s">
        <v>48</v>
      </c>
      <c r="R18" s="21" t="s">
        <v>49</v>
      </c>
      <c r="S18" s="21" t="s">
        <v>50</v>
      </c>
      <c r="T18" s="21" t="s">
        <v>51</v>
      </c>
      <c r="U18" s="1"/>
      <c r="V18" s="1"/>
    </row>
    <row r="19" spans="1:22">
      <c r="A19" s="24">
        <v>1</v>
      </c>
      <c r="B19" s="25" t="str">
        <f>DATA!F2</f>
        <v>CABRERA BARROS ESPERANZA CISNE</v>
      </c>
      <c r="C19" s="26">
        <f>Lenguaje!C7</f>
        <v>7.74</v>
      </c>
      <c r="D19" s="26">
        <f>Lenguaje!D7</f>
        <v>9.34</v>
      </c>
      <c r="E19" s="26">
        <f>Lenguaje!E7</f>
        <v>8.5399999999999991</v>
      </c>
      <c r="F19" s="26">
        <f>Lenguaje!F7</f>
        <v>6.8319999999999999</v>
      </c>
      <c r="G19" s="26">
        <f>Lenguaje!G7</f>
        <v>8.2499999999999982</v>
      </c>
      <c r="H19" s="26">
        <f>Lenguaje!H7</f>
        <v>1.65</v>
      </c>
      <c r="I19" s="26">
        <f>Lenguaje!I7</f>
        <v>8.4819999999999993</v>
      </c>
      <c r="J19" s="26">
        <f>Lenguaje!J7</f>
        <v>9.65</v>
      </c>
      <c r="K19" s="26">
        <f>Lenguaje!K7</f>
        <v>7.33</v>
      </c>
      <c r="L19" s="26">
        <f>Lenguaje!L7</f>
        <v>8.49</v>
      </c>
      <c r="M19" s="26">
        <f>Lenguaje!M7</f>
        <v>6.7920000000000007</v>
      </c>
      <c r="N19" s="26">
        <f>Lenguaje!N7</f>
        <v>9.3000000000000007</v>
      </c>
      <c r="O19" s="26">
        <f>Lenguaje!O7</f>
        <v>1.86</v>
      </c>
      <c r="P19" s="26">
        <f>Lenguaje!P7</f>
        <v>8.652000000000001</v>
      </c>
      <c r="Q19" s="26">
        <f>Lenguaje!Q7</f>
        <v>8.5670000000000002</v>
      </c>
      <c r="R19" s="26"/>
      <c r="S19" s="26">
        <f>Lenguaje!S7</f>
        <v>0</v>
      </c>
      <c r="T19" s="26" t="str">
        <f>Lenguaje!T7</f>
        <v>B</v>
      </c>
      <c r="U19" s="1"/>
      <c r="V19" s="1"/>
    </row>
    <row r="20" spans="1:22" ht="13.5" customHeight="1">
      <c r="A20" s="24">
        <v>2</v>
      </c>
      <c r="B20" s="25" t="str">
        <f>DATA!F3</f>
        <v>CASTILLO SANIMBA YANDER WELINGTON</v>
      </c>
      <c r="C20" s="26">
        <f>Lenguaje!C8</f>
        <v>7.33</v>
      </c>
      <c r="D20" s="26">
        <f>Lenguaje!D8</f>
        <v>8.0299999999999994</v>
      </c>
      <c r="E20" s="26">
        <f>Lenguaje!E8</f>
        <v>7.68</v>
      </c>
      <c r="F20" s="26">
        <f>Lenguaje!F8</f>
        <v>6.1440000000000001</v>
      </c>
      <c r="G20" s="26">
        <f>Lenguaje!G8</f>
        <v>2.75</v>
      </c>
      <c r="H20" s="26">
        <f>Lenguaje!H8</f>
        <v>0.55000000000000004</v>
      </c>
      <c r="I20" s="26">
        <f>Lenguaje!I8</f>
        <v>6.694</v>
      </c>
      <c r="J20" s="26">
        <f>Lenguaje!J8</f>
        <v>6.74</v>
      </c>
      <c r="K20" s="26">
        <f>Lenguaje!K8</f>
        <v>8.83</v>
      </c>
      <c r="L20" s="26">
        <f>Lenguaje!L8</f>
        <v>7.7850000000000001</v>
      </c>
      <c r="M20" s="26">
        <f>Lenguaje!M8</f>
        <v>6.2280000000000006</v>
      </c>
      <c r="N20" s="26">
        <f>Lenguaje!N8</f>
        <v>6.65</v>
      </c>
      <c r="O20" s="26">
        <f>Lenguaje!O8</f>
        <v>1.33</v>
      </c>
      <c r="P20" s="26">
        <f>Lenguaje!P8</f>
        <v>7.5580000000000007</v>
      </c>
      <c r="Q20" s="26">
        <f>Lenguaje!Q8</f>
        <v>7.1260000000000003</v>
      </c>
      <c r="R20" s="26"/>
      <c r="S20" s="26">
        <f>Lenguaje!S8</f>
        <v>0</v>
      </c>
      <c r="T20" s="26" t="str">
        <f>Lenguaje!T8</f>
        <v>B</v>
      </c>
      <c r="U20" s="1"/>
      <c r="V20" s="1"/>
    </row>
    <row r="21" spans="1:22">
      <c r="A21" s="24">
        <v>3</v>
      </c>
      <c r="B21" s="25" t="str">
        <f>DATA!F4</f>
        <v>CORAIZA CERDA EMERSON DAVID</v>
      </c>
      <c r="C21" s="26">
        <f>Lenguaje!C9</f>
        <v>7.34</v>
      </c>
      <c r="D21" s="26">
        <f>Lenguaje!D9</f>
        <v>7.5</v>
      </c>
      <c r="E21" s="26">
        <f>Lenguaje!E9</f>
        <v>7.42</v>
      </c>
      <c r="F21" s="26">
        <f>Lenguaje!F9</f>
        <v>5.9359999999999999</v>
      </c>
      <c r="G21" s="26">
        <f>Lenguaje!G9</f>
        <v>2.75</v>
      </c>
      <c r="H21" s="26">
        <f>Lenguaje!H9</f>
        <v>0.55000000000000004</v>
      </c>
      <c r="I21" s="26">
        <f>Lenguaje!I9</f>
        <v>6.4859999999999998</v>
      </c>
      <c r="J21" s="26">
        <f>Lenguaje!J9</f>
        <v>7.01</v>
      </c>
      <c r="K21" s="26">
        <f>Lenguaje!K9</f>
        <v>7.83</v>
      </c>
      <c r="L21" s="26">
        <f>Lenguaje!L9</f>
        <v>7.42</v>
      </c>
      <c r="M21" s="26">
        <f>Lenguaje!M9</f>
        <v>5.9359999999999999</v>
      </c>
      <c r="N21" s="26">
        <f>Lenguaje!N9</f>
        <v>7.3</v>
      </c>
      <c r="O21" s="26">
        <f>Lenguaje!O9</f>
        <v>1.46</v>
      </c>
      <c r="P21" s="26">
        <f>Lenguaje!P9</f>
        <v>7.3959999999999999</v>
      </c>
      <c r="Q21" s="26">
        <f>Lenguaje!Q9</f>
        <v>6.9409999999999998</v>
      </c>
      <c r="R21" s="26"/>
      <c r="S21" s="26">
        <f>Lenguaje!S9</f>
        <v>0</v>
      </c>
      <c r="T21" s="26" t="str">
        <f>Lenguaje!T9</f>
        <v>B</v>
      </c>
      <c r="U21" s="1"/>
      <c r="V21" s="1"/>
    </row>
    <row r="22" spans="1:22">
      <c r="A22" s="24">
        <v>4</v>
      </c>
      <c r="B22" s="25" t="str">
        <f>DATA!F5</f>
        <v>TORRES SANCHEZ LUIS ANGEL</v>
      </c>
      <c r="C22" s="26">
        <f>Lenguaje!C10</f>
        <v>8.27</v>
      </c>
      <c r="D22" s="26">
        <f>Lenguaje!D10</f>
        <v>7.22</v>
      </c>
      <c r="E22" s="26">
        <f>Lenguaje!E10</f>
        <v>7.7449999999999992</v>
      </c>
      <c r="F22" s="26">
        <f>Lenguaje!F10</f>
        <v>6.1959999999999997</v>
      </c>
      <c r="G22" s="26">
        <f>Lenguaje!G10</f>
        <v>7.5</v>
      </c>
      <c r="H22" s="26">
        <f>Lenguaje!H10</f>
        <v>1.5</v>
      </c>
      <c r="I22" s="26">
        <f>Lenguaje!I10</f>
        <v>7.6959999999999997</v>
      </c>
      <c r="J22" s="26">
        <f>Lenguaje!J10</f>
        <v>5.75</v>
      </c>
      <c r="K22" s="26">
        <f>Lenguaje!K10</f>
        <v>9.08</v>
      </c>
      <c r="L22" s="26">
        <f>Lenguaje!L10</f>
        <v>7.415</v>
      </c>
      <c r="M22" s="26">
        <f>Lenguaje!M10</f>
        <v>5.9320000000000004</v>
      </c>
      <c r="N22" s="26">
        <f>Lenguaje!N10</f>
        <v>7.3</v>
      </c>
      <c r="O22" s="26">
        <f>Lenguaje!O10</f>
        <v>1.46</v>
      </c>
      <c r="P22" s="26">
        <f>Lenguaje!P10</f>
        <v>7.3920000000000003</v>
      </c>
      <c r="Q22" s="26">
        <f>Lenguaje!Q10</f>
        <v>7.5440000000000005</v>
      </c>
      <c r="R22" s="26"/>
      <c r="S22" s="26">
        <f>Lenguaje!S10</f>
        <v>0</v>
      </c>
      <c r="T22" s="26" t="str">
        <f>Lenguaje!T10</f>
        <v>B</v>
      </c>
      <c r="U22" s="1"/>
      <c r="V22" s="1"/>
    </row>
    <row r="23" spans="1:22">
      <c r="A23" s="24">
        <v>5</v>
      </c>
      <c r="B23" s="25" t="str">
        <f>DATA!F6</f>
        <v>VILLEGAS COLALA ANTHONY DANIEL</v>
      </c>
      <c r="C23" s="26">
        <f>Lenguaje!C11</f>
        <v>8.65</v>
      </c>
      <c r="D23" s="26">
        <f>Lenguaje!D11</f>
        <v>8.44</v>
      </c>
      <c r="E23" s="26">
        <f>Lenguaje!E11</f>
        <v>8.5449999999999999</v>
      </c>
      <c r="F23" s="26">
        <f>Lenguaje!F11</f>
        <v>6.8360000000000003</v>
      </c>
      <c r="G23" s="26">
        <f>Lenguaje!G11</f>
        <v>8</v>
      </c>
      <c r="H23" s="26">
        <f>Lenguaje!H11</f>
        <v>1.6</v>
      </c>
      <c r="I23" s="26">
        <f>Lenguaje!I11</f>
        <v>8.4359999999999999</v>
      </c>
      <c r="J23" s="26">
        <f>Lenguaje!J11</f>
        <v>7.59</v>
      </c>
      <c r="K23" s="26">
        <f>Lenguaje!K11</f>
        <v>8.5</v>
      </c>
      <c r="L23" s="26">
        <f>Lenguaje!L11</f>
        <v>8.0449999999999999</v>
      </c>
      <c r="M23" s="26">
        <f>Lenguaje!M11</f>
        <v>6.4359999999999999</v>
      </c>
      <c r="N23" s="26">
        <f>Lenguaje!N11</f>
        <v>9.3000000000000007</v>
      </c>
      <c r="O23" s="26">
        <f>Lenguaje!O11</f>
        <v>1.86</v>
      </c>
      <c r="P23" s="26">
        <f>Lenguaje!P11</f>
        <v>8.2959999999999994</v>
      </c>
      <c r="Q23" s="26">
        <f>Lenguaje!Q11</f>
        <v>8.3659999999999997</v>
      </c>
      <c r="R23" s="26"/>
      <c r="S23" s="26">
        <f>Lenguaje!S11</f>
        <v>0</v>
      </c>
      <c r="T23" s="26" t="str">
        <f>Lenguaje!T11</f>
        <v>B</v>
      </c>
      <c r="U23" s="1"/>
      <c r="V23" s="1"/>
    </row>
    <row r="24" spans="1:22">
      <c r="A24" s="24">
        <v>6</v>
      </c>
      <c r="B24" s="25" t="str">
        <f>DATA!F7</f>
        <v>VINAMAGUA MONTOYA MARIANA ELIZABETH</v>
      </c>
      <c r="C24" s="26">
        <f>Lenguaje!C12</f>
        <v>9.33</v>
      </c>
      <c r="D24" s="26">
        <f>Lenguaje!D12</f>
        <v>8.6300000000000008</v>
      </c>
      <c r="E24" s="26">
        <f>Lenguaje!E12</f>
        <v>8.98</v>
      </c>
      <c r="F24" s="26">
        <f>Lenguaje!F12</f>
        <v>7.1840000000000011</v>
      </c>
      <c r="G24" s="26">
        <f>Lenguaje!G12</f>
        <v>10</v>
      </c>
      <c r="H24" s="26">
        <f>Lenguaje!H12</f>
        <v>2</v>
      </c>
      <c r="I24" s="26">
        <f>Lenguaje!I12</f>
        <v>9.1840000000000011</v>
      </c>
      <c r="J24" s="26">
        <f>Lenguaje!J12</f>
        <v>7.38</v>
      </c>
      <c r="K24" s="26">
        <f>Lenguaje!K12</f>
        <v>8</v>
      </c>
      <c r="L24" s="26">
        <f>Lenguaje!L12</f>
        <v>7.6899999999999995</v>
      </c>
      <c r="M24" s="26">
        <f>Lenguaje!M12</f>
        <v>6.1520000000000001</v>
      </c>
      <c r="N24" s="26">
        <f>Lenguaje!N12</f>
        <v>9.3000000000000007</v>
      </c>
      <c r="O24" s="26">
        <f>Lenguaje!O12</f>
        <v>1.86</v>
      </c>
      <c r="P24" s="26">
        <f>Lenguaje!P12</f>
        <v>8.0120000000000005</v>
      </c>
      <c r="Q24" s="26">
        <f>Lenguaje!Q12</f>
        <v>8.5980000000000008</v>
      </c>
      <c r="R24" s="26"/>
      <c r="S24" s="26">
        <f>Lenguaje!S12</f>
        <v>0</v>
      </c>
      <c r="T24" s="26" t="str">
        <f>Lenguaje!T12</f>
        <v>B</v>
      </c>
      <c r="U24" s="1"/>
      <c r="V24" s="1"/>
    </row>
    <row r="25" spans="1:22">
      <c r="A25" s="24">
        <v>21</v>
      </c>
      <c r="B25" s="29"/>
      <c r="C25" s="26"/>
      <c r="D25" s="27"/>
      <c r="E25" s="27"/>
      <c r="F25" s="27"/>
      <c r="G25" s="27"/>
      <c r="H25" s="27"/>
      <c r="I25" s="27"/>
      <c r="J25" s="30"/>
      <c r="K25" s="30"/>
      <c r="L25" s="27"/>
      <c r="M25" s="27"/>
      <c r="N25" s="27"/>
      <c r="O25" s="27" t="s">
        <v>54</v>
      </c>
      <c r="P25" s="27"/>
      <c r="Q25" s="28">
        <f>Lenguaje!Q13</f>
        <v>7.8569999999999993</v>
      </c>
      <c r="R25" s="28"/>
      <c r="S25" s="28"/>
      <c r="T25" s="28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.5">
      <c r="A28" s="16"/>
      <c r="B28" s="17" t="str">
        <f>DATA!B3</f>
        <v>10mo EGB A</v>
      </c>
      <c r="C28" s="52" t="s">
        <v>33</v>
      </c>
      <c r="D28" s="52"/>
      <c r="E28" s="48" t="str">
        <f>DATA!K4</f>
        <v>CCNN</v>
      </c>
      <c r="F28" s="48"/>
      <c r="G28" s="48"/>
      <c r="H28" s="52" t="s">
        <v>34</v>
      </c>
      <c r="I28" s="52"/>
      <c r="J28" s="48" t="str">
        <f>DATA!N4</f>
        <v>Ligia Maza</v>
      </c>
      <c r="K28" s="48"/>
      <c r="L28" s="48"/>
      <c r="M28" s="48"/>
      <c r="N28" s="52" t="s">
        <v>35</v>
      </c>
      <c r="O28" s="52"/>
      <c r="P28" s="48" t="str">
        <f>DATA!B8</f>
        <v>Nocturna-Intensiva</v>
      </c>
      <c r="Q28" s="48"/>
      <c r="R28" s="48"/>
      <c r="S28" s="48"/>
      <c r="T28" s="48"/>
      <c r="U28" s="1"/>
      <c r="V28" s="1"/>
    </row>
    <row r="29" spans="1:22" ht="13.5" customHeight="1">
      <c r="A29" s="49" t="s">
        <v>36</v>
      </c>
      <c r="B29" s="50" t="s">
        <v>37</v>
      </c>
      <c r="C29" s="51" t="s">
        <v>38</v>
      </c>
      <c r="D29" s="51"/>
      <c r="E29" s="51"/>
      <c r="F29" s="51"/>
      <c r="G29" s="51"/>
      <c r="H29" s="51"/>
      <c r="I29" s="51"/>
      <c r="J29" s="51" t="s">
        <v>39</v>
      </c>
      <c r="K29" s="51"/>
      <c r="L29" s="51"/>
      <c r="M29" s="51"/>
      <c r="N29" s="51"/>
      <c r="O29" s="51"/>
      <c r="P29" s="51"/>
      <c r="Q29" s="18"/>
      <c r="R29" s="18"/>
      <c r="S29" s="18"/>
      <c r="T29" s="18"/>
      <c r="U29" s="1"/>
      <c r="V29" s="1"/>
    </row>
    <row r="30" spans="1:22" ht="64">
      <c r="A30" s="49"/>
      <c r="B30" s="50"/>
      <c r="C30" s="19" t="s">
        <v>40</v>
      </c>
      <c r="D30" s="20" t="s">
        <v>41</v>
      </c>
      <c r="E30" s="21" t="s">
        <v>42</v>
      </c>
      <c r="F30" s="21" t="s">
        <v>43</v>
      </c>
      <c r="G30" s="21" t="s">
        <v>44</v>
      </c>
      <c r="H30" s="22" t="s">
        <v>45</v>
      </c>
      <c r="I30" s="21" t="s">
        <v>46</v>
      </c>
      <c r="J30" s="21" t="s">
        <v>40</v>
      </c>
      <c r="K30" s="23" t="s">
        <v>41</v>
      </c>
      <c r="L30" s="21" t="s">
        <v>42</v>
      </c>
      <c r="M30" s="22" t="s">
        <v>43</v>
      </c>
      <c r="N30" s="22" t="s">
        <v>44</v>
      </c>
      <c r="O30" s="21" t="s">
        <v>45</v>
      </c>
      <c r="P30" s="21" t="s">
        <v>47</v>
      </c>
      <c r="Q30" s="21" t="s">
        <v>48</v>
      </c>
      <c r="R30" s="21" t="s">
        <v>49</v>
      </c>
      <c r="S30" s="21" t="s">
        <v>50</v>
      </c>
      <c r="T30" s="21" t="s">
        <v>51</v>
      </c>
      <c r="U30" s="1"/>
      <c r="V30" s="1"/>
    </row>
    <row r="31" spans="1:22">
      <c r="A31" s="24">
        <v>1</v>
      </c>
      <c r="B31" s="25" t="str">
        <f>DATA!F2</f>
        <v>CABRERA BARROS ESPERANZA CISNE</v>
      </c>
      <c r="C31" s="26">
        <f>CCNN!C7</f>
        <v>9.25</v>
      </c>
      <c r="D31" s="26">
        <f>CCNN!D7</f>
        <v>9</v>
      </c>
      <c r="E31" s="26">
        <f>CCNN!E7</f>
        <v>9.125</v>
      </c>
      <c r="F31" s="26">
        <f>CCNN!F7</f>
        <v>7.3000000000000007</v>
      </c>
      <c r="G31" s="26">
        <f>CCNN!G7</f>
        <v>4.9499999999999993</v>
      </c>
      <c r="H31" s="26">
        <f>CCNN!H7</f>
        <v>0.99</v>
      </c>
      <c r="I31" s="26">
        <f>CCNN!I7</f>
        <v>8.2900000000000009</v>
      </c>
      <c r="J31" s="26">
        <f>CCNN!J7</f>
        <v>10</v>
      </c>
      <c r="K31" s="26">
        <f>CCNN!K7</f>
        <v>10</v>
      </c>
      <c r="L31" s="26">
        <f>CCNN!L7</f>
        <v>10</v>
      </c>
      <c r="M31" s="26">
        <f>CCNN!M7</f>
        <v>8</v>
      </c>
      <c r="N31" s="26">
        <f>CCNN!N7</f>
        <v>6.9999999999999991</v>
      </c>
      <c r="O31" s="26">
        <f>CCNN!O7</f>
        <v>1.4</v>
      </c>
      <c r="P31" s="26">
        <f>CCNN!P7</f>
        <v>9.4</v>
      </c>
      <c r="Q31" s="26">
        <f>CCNN!Q7</f>
        <v>8.8450000000000006</v>
      </c>
      <c r="R31" s="26"/>
      <c r="S31" s="26">
        <f>CCNN!S7</f>
        <v>0</v>
      </c>
      <c r="T31" s="26" t="str">
        <f>CCNN!T7</f>
        <v>B</v>
      </c>
      <c r="U31" s="1"/>
      <c r="V31" s="1"/>
    </row>
    <row r="32" spans="1:22">
      <c r="A32" s="24">
        <v>2</v>
      </c>
      <c r="B32" s="25" t="str">
        <f>DATA!F3</f>
        <v>CASTILLO SANIMBA YANDER WELINGTON</v>
      </c>
      <c r="C32" s="26">
        <f>CCNN!C8</f>
        <v>8.5</v>
      </c>
      <c r="D32" s="26">
        <f>CCNN!D8</f>
        <v>8.6300000000000008</v>
      </c>
      <c r="E32" s="26">
        <f>CCNN!E8</f>
        <v>8.5650000000000013</v>
      </c>
      <c r="F32" s="26">
        <f>CCNN!F8</f>
        <v>6.8520000000000012</v>
      </c>
      <c r="G32" s="26">
        <f>CCNN!G8</f>
        <v>6.7</v>
      </c>
      <c r="H32" s="26">
        <f>CCNN!H8</f>
        <v>1.34</v>
      </c>
      <c r="I32" s="26">
        <f>CCNN!I8</f>
        <v>8.1920000000000019</v>
      </c>
      <c r="J32" s="26">
        <f>CCNN!J8</f>
        <v>7</v>
      </c>
      <c r="K32" s="26">
        <f>CCNN!K8</f>
        <v>8.75</v>
      </c>
      <c r="L32" s="26">
        <f>CCNN!L8</f>
        <v>7.875</v>
      </c>
      <c r="M32" s="26">
        <f>CCNN!M8</f>
        <v>6.3000000000000007</v>
      </c>
      <c r="N32" s="26">
        <f>CCNN!N8</f>
        <v>5.5</v>
      </c>
      <c r="O32" s="26">
        <f>CCNN!O8</f>
        <v>1.1000000000000001</v>
      </c>
      <c r="P32" s="26">
        <f>CCNN!P8</f>
        <v>7.4</v>
      </c>
      <c r="Q32" s="26">
        <f>CCNN!Q8</f>
        <v>7.7960000000000012</v>
      </c>
      <c r="R32" s="26"/>
      <c r="S32" s="26">
        <f>CCNN!S8</f>
        <v>0</v>
      </c>
      <c r="T32" s="26" t="str">
        <f>CCNN!T8</f>
        <v>B</v>
      </c>
      <c r="U32" s="1"/>
      <c r="V32" s="1"/>
    </row>
    <row r="33" spans="1:22">
      <c r="A33" s="24">
        <v>3</v>
      </c>
      <c r="B33" s="25" t="str">
        <f>DATA!F4</f>
        <v>CORAIZA CERDA EMERSON DAVID</v>
      </c>
      <c r="C33" s="26">
        <f>CCNN!C9</f>
        <v>8.8800000000000008</v>
      </c>
      <c r="D33" s="26">
        <f>CCNN!D9</f>
        <v>7.25</v>
      </c>
      <c r="E33" s="26">
        <f>CCNN!E9</f>
        <v>8.0650000000000013</v>
      </c>
      <c r="F33" s="26">
        <f>CCNN!F9</f>
        <v>6.4520000000000017</v>
      </c>
      <c r="G33" s="26">
        <f>CCNN!G9</f>
        <v>6.3999999999999995</v>
      </c>
      <c r="H33" s="26">
        <f>CCNN!H9</f>
        <v>1.28</v>
      </c>
      <c r="I33" s="26">
        <f>CCNN!I9</f>
        <v>7.732000000000002</v>
      </c>
      <c r="J33" s="26">
        <f>CCNN!J9</f>
        <v>5.78</v>
      </c>
      <c r="K33" s="26">
        <f>CCNN!K9</f>
        <v>6</v>
      </c>
      <c r="L33" s="26">
        <f>CCNN!L9</f>
        <v>5.8900000000000006</v>
      </c>
      <c r="M33" s="26">
        <f>CCNN!M9</f>
        <v>4.7120000000000006</v>
      </c>
      <c r="N33" s="26">
        <f>CCNN!N9</f>
        <v>6.8999999999999995</v>
      </c>
      <c r="O33" s="26">
        <f>CCNN!O9</f>
        <v>1.38</v>
      </c>
      <c r="P33" s="26">
        <f>CCNN!P9</f>
        <v>6.0920000000000005</v>
      </c>
      <c r="Q33" s="26">
        <f>CCNN!Q9</f>
        <v>6.9120000000000008</v>
      </c>
      <c r="R33" s="26"/>
      <c r="S33" s="26">
        <f>CCNN!S9</f>
        <v>0</v>
      </c>
      <c r="T33" s="26" t="str">
        <f>CCNN!T9</f>
        <v>B</v>
      </c>
      <c r="U33" s="1"/>
      <c r="V33" s="1"/>
    </row>
    <row r="34" spans="1:22">
      <c r="A34" s="24">
        <v>4</v>
      </c>
      <c r="B34" s="25" t="str">
        <f>DATA!F5</f>
        <v>TORRES SANCHEZ LUIS ANGEL</v>
      </c>
      <c r="C34" s="26">
        <f>CCNN!C10</f>
        <v>9.3800000000000008</v>
      </c>
      <c r="D34" s="26">
        <f>CCNN!D10</f>
        <v>8.8800000000000008</v>
      </c>
      <c r="E34" s="26">
        <f>CCNN!E10</f>
        <v>9.1300000000000008</v>
      </c>
      <c r="F34" s="26">
        <f>CCNN!F10</f>
        <v>7.3040000000000012</v>
      </c>
      <c r="G34" s="26">
        <f>CCNN!G10</f>
        <v>6.7</v>
      </c>
      <c r="H34" s="26">
        <f>CCNN!H10</f>
        <v>1.34</v>
      </c>
      <c r="I34" s="26">
        <f>CCNN!I10</f>
        <v>8.6440000000000019</v>
      </c>
      <c r="J34" s="26">
        <f>CCNN!J10</f>
        <v>9.25</v>
      </c>
      <c r="K34" s="26">
        <f>CCNN!K10</f>
        <v>7.75</v>
      </c>
      <c r="L34" s="26">
        <f>CCNN!L10</f>
        <v>8.5</v>
      </c>
      <c r="M34" s="26">
        <f>CCNN!M10</f>
        <v>6.8000000000000007</v>
      </c>
      <c r="N34" s="26">
        <f>CCNN!N10</f>
        <v>6.9999999999999991</v>
      </c>
      <c r="O34" s="26">
        <f>CCNN!O10</f>
        <v>1.4</v>
      </c>
      <c r="P34" s="26">
        <f>CCNN!P10</f>
        <v>8.2000000000000011</v>
      </c>
      <c r="Q34" s="26">
        <f>CCNN!Q10</f>
        <v>8.4220000000000006</v>
      </c>
      <c r="R34" s="26"/>
      <c r="S34" s="26">
        <f>CCNN!S10</f>
        <v>0</v>
      </c>
      <c r="T34" s="26" t="str">
        <f>CCNN!T10</f>
        <v>B</v>
      </c>
      <c r="U34" s="1"/>
      <c r="V34" s="1"/>
    </row>
    <row r="35" spans="1:22">
      <c r="A35" s="24">
        <v>5</v>
      </c>
      <c r="B35" s="25" t="str">
        <f>DATA!F6</f>
        <v>VILLEGAS COLALA ANTHONY DANIEL</v>
      </c>
      <c r="C35" s="26">
        <f>CCNN!C11</f>
        <v>9.1300000000000008</v>
      </c>
      <c r="D35" s="26">
        <f>CCNN!D11</f>
        <v>5.78</v>
      </c>
      <c r="E35" s="26">
        <f>CCNN!E11</f>
        <v>7.4550000000000001</v>
      </c>
      <c r="F35" s="26">
        <f>CCNN!F11</f>
        <v>5.9640000000000004</v>
      </c>
      <c r="G35" s="26">
        <f>CCNN!G11</f>
        <v>9.15</v>
      </c>
      <c r="H35" s="26">
        <f>CCNN!H11</f>
        <v>1.83</v>
      </c>
      <c r="I35" s="26">
        <f>CCNN!I11</f>
        <v>7.7940000000000005</v>
      </c>
      <c r="J35" s="26">
        <f>CCNN!J11</f>
        <v>8.3800000000000008</v>
      </c>
      <c r="K35" s="26">
        <f>CCNN!K11</f>
        <v>7.25</v>
      </c>
      <c r="L35" s="26">
        <f>CCNN!L11</f>
        <v>7.8150000000000004</v>
      </c>
      <c r="M35" s="26">
        <f>CCNN!M11</f>
        <v>6.2520000000000007</v>
      </c>
      <c r="N35" s="26">
        <f>CCNN!N11</f>
        <v>5.7999999999999989</v>
      </c>
      <c r="O35" s="26">
        <f>CCNN!O11</f>
        <v>1.1599999999999999</v>
      </c>
      <c r="P35" s="26">
        <f>CCNN!P11</f>
        <v>7.4120000000000008</v>
      </c>
      <c r="Q35" s="26">
        <f>CCNN!Q11</f>
        <v>7.6030000000000006</v>
      </c>
      <c r="R35" s="26"/>
      <c r="S35" s="26">
        <f>CCNN!S11</f>
        <v>0</v>
      </c>
      <c r="T35" s="26" t="str">
        <f>CCNN!T11</f>
        <v>B</v>
      </c>
      <c r="U35" s="1"/>
      <c r="V35" s="1"/>
    </row>
    <row r="36" spans="1:22">
      <c r="A36" s="24">
        <v>6</v>
      </c>
      <c r="B36" s="25" t="str">
        <f>DATA!F7</f>
        <v>VINAMAGUA MONTOYA MARIANA ELIZABETH</v>
      </c>
      <c r="C36" s="26">
        <f>CCNN!C12</f>
        <v>9.3800000000000008</v>
      </c>
      <c r="D36" s="26">
        <f>CCNN!D12</f>
        <v>10</v>
      </c>
      <c r="E36" s="26">
        <f>CCNN!E12</f>
        <v>9.6900000000000013</v>
      </c>
      <c r="F36" s="26">
        <f>CCNN!F12</f>
        <v>7.7520000000000016</v>
      </c>
      <c r="G36" s="26">
        <f>CCNN!G12</f>
        <v>10</v>
      </c>
      <c r="H36" s="26">
        <f>CCNN!H12</f>
        <v>2</v>
      </c>
      <c r="I36" s="26">
        <f>CCNN!I12</f>
        <v>9.7520000000000024</v>
      </c>
      <c r="J36" s="26">
        <f>CCNN!J12</f>
        <v>10</v>
      </c>
      <c r="K36" s="26">
        <f>CCNN!K12</f>
        <v>9.75</v>
      </c>
      <c r="L36" s="26">
        <f>CCNN!L12</f>
        <v>9.875</v>
      </c>
      <c r="M36" s="26">
        <f>CCNN!M12</f>
        <v>7.9</v>
      </c>
      <c r="N36" s="26">
        <f>CCNN!N12</f>
        <v>5</v>
      </c>
      <c r="O36" s="26">
        <f>CCNN!O12</f>
        <v>1</v>
      </c>
      <c r="P36" s="26">
        <f>CCNN!P12</f>
        <v>8.9</v>
      </c>
      <c r="Q36" s="26">
        <f>CCNN!Q12</f>
        <v>9.3260000000000005</v>
      </c>
      <c r="R36" s="26"/>
      <c r="S36" s="26">
        <f>CCNN!S12</f>
        <v>0</v>
      </c>
      <c r="T36" s="26" t="str">
        <f>CCNN!T12</f>
        <v>B</v>
      </c>
      <c r="U36" s="1"/>
      <c r="V36" s="1"/>
    </row>
    <row r="37" spans="1:22">
      <c r="A37" s="24">
        <v>21</v>
      </c>
      <c r="B37" s="29"/>
      <c r="C37" s="26"/>
      <c r="D37" s="27"/>
      <c r="E37" s="27"/>
      <c r="F37" s="27"/>
      <c r="G37" s="27"/>
      <c r="H37" s="27"/>
      <c r="I37" s="27"/>
      <c r="J37" s="30"/>
      <c r="K37" s="30"/>
      <c r="L37" s="27"/>
      <c r="M37" s="27"/>
      <c r="N37" s="27"/>
      <c r="O37" s="27" t="s">
        <v>54</v>
      </c>
      <c r="P37" s="27"/>
      <c r="Q37" s="28">
        <f>CCNN!Q13</f>
        <v>8.1506666666666678</v>
      </c>
      <c r="R37" s="28"/>
      <c r="S37" s="28"/>
      <c r="T37" s="28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8.5">
      <c r="A40" s="16"/>
      <c r="B40" s="17" t="str">
        <f>DATA!B3</f>
        <v>10mo EGB A</v>
      </c>
      <c r="C40" s="52" t="s">
        <v>33</v>
      </c>
      <c r="D40" s="52"/>
      <c r="E40" s="48" t="str">
        <f>DATA!K5</f>
        <v>EESS</v>
      </c>
      <c r="F40" s="48"/>
      <c r="G40" s="48"/>
      <c r="H40" s="52" t="s">
        <v>34</v>
      </c>
      <c r="I40" s="52"/>
      <c r="J40" s="48" t="str">
        <f>DATA!N5</f>
        <v>Tania Morales</v>
      </c>
      <c r="K40" s="48"/>
      <c r="L40" s="48"/>
      <c r="M40" s="48"/>
      <c r="N40" s="52" t="s">
        <v>35</v>
      </c>
      <c r="O40" s="52"/>
      <c r="P40" s="48" t="str">
        <f>DATA!B8</f>
        <v>Nocturna-Intensiva</v>
      </c>
      <c r="Q40" s="48"/>
      <c r="R40" s="48"/>
      <c r="S40" s="48"/>
      <c r="T40" s="48"/>
      <c r="U40" s="1"/>
      <c r="V40" s="1"/>
    </row>
    <row r="41" spans="1:22" ht="13.5" customHeight="1">
      <c r="A41" s="49" t="s">
        <v>36</v>
      </c>
      <c r="B41" s="50" t="s">
        <v>37</v>
      </c>
      <c r="C41" s="51" t="s">
        <v>38</v>
      </c>
      <c r="D41" s="51"/>
      <c r="E41" s="51"/>
      <c r="F41" s="51"/>
      <c r="G41" s="51"/>
      <c r="H41" s="51"/>
      <c r="I41" s="51"/>
      <c r="J41" s="51" t="s">
        <v>39</v>
      </c>
      <c r="K41" s="51"/>
      <c r="L41" s="51"/>
      <c r="M41" s="51"/>
      <c r="N41" s="51"/>
      <c r="O41" s="51"/>
      <c r="P41" s="51"/>
      <c r="Q41" s="18"/>
      <c r="R41" s="18"/>
      <c r="S41" s="18"/>
      <c r="T41" s="18"/>
      <c r="U41" s="1"/>
      <c r="V41" s="1"/>
    </row>
    <row r="42" spans="1:22" ht="64">
      <c r="A42" s="49"/>
      <c r="B42" s="50"/>
      <c r="C42" s="19" t="s">
        <v>40</v>
      </c>
      <c r="D42" s="20" t="s">
        <v>41</v>
      </c>
      <c r="E42" s="21" t="s">
        <v>42</v>
      </c>
      <c r="F42" s="21" t="s">
        <v>43</v>
      </c>
      <c r="G42" s="21" t="s">
        <v>44</v>
      </c>
      <c r="H42" s="22" t="s">
        <v>45</v>
      </c>
      <c r="I42" s="21" t="s">
        <v>46</v>
      </c>
      <c r="J42" s="21" t="s">
        <v>40</v>
      </c>
      <c r="K42" s="23" t="s">
        <v>41</v>
      </c>
      <c r="L42" s="21" t="s">
        <v>42</v>
      </c>
      <c r="M42" s="22" t="s">
        <v>43</v>
      </c>
      <c r="N42" s="22" t="s">
        <v>44</v>
      </c>
      <c r="O42" s="21" t="s">
        <v>45</v>
      </c>
      <c r="P42" s="21" t="s">
        <v>47</v>
      </c>
      <c r="Q42" s="21" t="s">
        <v>48</v>
      </c>
      <c r="R42" s="21" t="s">
        <v>49</v>
      </c>
      <c r="S42" s="21" t="s">
        <v>50</v>
      </c>
      <c r="T42" s="21" t="s">
        <v>51</v>
      </c>
      <c r="U42" s="1"/>
      <c r="V42" s="1"/>
    </row>
    <row r="43" spans="1:22">
      <c r="A43" s="24">
        <v>1</v>
      </c>
      <c r="B43" s="25" t="str">
        <f>DATA!F2</f>
        <v>CABRERA BARROS ESPERANZA CISNE</v>
      </c>
      <c r="C43" s="26">
        <f>EESS!C7</f>
        <v>9.25</v>
      </c>
      <c r="D43" s="26">
        <f>EESS!D7</f>
        <v>9.75</v>
      </c>
      <c r="E43" s="26">
        <f>EESS!E7</f>
        <v>9.5</v>
      </c>
      <c r="F43" s="26">
        <f>EESS!F7</f>
        <v>7.6000000000000005</v>
      </c>
      <c r="G43" s="26">
        <f>EESS!G7</f>
        <v>9.25</v>
      </c>
      <c r="H43" s="26">
        <f>EESS!H7</f>
        <v>1.85</v>
      </c>
      <c r="I43" s="26">
        <f>EESS!I7</f>
        <v>9.4500000000000011</v>
      </c>
      <c r="J43" s="26">
        <f>EESS!J7</f>
        <v>8.92</v>
      </c>
      <c r="K43" s="26">
        <f>EESS!K7</f>
        <v>9.1300000000000008</v>
      </c>
      <c r="L43" s="26">
        <f>EESS!L7</f>
        <v>9.0250000000000004</v>
      </c>
      <c r="M43" s="26">
        <f>EESS!M7</f>
        <v>7.2200000000000006</v>
      </c>
      <c r="N43" s="26">
        <f>EESS!N7</f>
        <v>8.2499999999999982</v>
      </c>
      <c r="O43" s="26">
        <f>EESS!O7</f>
        <v>1.65</v>
      </c>
      <c r="P43" s="26">
        <f>EESS!P7</f>
        <v>8.870000000000001</v>
      </c>
      <c r="Q43" s="26">
        <f>EESS!Q7</f>
        <v>9.16</v>
      </c>
      <c r="R43" s="26"/>
      <c r="S43" s="26">
        <f>EESS!S7</f>
        <v>0</v>
      </c>
      <c r="T43" s="26" t="str">
        <f>EESS!T7</f>
        <v>B</v>
      </c>
      <c r="U43" s="1"/>
      <c r="V43" s="1"/>
    </row>
    <row r="44" spans="1:22">
      <c r="A44" s="24">
        <v>2</v>
      </c>
      <c r="B44" s="25" t="str">
        <f>DATA!F3</f>
        <v>CASTILLO SANIMBA YANDER WELINGTON</v>
      </c>
      <c r="C44" s="26">
        <f>EESS!C8</f>
        <v>8.81</v>
      </c>
      <c r="D44" s="26">
        <f>EESS!D8</f>
        <v>8.6300000000000008</v>
      </c>
      <c r="E44" s="26">
        <f>EESS!E8</f>
        <v>8.7200000000000006</v>
      </c>
      <c r="F44" s="26">
        <f>EESS!F8</f>
        <v>6.9760000000000009</v>
      </c>
      <c r="G44" s="26">
        <f>EESS!G8</f>
        <v>8.2499999999999982</v>
      </c>
      <c r="H44" s="26">
        <f>EESS!H8</f>
        <v>1.65</v>
      </c>
      <c r="I44" s="26">
        <f>EESS!I8</f>
        <v>8.6260000000000012</v>
      </c>
      <c r="J44" s="26">
        <f>EESS!J8</f>
        <v>8.48</v>
      </c>
      <c r="K44" s="26">
        <f>EESS!K8</f>
        <v>8.6300000000000008</v>
      </c>
      <c r="L44" s="26">
        <f>EESS!L8</f>
        <v>8.5549999999999997</v>
      </c>
      <c r="M44" s="26">
        <f>EESS!M8</f>
        <v>6.8440000000000003</v>
      </c>
      <c r="N44" s="26">
        <f>EESS!N8</f>
        <v>7.35</v>
      </c>
      <c r="O44" s="26">
        <f>EESS!O8</f>
        <v>1.47</v>
      </c>
      <c r="P44" s="26">
        <f>EESS!P8</f>
        <v>8.3140000000000001</v>
      </c>
      <c r="Q44" s="26">
        <f>EESS!Q8</f>
        <v>8.4700000000000006</v>
      </c>
      <c r="R44" s="26"/>
      <c r="S44" s="26">
        <f>EESS!S8</f>
        <v>0</v>
      </c>
      <c r="T44" s="26" t="str">
        <f>EESS!T8</f>
        <v>B</v>
      </c>
      <c r="U44" s="1"/>
      <c r="V44" s="1"/>
    </row>
    <row r="45" spans="1:22">
      <c r="A45" s="24">
        <v>3</v>
      </c>
      <c r="B45" s="25" t="str">
        <f>DATA!F4</f>
        <v>CORAIZA CERDA EMERSON DAVID</v>
      </c>
      <c r="C45" s="26">
        <f>EESS!C9</f>
        <v>8.8800000000000008</v>
      </c>
      <c r="D45" s="26">
        <f>EESS!D9</f>
        <v>7.38</v>
      </c>
      <c r="E45" s="26">
        <f>EESS!E9</f>
        <v>8.1300000000000008</v>
      </c>
      <c r="F45" s="26">
        <f>EESS!F9</f>
        <v>6.5040000000000013</v>
      </c>
      <c r="G45" s="26">
        <f>EESS!G9</f>
        <v>6.25</v>
      </c>
      <c r="H45" s="26">
        <f>EESS!H9</f>
        <v>1.25</v>
      </c>
      <c r="I45" s="26">
        <f>EESS!I9</f>
        <v>7.7540000000000013</v>
      </c>
      <c r="J45" s="26">
        <f>EESS!J9</f>
        <v>7.63</v>
      </c>
      <c r="K45" s="26">
        <f>EESS!K9</f>
        <v>6.5</v>
      </c>
      <c r="L45" s="26">
        <f>EESS!L9</f>
        <v>7.0649999999999995</v>
      </c>
      <c r="M45" s="26">
        <f>EESS!M9</f>
        <v>5.6520000000000001</v>
      </c>
      <c r="N45" s="26">
        <f>EESS!N9</f>
        <v>4.5</v>
      </c>
      <c r="O45" s="26">
        <f>EESS!O9</f>
        <v>0.9</v>
      </c>
      <c r="P45" s="26">
        <f>EESS!P9</f>
        <v>6.5520000000000005</v>
      </c>
      <c r="Q45" s="26">
        <f>EESS!Q9</f>
        <v>7.1530000000000005</v>
      </c>
      <c r="R45" s="26"/>
      <c r="S45" s="26">
        <f>EESS!S9</f>
        <v>0</v>
      </c>
      <c r="T45" s="26" t="str">
        <f>EESS!T9</f>
        <v>B</v>
      </c>
      <c r="U45" s="1"/>
      <c r="V45" s="1"/>
    </row>
    <row r="46" spans="1:22">
      <c r="A46" s="24">
        <v>4</v>
      </c>
      <c r="B46" s="25" t="str">
        <f>DATA!F5</f>
        <v>TORRES SANCHEZ LUIS ANGEL</v>
      </c>
      <c r="C46" s="26">
        <f>EESS!C10</f>
        <v>8.8800000000000008</v>
      </c>
      <c r="D46" s="26">
        <f>EESS!D10</f>
        <v>8</v>
      </c>
      <c r="E46" s="26">
        <f>EESS!E10</f>
        <v>8.4400000000000013</v>
      </c>
      <c r="F46" s="26">
        <f>EESS!F10</f>
        <v>6.7520000000000016</v>
      </c>
      <c r="G46" s="26">
        <f>EESS!G10</f>
        <v>5.9999999999999991</v>
      </c>
      <c r="H46" s="26">
        <f>EESS!H10</f>
        <v>1.2</v>
      </c>
      <c r="I46" s="26">
        <f>EESS!I10</f>
        <v>7.9520000000000017</v>
      </c>
      <c r="J46" s="26">
        <f>EESS!J10</f>
        <v>8.27</v>
      </c>
      <c r="K46" s="26">
        <f>EESS!K10</f>
        <v>6.5</v>
      </c>
      <c r="L46" s="26">
        <f>EESS!L10</f>
        <v>7.3849999999999998</v>
      </c>
      <c r="M46" s="26">
        <f>EESS!M10</f>
        <v>5.9080000000000004</v>
      </c>
      <c r="N46" s="26">
        <f>EESS!N10</f>
        <v>5.2</v>
      </c>
      <c r="O46" s="26">
        <f>EESS!O10</f>
        <v>1.04</v>
      </c>
      <c r="P46" s="26">
        <f>EESS!P10</f>
        <v>6.9480000000000004</v>
      </c>
      <c r="Q46" s="26">
        <f>EESS!Q10</f>
        <v>7.4500000000000011</v>
      </c>
      <c r="R46" s="26"/>
      <c r="S46" s="26">
        <f>EESS!S10</f>
        <v>0</v>
      </c>
      <c r="T46" s="26" t="str">
        <f>EESS!T10</f>
        <v>B</v>
      </c>
      <c r="U46" s="1"/>
      <c r="V46" s="1"/>
    </row>
    <row r="47" spans="1:22">
      <c r="A47" s="24">
        <v>5</v>
      </c>
      <c r="B47" s="25" t="str">
        <f>DATA!F6</f>
        <v>VILLEGAS COLALA ANTHONY DANIEL</v>
      </c>
      <c r="C47" s="26">
        <f>EESS!C11</f>
        <v>9.3800000000000008</v>
      </c>
      <c r="D47" s="26">
        <f>EESS!D11</f>
        <v>8.44</v>
      </c>
      <c r="E47" s="26">
        <f>EESS!E11</f>
        <v>8.91</v>
      </c>
      <c r="F47" s="26">
        <f>EESS!F11</f>
        <v>7.1280000000000001</v>
      </c>
      <c r="G47" s="26">
        <f>EESS!G11</f>
        <v>9.25</v>
      </c>
      <c r="H47" s="26">
        <f>EESS!H11</f>
        <v>1.85</v>
      </c>
      <c r="I47" s="26">
        <f>EESS!I11</f>
        <v>8.9779999999999998</v>
      </c>
      <c r="J47" s="26">
        <f>EESS!J11</f>
        <v>8.1300000000000008</v>
      </c>
      <c r="K47" s="26">
        <f>EESS!K11</f>
        <v>7</v>
      </c>
      <c r="L47" s="26">
        <f>EESS!L11</f>
        <v>7.5650000000000004</v>
      </c>
      <c r="M47" s="26">
        <f>EESS!M11</f>
        <v>6.0520000000000005</v>
      </c>
      <c r="N47" s="26">
        <f>EESS!N11</f>
        <v>4.3</v>
      </c>
      <c r="O47" s="26">
        <f>EESS!O11</f>
        <v>0.86</v>
      </c>
      <c r="P47" s="26">
        <f>EESS!P11</f>
        <v>6.9120000000000008</v>
      </c>
      <c r="Q47" s="26">
        <f>EESS!Q11</f>
        <v>7.9450000000000003</v>
      </c>
      <c r="R47" s="26"/>
      <c r="S47" s="26">
        <f>EESS!S11</f>
        <v>0</v>
      </c>
      <c r="T47" s="26" t="str">
        <f>EESS!T11</f>
        <v>B</v>
      </c>
      <c r="U47" s="1"/>
      <c r="V47" s="1"/>
    </row>
    <row r="48" spans="1:22">
      <c r="A48" s="24">
        <v>6</v>
      </c>
      <c r="B48" s="25" t="str">
        <f>DATA!F7</f>
        <v>VINAMAGUA MONTOYA MARIANA ELIZABETH</v>
      </c>
      <c r="C48" s="26">
        <f>EESS!C12</f>
        <v>9.75</v>
      </c>
      <c r="D48" s="26">
        <f>EESS!D12</f>
        <v>9.8800000000000008</v>
      </c>
      <c r="E48" s="26">
        <f>EESS!E12</f>
        <v>9.8150000000000013</v>
      </c>
      <c r="F48" s="26">
        <f>EESS!F12</f>
        <v>7.8520000000000012</v>
      </c>
      <c r="G48" s="26">
        <f>EESS!G12</f>
        <v>9</v>
      </c>
      <c r="H48" s="26">
        <f>EESS!H12</f>
        <v>1.8</v>
      </c>
      <c r="I48" s="26">
        <f>EESS!I12</f>
        <v>9.652000000000001</v>
      </c>
      <c r="J48" s="26">
        <f>EESS!J12</f>
        <v>9.8800000000000008</v>
      </c>
      <c r="K48" s="26">
        <f>EESS!K12</f>
        <v>9.6300000000000008</v>
      </c>
      <c r="L48" s="26">
        <f>EESS!L12</f>
        <v>9.7550000000000008</v>
      </c>
      <c r="M48" s="26">
        <f>EESS!M12</f>
        <v>7.8040000000000012</v>
      </c>
      <c r="N48" s="26">
        <f>EESS!N12</f>
        <v>8.6499999999999986</v>
      </c>
      <c r="O48" s="26">
        <f>EESS!O12</f>
        <v>1.73</v>
      </c>
      <c r="P48" s="26">
        <f>EESS!P12</f>
        <v>9.5340000000000007</v>
      </c>
      <c r="Q48" s="26">
        <f>EESS!Q12</f>
        <v>9.593</v>
      </c>
      <c r="R48" s="26"/>
      <c r="S48" s="26">
        <f>EESS!S12</f>
        <v>0</v>
      </c>
      <c r="T48" s="26" t="str">
        <f>EESS!T12</f>
        <v>B</v>
      </c>
      <c r="U48" s="1"/>
      <c r="V48" s="1"/>
    </row>
    <row r="49" spans="1:22">
      <c r="A49" s="24">
        <v>21</v>
      </c>
      <c r="B49" s="29"/>
      <c r="C49" s="26"/>
      <c r="D49" s="27"/>
      <c r="E49" s="27"/>
      <c r="F49" s="27"/>
      <c r="G49" s="27"/>
      <c r="H49" s="27"/>
      <c r="I49" s="27"/>
      <c r="J49" s="30"/>
      <c r="K49" s="30"/>
      <c r="L49" s="27"/>
      <c r="M49" s="27"/>
      <c r="N49" s="27"/>
      <c r="O49" s="27" t="s">
        <v>54</v>
      </c>
      <c r="P49" s="27"/>
      <c r="Q49" s="28">
        <f>EESS!Q13</f>
        <v>8.2951666666666668</v>
      </c>
      <c r="R49" s="28"/>
      <c r="S49" s="28"/>
      <c r="T49" s="28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8.5">
      <c r="A52" s="16"/>
      <c r="B52" s="17" t="str">
        <f>DATA!B3</f>
        <v>10mo EGB A</v>
      </c>
      <c r="C52" s="52" t="s">
        <v>33</v>
      </c>
      <c r="D52" s="52"/>
      <c r="E52" s="48" t="str">
        <f>DATA!K6</f>
        <v>Ingles</v>
      </c>
      <c r="F52" s="48"/>
      <c r="G52" s="48"/>
      <c r="H52" s="52" t="s">
        <v>34</v>
      </c>
      <c r="I52" s="52"/>
      <c r="J52" s="48" t="str">
        <f>DATA!N6</f>
        <v>Gustavo Ruiz</v>
      </c>
      <c r="K52" s="48"/>
      <c r="L52" s="48"/>
      <c r="M52" s="48"/>
      <c r="N52" s="52" t="s">
        <v>35</v>
      </c>
      <c r="O52" s="52"/>
      <c r="P52" s="48" t="str">
        <f>DATA!B8</f>
        <v>Nocturna-Intensiva</v>
      </c>
      <c r="Q52" s="48"/>
      <c r="R52" s="48"/>
      <c r="S52" s="48"/>
      <c r="T52" s="48"/>
      <c r="U52" s="1"/>
      <c r="V52" s="1"/>
    </row>
    <row r="53" spans="1:22" ht="13.5" customHeight="1">
      <c r="A53" s="49" t="s">
        <v>36</v>
      </c>
      <c r="B53" s="50" t="s">
        <v>37</v>
      </c>
      <c r="C53" s="51" t="s">
        <v>38</v>
      </c>
      <c r="D53" s="51"/>
      <c r="E53" s="51"/>
      <c r="F53" s="51"/>
      <c r="G53" s="51"/>
      <c r="H53" s="51"/>
      <c r="I53" s="51"/>
      <c r="J53" s="51" t="s">
        <v>39</v>
      </c>
      <c r="K53" s="51"/>
      <c r="L53" s="51"/>
      <c r="M53" s="51"/>
      <c r="N53" s="51"/>
      <c r="O53" s="51"/>
      <c r="P53" s="51"/>
      <c r="Q53" s="18"/>
      <c r="R53" s="18"/>
      <c r="S53" s="18"/>
      <c r="T53" s="18"/>
      <c r="U53" s="1"/>
      <c r="V53" s="1"/>
    </row>
    <row r="54" spans="1:22" ht="64">
      <c r="A54" s="49"/>
      <c r="B54" s="50"/>
      <c r="C54" s="19" t="s">
        <v>40</v>
      </c>
      <c r="D54" s="20" t="s">
        <v>41</v>
      </c>
      <c r="E54" s="21" t="s">
        <v>42</v>
      </c>
      <c r="F54" s="21" t="s">
        <v>43</v>
      </c>
      <c r="G54" s="21" t="s">
        <v>44</v>
      </c>
      <c r="H54" s="22" t="s">
        <v>45</v>
      </c>
      <c r="I54" s="21" t="s">
        <v>46</v>
      </c>
      <c r="J54" s="21" t="s">
        <v>40</v>
      </c>
      <c r="K54" s="23" t="s">
        <v>41</v>
      </c>
      <c r="L54" s="21" t="s">
        <v>42</v>
      </c>
      <c r="M54" s="22" t="s">
        <v>43</v>
      </c>
      <c r="N54" s="22" t="s">
        <v>44</v>
      </c>
      <c r="O54" s="21" t="s">
        <v>45</v>
      </c>
      <c r="P54" s="21" t="s">
        <v>47</v>
      </c>
      <c r="Q54" s="21" t="s">
        <v>48</v>
      </c>
      <c r="R54" s="21" t="s">
        <v>49</v>
      </c>
      <c r="S54" s="21" t="s">
        <v>50</v>
      </c>
      <c r="T54" s="21" t="s">
        <v>51</v>
      </c>
      <c r="U54" s="1"/>
      <c r="V54" s="1"/>
    </row>
    <row r="55" spans="1:22">
      <c r="A55" s="24">
        <v>1</v>
      </c>
      <c r="B55" s="25" t="str">
        <f>DATA!F2</f>
        <v>CABRERA BARROS ESPERANZA CISNE</v>
      </c>
      <c r="C55" s="26">
        <f>Ingles!C7</f>
        <v>8.75</v>
      </c>
      <c r="D55" s="26">
        <f>Ingles!D7</f>
        <v>8.75</v>
      </c>
      <c r="E55" s="26">
        <f>Ingles!E7</f>
        <v>8.75</v>
      </c>
      <c r="F55" s="26">
        <f>Ingles!F7</f>
        <v>7</v>
      </c>
      <c r="G55" s="26">
        <f>Ingles!G7</f>
        <v>6.9999999999999991</v>
      </c>
      <c r="H55" s="26">
        <f>Ingles!H7</f>
        <v>1.4</v>
      </c>
      <c r="I55" s="26">
        <f>Ingles!I7</f>
        <v>8.4</v>
      </c>
      <c r="J55" s="26">
        <f>Ingles!J7</f>
        <v>9.5</v>
      </c>
      <c r="K55" s="26">
        <f>Ingles!K7</f>
        <v>9.5</v>
      </c>
      <c r="L55" s="26">
        <f>Ingles!L7</f>
        <v>9.5</v>
      </c>
      <c r="M55" s="26">
        <f>Ingles!M7</f>
        <v>7.6000000000000005</v>
      </c>
      <c r="N55" s="26">
        <f>Ingles!N7</f>
        <v>10</v>
      </c>
      <c r="O55" s="26">
        <f>Ingles!O7</f>
        <v>2</v>
      </c>
      <c r="P55" s="26">
        <f>Ingles!P7</f>
        <v>9.6000000000000014</v>
      </c>
      <c r="Q55" s="26">
        <f>Ingles!Q7</f>
        <v>9</v>
      </c>
      <c r="R55" s="26"/>
      <c r="S55" s="26">
        <f>Ingles!S7</f>
        <v>0</v>
      </c>
      <c r="T55" s="26" t="str">
        <f>Ingles!T7</f>
        <v>B</v>
      </c>
      <c r="U55" s="1"/>
      <c r="V55" s="1"/>
    </row>
    <row r="56" spans="1:22">
      <c r="A56" s="24">
        <v>2</v>
      </c>
      <c r="B56" s="25" t="str">
        <f>DATA!F3</f>
        <v>CASTILLO SANIMBA YANDER WELINGTON</v>
      </c>
      <c r="C56" s="26">
        <f>Ingles!C8</f>
        <v>7.63</v>
      </c>
      <c r="D56" s="26">
        <f>Ingles!D8</f>
        <v>7.63</v>
      </c>
      <c r="E56" s="26">
        <f>Ingles!E8</f>
        <v>7.63</v>
      </c>
      <c r="F56" s="26">
        <f>Ingles!F8</f>
        <v>6.1040000000000001</v>
      </c>
      <c r="G56" s="26">
        <f>Ingles!G8</f>
        <v>4.7499999999999991</v>
      </c>
      <c r="H56" s="26">
        <f>Ingles!H8</f>
        <v>0.95</v>
      </c>
      <c r="I56" s="26">
        <f>Ingles!I8</f>
        <v>7.0540000000000003</v>
      </c>
      <c r="J56" s="26">
        <f>Ingles!J8</f>
        <v>8.5</v>
      </c>
      <c r="K56" s="26">
        <f>Ingles!K8</f>
        <v>8.5</v>
      </c>
      <c r="L56" s="26">
        <f>Ingles!L8</f>
        <v>8.5</v>
      </c>
      <c r="M56" s="26">
        <f>Ingles!M8</f>
        <v>6.8000000000000007</v>
      </c>
      <c r="N56" s="26">
        <f>Ingles!N8</f>
        <v>10</v>
      </c>
      <c r="O56" s="26">
        <f>Ingles!O8</f>
        <v>2</v>
      </c>
      <c r="P56" s="26">
        <f>Ingles!P8</f>
        <v>8.8000000000000007</v>
      </c>
      <c r="Q56" s="26">
        <f>Ingles!Q8</f>
        <v>7.9270000000000005</v>
      </c>
      <c r="R56" s="26"/>
      <c r="S56" s="26">
        <f>Ingles!S8</f>
        <v>0</v>
      </c>
      <c r="T56" s="26" t="str">
        <f>Ingles!T8</f>
        <v>B</v>
      </c>
      <c r="U56" s="1"/>
      <c r="V56" s="1"/>
    </row>
    <row r="57" spans="1:22">
      <c r="A57" s="24">
        <v>3</v>
      </c>
      <c r="B57" s="25" t="str">
        <f>DATA!F4</f>
        <v>CORAIZA CERDA EMERSON DAVID</v>
      </c>
      <c r="C57" s="26">
        <f>Ingles!C9</f>
        <v>8.94</v>
      </c>
      <c r="D57" s="26">
        <f>Ingles!D9</f>
        <v>8.94</v>
      </c>
      <c r="E57" s="26">
        <f>Ingles!E9</f>
        <v>8.94</v>
      </c>
      <c r="F57" s="26">
        <f>Ingles!F9</f>
        <v>7.1520000000000001</v>
      </c>
      <c r="G57" s="26">
        <f>Ingles!G9</f>
        <v>8.75</v>
      </c>
      <c r="H57" s="26">
        <f>Ingles!H9</f>
        <v>1.75</v>
      </c>
      <c r="I57" s="26">
        <f>Ingles!I9</f>
        <v>8.902000000000001</v>
      </c>
      <c r="J57" s="26">
        <f>Ingles!J9</f>
        <v>7.5</v>
      </c>
      <c r="K57" s="26">
        <f>Ingles!K9</f>
        <v>7.5</v>
      </c>
      <c r="L57" s="26">
        <f>Ingles!L9</f>
        <v>7.5</v>
      </c>
      <c r="M57" s="26">
        <f>Ingles!M9</f>
        <v>6</v>
      </c>
      <c r="N57" s="26">
        <f>Ingles!N9</f>
        <v>5.5</v>
      </c>
      <c r="O57" s="26">
        <f>Ingles!O9</f>
        <v>1.1000000000000001</v>
      </c>
      <c r="P57" s="26">
        <f>Ingles!P9</f>
        <v>7.1</v>
      </c>
      <c r="Q57" s="26">
        <f>Ingles!Q9</f>
        <v>8.0010000000000012</v>
      </c>
      <c r="R57" s="26"/>
      <c r="S57" s="26">
        <f>Ingles!S9</f>
        <v>0</v>
      </c>
      <c r="T57" s="26" t="str">
        <f>Ingles!T9</f>
        <v>B</v>
      </c>
      <c r="U57" s="1"/>
      <c r="V57" s="1"/>
    </row>
    <row r="58" spans="1:22">
      <c r="A58" s="24">
        <v>4</v>
      </c>
      <c r="B58" s="25" t="str">
        <f>DATA!F5</f>
        <v>TORRES SANCHEZ LUIS ANGEL</v>
      </c>
      <c r="C58" s="26">
        <f>Ingles!C10</f>
        <v>7.13</v>
      </c>
      <c r="D58" s="26">
        <f>Ingles!D10</f>
        <v>7.13</v>
      </c>
      <c r="E58" s="26">
        <f>Ingles!E10</f>
        <v>7.13</v>
      </c>
      <c r="F58" s="26">
        <f>Ingles!F10</f>
        <v>5.7040000000000006</v>
      </c>
      <c r="G58" s="26">
        <f>Ingles!G10</f>
        <v>8</v>
      </c>
      <c r="H58" s="26">
        <f>Ingles!H10</f>
        <v>1.6</v>
      </c>
      <c r="I58" s="26">
        <f>Ingles!I10</f>
        <v>7.3040000000000003</v>
      </c>
      <c r="J58" s="26">
        <f>Ingles!J10</f>
        <v>8.5</v>
      </c>
      <c r="K58" s="26">
        <f>Ingles!K10</f>
        <v>8.5</v>
      </c>
      <c r="L58" s="26">
        <f>Ingles!L10</f>
        <v>8.5</v>
      </c>
      <c r="M58" s="26">
        <f>Ingles!M10</f>
        <v>6.8000000000000007</v>
      </c>
      <c r="N58" s="26">
        <f>Ingles!N10</f>
        <v>10</v>
      </c>
      <c r="O58" s="26">
        <f>Ingles!O10</f>
        <v>2</v>
      </c>
      <c r="P58" s="26">
        <f>Ingles!P10</f>
        <v>8.8000000000000007</v>
      </c>
      <c r="Q58" s="26">
        <f>Ingles!Q10</f>
        <v>8.0519999999999996</v>
      </c>
      <c r="R58" s="26"/>
      <c r="S58" s="26">
        <f>Ingles!S10</f>
        <v>0</v>
      </c>
      <c r="T58" s="26" t="str">
        <f>Ingles!T10</f>
        <v>B</v>
      </c>
      <c r="U58" s="1"/>
      <c r="V58" s="1"/>
    </row>
    <row r="59" spans="1:22">
      <c r="A59" s="24">
        <v>5</v>
      </c>
      <c r="B59" s="25" t="str">
        <f>DATA!F6</f>
        <v>VILLEGAS COLALA ANTHONY DANIEL</v>
      </c>
      <c r="C59" s="26">
        <f>Ingles!C11</f>
        <v>7.38</v>
      </c>
      <c r="D59" s="26">
        <f>Ingles!D11</f>
        <v>7.38</v>
      </c>
      <c r="E59" s="26">
        <f>Ingles!E11</f>
        <v>7.38</v>
      </c>
      <c r="F59" s="26">
        <f>Ingles!F11</f>
        <v>5.9039999999999999</v>
      </c>
      <c r="G59" s="26">
        <f>Ingles!G11</f>
        <v>5.5</v>
      </c>
      <c r="H59" s="26">
        <f>Ingles!H11</f>
        <v>1.1000000000000001</v>
      </c>
      <c r="I59" s="26">
        <f>Ingles!I11</f>
        <v>7.0039999999999996</v>
      </c>
      <c r="J59" s="26">
        <f>Ingles!J11</f>
        <v>7.5</v>
      </c>
      <c r="K59" s="26">
        <f>Ingles!K11</f>
        <v>7.5</v>
      </c>
      <c r="L59" s="26">
        <f>Ingles!L11</f>
        <v>7.5</v>
      </c>
      <c r="M59" s="26">
        <f>Ingles!M11</f>
        <v>6</v>
      </c>
      <c r="N59" s="26">
        <f>Ingles!N11</f>
        <v>8.5</v>
      </c>
      <c r="O59" s="26">
        <f>Ingles!O11</f>
        <v>1.7</v>
      </c>
      <c r="P59" s="26">
        <f>Ingles!P11</f>
        <v>7.7</v>
      </c>
      <c r="Q59" s="26">
        <f>Ingles!Q11</f>
        <v>7.3520000000000003</v>
      </c>
      <c r="R59" s="26"/>
      <c r="S59" s="26">
        <f>Ingles!S11</f>
        <v>0</v>
      </c>
      <c r="T59" s="26" t="str">
        <f>Ingles!T11</f>
        <v>B</v>
      </c>
      <c r="U59" s="1"/>
      <c r="V59" s="1"/>
    </row>
    <row r="60" spans="1:22">
      <c r="A60" s="24">
        <v>6</v>
      </c>
      <c r="B60" s="25" t="str">
        <f>DATA!F7</f>
        <v>VINAMAGUA MONTOYA MARIANA ELIZABETH</v>
      </c>
      <c r="C60" s="26">
        <f>Ingles!C12</f>
        <v>10</v>
      </c>
      <c r="D60" s="26">
        <f>Ingles!D12</f>
        <v>10</v>
      </c>
      <c r="E60" s="26">
        <f>Ingles!E12</f>
        <v>10</v>
      </c>
      <c r="F60" s="26">
        <f>Ingles!F12</f>
        <v>8</v>
      </c>
      <c r="G60" s="26">
        <f>Ingles!G12</f>
        <v>10</v>
      </c>
      <c r="H60" s="26">
        <f>Ingles!H12</f>
        <v>2</v>
      </c>
      <c r="I60" s="26">
        <f>Ingles!I12</f>
        <v>10</v>
      </c>
      <c r="J60" s="26">
        <f>Ingles!J12</f>
        <v>10</v>
      </c>
      <c r="K60" s="26">
        <f>Ingles!K12</f>
        <v>10</v>
      </c>
      <c r="L60" s="26">
        <f>Ingles!L12</f>
        <v>10</v>
      </c>
      <c r="M60" s="26">
        <f>Ingles!M12</f>
        <v>8</v>
      </c>
      <c r="N60" s="26">
        <f>Ingles!N12</f>
        <v>10</v>
      </c>
      <c r="O60" s="26">
        <f>Ingles!O12</f>
        <v>2</v>
      </c>
      <c r="P60" s="26">
        <f>Ingles!P12</f>
        <v>10</v>
      </c>
      <c r="Q60" s="26">
        <f>Ingles!Q12</f>
        <v>10</v>
      </c>
      <c r="R60" s="26"/>
      <c r="S60" s="26">
        <f>Ingles!S12</f>
        <v>0</v>
      </c>
      <c r="T60" s="26" t="str">
        <f>Ingles!T12</f>
        <v>B</v>
      </c>
      <c r="U60" s="1"/>
      <c r="V60" s="1"/>
    </row>
    <row r="61" spans="1:22">
      <c r="A61" s="24">
        <v>21</v>
      </c>
      <c r="B61" s="29"/>
      <c r="C61" s="26"/>
      <c r="D61" s="27"/>
      <c r="E61" s="27"/>
      <c r="F61" s="27"/>
      <c r="G61" s="27"/>
      <c r="H61" s="27"/>
      <c r="I61" s="27"/>
      <c r="J61" s="30"/>
      <c r="K61" s="30"/>
      <c r="L61" s="27"/>
      <c r="M61" s="27"/>
      <c r="N61" s="27"/>
      <c r="O61" s="27" t="s">
        <v>54</v>
      </c>
      <c r="P61" s="27"/>
      <c r="Q61" s="28">
        <f>Ingles!Q13</f>
        <v>8.3886666666666674</v>
      </c>
      <c r="R61" s="28"/>
      <c r="S61" s="28"/>
      <c r="T61" s="28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8.5">
      <c r="A64" s="16"/>
      <c r="B64" s="17" t="str">
        <f>DATA!B3</f>
        <v>10mo EGB A</v>
      </c>
      <c r="C64" s="52" t="s">
        <v>33</v>
      </c>
      <c r="D64" s="52"/>
      <c r="E64" s="48" t="str">
        <f>DATA!K7</f>
        <v>EEFF</v>
      </c>
      <c r="F64" s="48"/>
      <c r="G64" s="48"/>
      <c r="H64" s="52" t="s">
        <v>34</v>
      </c>
      <c r="I64" s="52"/>
      <c r="J64" s="48" t="str">
        <f>DATA!N7</f>
        <v>Sonia Garcia</v>
      </c>
      <c r="K64" s="48"/>
      <c r="L64" s="48"/>
      <c r="M64" s="48"/>
      <c r="N64" s="52" t="s">
        <v>35</v>
      </c>
      <c r="O64" s="52"/>
      <c r="P64" s="48" t="str">
        <f>DATA!B8</f>
        <v>Nocturna-Intensiva</v>
      </c>
      <c r="Q64" s="48"/>
      <c r="R64" s="48"/>
      <c r="S64" s="48"/>
      <c r="T64" s="48"/>
      <c r="U64" s="1"/>
      <c r="V64" s="1"/>
    </row>
    <row r="65" spans="1:22" ht="13.5" customHeight="1">
      <c r="A65" s="49" t="s">
        <v>36</v>
      </c>
      <c r="B65" s="50" t="s">
        <v>37</v>
      </c>
      <c r="C65" s="51" t="s">
        <v>38</v>
      </c>
      <c r="D65" s="51"/>
      <c r="E65" s="51"/>
      <c r="F65" s="51"/>
      <c r="G65" s="51"/>
      <c r="H65" s="51"/>
      <c r="I65" s="51"/>
      <c r="J65" s="51" t="s">
        <v>39</v>
      </c>
      <c r="K65" s="51"/>
      <c r="L65" s="51"/>
      <c r="M65" s="51"/>
      <c r="N65" s="51"/>
      <c r="O65" s="51"/>
      <c r="P65" s="51"/>
      <c r="Q65" s="18"/>
      <c r="R65" s="18"/>
      <c r="S65" s="18"/>
      <c r="T65" s="18"/>
      <c r="U65" s="1"/>
      <c r="V65" s="1"/>
    </row>
    <row r="66" spans="1:22" ht="64">
      <c r="A66" s="49"/>
      <c r="B66" s="50"/>
      <c r="C66" s="19" t="s">
        <v>40</v>
      </c>
      <c r="D66" s="20" t="s">
        <v>41</v>
      </c>
      <c r="E66" s="21" t="s">
        <v>42</v>
      </c>
      <c r="F66" s="21" t="s">
        <v>43</v>
      </c>
      <c r="G66" s="21" t="s">
        <v>44</v>
      </c>
      <c r="H66" s="22" t="s">
        <v>45</v>
      </c>
      <c r="I66" s="21" t="s">
        <v>46</v>
      </c>
      <c r="J66" s="21" t="s">
        <v>40</v>
      </c>
      <c r="K66" s="23" t="s">
        <v>41</v>
      </c>
      <c r="L66" s="21" t="s">
        <v>42</v>
      </c>
      <c r="M66" s="22" t="s">
        <v>43</v>
      </c>
      <c r="N66" s="22" t="s">
        <v>44</v>
      </c>
      <c r="O66" s="21" t="s">
        <v>45</v>
      </c>
      <c r="P66" s="21" t="s">
        <v>47</v>
      </c>
      <c r="Q66" s="21" t="s">
        <v>48</v>
      </c>
      <c r="R66" s="21" t="s">
        <v>49</v>
      </c>
      <c r="S66" s="21" t="s">
        <v>50</v>
      </c>
      <c r="T66" s="21" t="s">
        <v>51</v>
      </c>
      <c r="U66" s="1"/>
      <c r="V66" s="1"/>
    </row>
    <row r="67" spans="1:22">
      <c r="A67" s="24">
        <v>1</v>
      </c>
      <c r="B67" s="25" t="str">
        <f>DATA!F2</f>
        <v>CABRERA BARROS ESPERANZA CISNE</v>
      </c>
      <c r="C67" s="26">
        <f>EEFF!C7</f>
        <v>10</v>
      </c>
      <c r="D67" s="26">
        <f>EEFF!D7</f>
        <v>9</v>
      </c>
      <c r="E67" s="26">
        <f>EEFF!E7</f>
        <v>9.5</v>
      </c>
      <c r="F67" s="26">
        <f>EEFF!F7</f>
        <v>7.6000000000000005</v>
      </c>
      <c r="G67" s="26">
        <f>EEFF!G7</f>
        <v>10</v>
      </c>
      <c r="H67" s="26">
        <f>EEFF!H7</f>
        <v>2</v>
      </c>
      <c r="I67" s="26">
        <f>EEFF!I7</f>
        <v>9.6000000000000014</v>
      </c>
      <c r="J67" s="26">
        <f>EEFF!J7</f>
        <v>10</v>
      </c>
      <c r="K67" s="26">
        <f>EEFF!K7</f>
        <v>10</v>
      </c>
      <c r="L67" s="26">
        <f>EEFF!L7</f>
        <v>10</v>
      </c>
      <c r="M67" s="26">
        <f>EEFF!M7</f>
        <v>8</v>
      </c>
      <c r="N67" s="26">
        <f>EEFF!N7</f>
        <v>8.5</v>
      </c>
      <c r="O67" s="26">
        <f>EEFF!O7</f>
        <v>1.7</v>
      </c>
      <c r="P67" s="26">
        <f>EEFF!P7</f>
        <v>9.6999999999999993</v>
      </c>
      <c r="Q67" s="26">
        <f>EEFF!Q7</f>
        <v>9.65</v>
      </c>
      <c r="R67" s="26"/>
      <c r="S67" s="26">
        <f>EEFF!S7</f>
        <v>0</v>
      </c>
      <c r="T67" s="26" t="str">
        <f>EEFF!T7</f>
        <v>B</v>
      </c>
      <c r="U67" s="1"/>
      <c r="V67" s="1"/>
    </row>
    <row r="68" spans="1:22">
      <c r="A68" s="24">
        <v>2</v>
      </c>
      <c r="B68" s="25" t="str">
        <f>DATA!F3</f>
        <v>CASTILLO SANIMBA YANDER WELINGTON</v>
      </c>
      <c r="C68" s="26">
        <f>EEFF!C8</f>
        <v>8.66</v>
      </c>
      <c r="D68" s="26">
        <f>EEFF!D8</f>
        <v>8</v>
      </c>
      <c r="E68" s="26">
        <f>EEFF!E8</f>
        <v>8.33</v>
      </c>
      <c r="F68" s="26">
        <f>EEFF!F8</f>
        <v>6.6640000000000006</v>
      </c>
      <c r="G68" s="26">
        <f>EEFF!G8</f>
        <v>9</v>
      </c>
      <c r="H68" s="26">
        <f>EEFF!H8</f>
        <v>1.8</v>
      </c>
      <c r="I68" s="26">
        <f>EEFF!I8</f>
        <v>8.4640000000000004</v>
      </c>
      <c r="J68" s="26">
        <f>EEFF!J8</f>
        <v>8.17</v>
      </c>
      <c r="K68" s="26">
        <f>EEFF!K8</f>
        <v>8</v>
      </c>
      <c r="L68" s="26">
        <f>EEFF!L8</f>
        <v>8.0850000000000009</v>
      </c>
      <c r="M68" s="26">
        <f>EEFF!M8</f>
        <v>6.4680000000000009</v>
      </c>
      <c r="N68" s="26">
        <f>EEFF!N8</f>
        <v>7.1</v>
      </c>
      <c r="O68" s="26">
        <f>EEFF!O8</f>
        <v>1.42</v>
      </c>
      <c r="P68" s="26">
        <f>EEFF!P8</f>
        <v>7.8880000000000008</v>
      </c>
      <c r="Q68" s="26">
        <f>EEFF!Q8</f>
        <v>8.1760000000000002</v>
      </c>
      <c r="R68" s="26"/>
      <c r="S68" s="26">
        <f>EEFF!S8</f>
        <v>0</v>
      </c>
      <c r="T68" s="26" t="str">
        <f>EEFF!T8</f>
        <v>B</v>
      </c>
      <c r="U68" s="1"/>
      <c r="V68" s="1"/>
    </row>
    <row r="69" spans="1:22">
      <c r="A69" s="24">
        <v>3</v>
      </c>
      <c r="B69" s="25" t="str">
        <f>DATA!F4</f>
        <v>CORAIZA CERDA EMERSON DAVID</v>
      </c>
      <c r="C69" s="26">
        <f>EEFF!C9</f>
        <v>9.66</v>
      </c>
      <c r="D69" s="26">
        <f>EEFF!D9</f>
        <v>5</v>
      </c>
      <c r="E69" s="26">
        <f>EEFF!E9</f>
        <v>7.33</v>
      </c>
      <c r="F69" s="26">
        <f>EEFF!F9</f>
        <v>5.8640000000000008</v>
      </c>
      <c r="G69" s="26">
        <f>EEFF!G9</f>
        <v>10</v>
      </c>
      <c r="H69" s="26">
        <f>EEFF!H9</f>
        <v>2</v>
      </c>
      <c r="I69" s="26">
        <f>EEFF!I9</f>
        <v>7.8640000000000008</v>
      </c>
      <c r="J69" s="26">
        <f>EEFF!J9</f>
        <v>8.6300000000000008</v>
      </c>
      <c r="K69" s="26">
        <f>EEFF!K9</f>
        <v>8.5</v>
      </c>
      <c r="L69" s="26">
        <f>EEFF!L9</f>
        <v>8.5650000000000013</v>
      </c>
      <c r="M69" s="26">
        <f>EEFF!M9</f>
        <v>6.8520000000000012</v>
      </c>
      <c r="N69" s="26">
        <f>EEFF!N9</f>
        <v>4</v>
      </c>
      <c r="O69" s="26">
        <f>EEFF!O9</f>
        <v>0.8</v>
      </c>
      <c r="P69" s="26">
        <f>EEFF!P9</f>
        <v>7.652000000000001</v>
      </c>
      <c r="Q69" s="26">
        <f>EEFF!Q9</f>
        <v>7.7580000000000009</v>
      </c>
      <c r="R69" s="26"/>
      <c r="S69" s="26">
        <f>EEFF!S9</f>
        <v>0</v>
      </c>
      <c r="T69" s="26" t="str">
        <f>EEFF!T9</f>
        <v>B</v>
      </c>
      <c r="U69" s="1"/>
      <c r="V69" s="1"/>
    </row>
    <row r="70" spans="1:22">
      <c r="A70" s="24">
        <v>4</v>
      </c>
      <c r="B70" s="25" t="str">
        <f>DATA!F5</f>
        <v>TORRES SANCHEZ LUIS ANGEL</v>
      </c>
      <c r="C70" s="26">
        <f>EEFF!C10</f>
        <v>9.66</v>
      </c>
      <c r="D70" s="26">
        <f>EEFF!D10</f>
        <v>9.5</v>
      </c>
      <c r="E70" s="26">
        <f>EEFF!E10</f>
        <v>9.58</v>
      </c>
      <c r="F70" s="26">
        <f>EEFF!F10</f>
        <v>7.6640000000000006</v>
      </c>
      <c r="G70" s="26">
        <f>EEFF!G10</f>
        <v>6.9999999999999991</v>
      </c>
      <c r="H70" s="26">
        <f>EEFF!H10</f>
        <v>1.4</v>
      </c>
      <c r="I70" s="26">
        <f>EEFF!I10</f>
        <v>9.0640000000000001</v>
      </c>
      <c r="J70" s="26">
        <f>EEFF!J10</f>
        <v>9.08</v>
      </c>
      <c r="K70" s="26">
        <f>EEFF!K10</f>
        <v>9</v>
      </c>
      <c r="L70" s="26">
        <f>EEFF!L10</f>
        <v>9.0399999999999991</v>
      </c>
      <c r="M70" s="26">
        <f>EEFF!M10</f>
        <v>7.2319999999999993</v>
      </c>
      <c r="N70" s="26">
        <f>EEFF!N10</f>
        <v>10</v>
      </c>
      <c r="O70" s="26">
        <f>EEFF!O10</f>
        <v>2</v>
      </c>
      <c r="P70" s="26">
        <f>EEFF!P10</f>
        <v>9.2319999999999993</v>
      </c>
      <c r="Q70" s="26">
        <f>EEFF!Q10</f>
        <v>9.1479999999999997</v>
      </c>
      <c r="R70" s="26"/>
      <c r="S70" s="26">
        <f>EEFF!S10</f>
        <v>0</v>
      </c>
      <c r="T70" s="26" t="str">
        <f>EEFF!T10</f>
        <v>B</v>
      </c>
      <c r="U70" s="1"/>
      <c r="V70" s="1"/>
    </row>
    <row r="71" spans="1:22">
      <c r="A71" s="24">
        <v>5</v>
      </c>
      <c r="B71" s="25" t="str">
        <f>DATA!F6</f>
        <v>VILLEGAS COLALA ANTHONY DANIEL</v>
      </c>
      <c r="C71" s="26">
        <f>EEFF!C11</f>
        <v>9.66</v>
      </c>
      <c r="D71" s="26">
        <f>EEFF!D11</f>
        <v>8.5</v>
      </c>
      <c r="E71" s="26">
        <f>EEFF!E11</f>
        <v>9.08</v>
      </c>
      <c r="F71" s="26">
        <f>EEFF!F11</f>
        <v>7.2640000000000002</v>
      </c>
      <c r="G71" s="26">
        <f>EEFF!G11</f>
        <v>10</v>
      </c>
      <c r="H71" s="26">
        <f>EEFF!H11</f>
        <v>2</v>
      </c>
      <c r="I71" s="26">
        <f>EEFF!I11</f>
        <v>9.2639999999999993</v>
      </c>
      <c r="J71" s="26">
        <f>EEFF!J11</f>
        <v>7.71</v>
      </c>
      <c r="K71" s="26">
        <f>EEFF!K11</f>
        <v>7.5</v>
      </c>
      <c r="L71" s="26">
        <f>EEFF!L11</f>
        <v>7.6050000000000004</v>
      </c>
      <c r="M71" s="26">
        <f>EEFF!M11</f>
        <v>6.0840000000000005</v>
      </c>
      <c r="N71" s="26">
        <f>EEFF!N11</f>
        <v>10</v>
      </c>
      <c r="O71" s="26">
        <f>EEFF!O11</f>
        <v>2</v>
      </c>
      <c r="P71" s="26">
        <f>EEFF!P11</f>
        <v>8.0839999999999996</v>
      </c>
      <c r="Q71" s="26">
        <f>EEFF!Q11</f>
        <v>8.6739999999999995</v>
      </c>
      <c r="R71" s="26"/>
      <c r="S71" s="26">
        <f>EEFF!S11</f>
        <v>0</v>
      </c>
      <c r="T71" s="26" t="str">
        <f>EEFF!T11</f>
        <v>B</v>
      </c>
      <c r="U71" s="1"/>
      <c r="V71" s="1"/>
    </row>
    <row r="72" spans="1:22">
      <c r="A72" s="24">
        <v>6</v>
      </c>
      <c r="B72" s="25" t="str">
        <f>DATA!F7</f>
        <v>VINAMAGUA MONTOYA MARIANA ELIZABETH</v>
      </c>
      <c r="C72" s="26">
        <f>EEFF!C12</f>
        <v>10</v>
      </c>
      <c r="D72" s="26">
        <f>EEFF!D12</f>
        <v>9.5</v>
      </c>
      <c r="E72" s="26">
        <f>EEFF!E12</f>
        <v>9.75</v>
      </c>
      <c r="F72" s="26">
        <f>EEFF!F12</f>
        <v>7.8000000000000007</v>
      </c>
      <c r="G72" s="26">
        <f>EEFF!G12</f>
        <v>10</v>
      </c>
      <c r="H72" s="26">
        <f>EEFF!H12</f>
        <v>2</v>
      </c>
      <c r="I72" s="26">
        <f>EEFF!I12</f>
        <v>9.8000000000000007</v>
      </c>
      <c r="J72" s="26">
        <f>EEFF!J12</f>
        <v>9.5399999999999991</v>
      </c>
      <c r="K72" s="26">
        <f>EEFF!K12</f>
        <v>9.5</v>
      </c>
      <c r="L72" s="26">
        <f>EEFF!L12</f>
        <v>9.52</v>
      </c>
      <c r="M72" s="26">
        <f>EEFF!M12</f>
        <v>7.6159999999999997</v>
      </c>
      <c r="N72" s="26">
        <f>EEFF!N12</f>
        <v>10</v>
      </c>
      <c r="O72" s="26">
        <f>EEFF!O12</f>
        <v>2</v>
      </c>
      <c r="P72" s="26">
        <f>EEFF!P12</f>
        <v>9.6159999999999997</v>
      </c>
      <c r="Q72" s="26">
        <f>EEFF!Q12</f>
        <v>9.7080000000000002</v>
      </c>
      <c r="R72" s="26"/>
      <c r="S72" s="26">
        <f>EEFF!S12</f>
        <v>0</v>
      </c>
      <c r="T72" s="26" t="str">
        <f>EEFF!T12</f>
        <v>B</v>
      </c>
      <c r="U72" s="1"/>
      <c r="V72" s="1"/>
    </row>
    <row r="73" spans="1:22">
      <c r="A73" s="24">
        <v>21</v>
      </c>
      <c r="B73" s="29"/>
      <c r="C73" s="26"/>
      <c r="D73" s="27"/>
      <c r="E73" s="27"/>
      <c r="F73" s="27"/>
      <c r="G73" s="27"/>
      <c r="H73" s="27"/>
      <c r="I73" s="27"/>
      <c r="J73" s="30"/>
      <c r="K73" s="30"/>
      <c r="L73" s="27"/>
      <c r="M73" s="27"/>
      <c r="N73" s="27"/>
      <c r="O73" s="27" t="s">
        <v>54</v>
      </c>
      <c r="P73" s="27"/>
      <c r="Q73" s="28">
        <f>EEFF!Q13</f>
        <v>8.8523333333333323</v>
      </c>
      <c r="R73" s="28"/>
      <c r="S73" s="28"/>
      <c r="T73" s="28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8.5">
      <c r="A76" s="16"/>
      <c r="B76" s="17" t="str">
        <f>DATA!B3</f>
        <v>10mo EGB A</v>
      </c>
      <c r="C76" s="52" t="s">
        <v>33</v>
      </c>
      <c r="D76" s="52"/>
      <c r="E76" s="48" t="str">
        <f>DATA!K8</f>
        <v>ECA</v>
      </c>
      <c r="F76" s="48"/>
      <c r="G76" s="48"/>
      <c r="H76" s="52" t="s">
        <v>34</v>
      </c>
      <c r="I76" s="52"/>
      <c r="J76" s="48" t="str">
        <f>DATA!N8</f>
        <v>Emerson Leon</v>
      </c>
      <c r="K76" s="48"/>
      <c r="L76" s="48"/>
      <c r="M76" s="48"/>
      <c r="N76" s="52" t="s">
        <v>35</v>
      </c>
      <c r="O76" s="52"/>
      <c r="P76" s="48" t="str">
        <f>DATA!B8</f>
        <v>Nocturna-Intensiva</v>
      </c>
      <c r="Q76" s="48"/>
      <c r="R76" s="48"/>
      <c r="S76" s="48"/>
      <c r="T76" s="48"/>
      <c r="U76" s="1"/>
      <c r="V76" s="1"/>
    </row>
    <row r="77" spans="1:22" ht="13.5" customHeight="1">
      <c r="A77" s="49" t="s">
        <v>36</v>
      </c>
      <c r="B77" s="50" t="s">
        <v>37</v>
      </c>
      <c r="C77" s="51" t="s">
        <v>38</v>
      </c>
      <c r="D77" s="51"/>
      <c r="E77" s="51"/>
      <c r="F77" s="51"/>
      <c r="G77" s="51"/>
      <c r="H77" s="51"/>
      <c r="I77" s="51"/>
      <c r="J77" s="51" t="s">
        <v>39</v>
      </c>
      <c r="K77" s="51"/>
      <c r="L77" s="51"/>
      <c r="M77" s="51"/>
      <c r="N77" s="51"/>
      <c r="O77" s="51"/>
      <c r="P77" s="51"/>
      <c r="Q77" s="18"/>
      <c r="R77" s="18"/>
      <c r="S77" s="18"/>
      <c r="T77" s="18"/>
      <c r="U77" s="1"/>
      <c r="V77" s="1"/>
    </row>
    <row r="78" spans="1:22" ht="64">
      <c r="A78" s="49"/>
      <c r="B78" s="50"/>
      <c r="C78" s="19" t="s">
        <v>40</v>
      </c>
      <c r="D78" s="20" t="s">
        <v>41</v>
      </c>
      <c r="E78" s="21" t="s">
        <v>42</v>
      </c>
      <c r="F78" s="21" t="s">
        <v>43</v>
      </c>
      <c r="G78" s="21" t="s">
        <v>44</v>
      </c>
      <c r="H78" s="22" t="s">
        <v>45</v>
      </c>
      <c r="I78" s="21" t="s">
        <v>46</v>
      </c>
      <c r="J78" s="21" t="s">
        <v>40</v>
      </c>
      <c r="K78" s="23" t="s">
        <v>41</v>
      </c>
      <c r="L78" s="21" t="s">
        <v>42</v>
      </c>
      <c r="M78" s="22" t="s">
        <v>43</v>
      </c>
      <c r="N78" s="22" t="s">
        <v>44</v>
      </c>
      <c r="O78" s="21" t="s">
        <v>45</v>
      </c>
      <c r="P78" s="21" t="s">
        <v>47</v>
      </c>
      <c r="Q78" s="21" t="s">
        <v>48</v>
      </c>
      <c r="R78" s="21" t="s">
        <v>49</v>
      </c>
      <c r="S78" s="21" t="s">
        <v>50</v>
      </c>
      <c r="T78" s="21" t="s">
        <v>51</v>
      </c>
      <c r="U78" s="1"/>
      <c r="V78" s="1"/>
    </row>
    <row r="79" spans="1:22">
      <c r="A79" s="24">
        <v>1</v>
      </c>
      <c r="B79" s="25" t="str">
        <f>DATA!F2</f>
        <v>CABRERA BARROS ESPERANZA CISNE</v>
      </c>
      <c r="C79" s="26">
        <f>ECA!C7</f>
        <v>10</v>
      </c>
      <c r="D79" s="26">
        <f>ECA!D7</f>
        <v>10</v>
      </c>
      <c r="E79" s="26">
        <f>ECA!E7</f>
        <v>10</v>
      </c>
      <c r="F79" s="26">
        <f>ECA!F7</f>
        <v>8</v>
      </c>
      <c r="G79" s="26">
        <f>ECA!G7</f>
        <v>9</v>
      </c>
      <c r="H79" s="26">
        <f>ECA!H7</f>
        <v>1.8</v>
      </c>
      <c r="I79" s="26">
        <f>ECA!I7</f>
        <v>9.8000000000000007</v>
      </c>
      <c r="J79" s="26">
        <f>ECA!J7</f>
        <v>10</v>
      </c>
      <c r="K79" s="26">
        <f>ECA!K7</f>
        <v>10</v>
      </c>
      <c r="L79" s="26">
        <f>ECA!L7</f>
        <v>10</v>
      </c>
      <c r="M79" s="26">
        <f>ECA!M7</f>
        <v>8</v>
      </c>
      <c r="N79" s="26">
        <f>ECA!N7</f>
        <v>10</v>
      </c>
      <c r="O79" s="26">
        <f>ECA!O7</f>
        <v>2</v>
      </c>
      <c r="P79" s="26">
        <f>ECA!P7</f>
        <v>10</v>
      </c>
      <c r="Q79" s="26">
        <f>ECA!Q7</f>
        <v>9.9</v>
      </c>
      <c r="R79" s="26"/>
      <c r="S79" s="26">
        <f>ECA!S7</f>
        <v>0</v>
      </c>
      <c r="T79" s="26" t="str">
        <f>ECA!T7</f>
        <v>B</v>
      </c>
      <c r="U79" s="1"/>
      <c r="V79" s="1"/>
    </row>
    <row r="80" spans="1:22">
      <c r="A80" s="24">
        <v>2</v>
      </c>
      <c r="B80" s="25" t="str">
        <f>DATA!F3</f>
        <v>CASTILLO SANIMBA YANDER WELINGTON</v>
      </c>
      <c r="C80" s="26">
        <f>ECA!C8</f>
        <v>7</v>
      </c>
      <c r="D80" s="26">
        <f>ECA!D8</f>
        <v>2</v>
      </c>
      <c r="E80" s="26">
        <f>ECA!E8</f>
        <v>4.5</v>
      </c>
      <c r="F80" s="26">
        <f>ECA!F8</f>
        <v>3.6</v>
      </c>
      <c r="G80" s="26">
        <f>ECA!G8</f>
        <v>8</v>
      </c>
      <c r="H80" s="26">
        <f>ECA!H8</f>
        <v>1.6</v>
      </c>
      <c r="I80" s="26">
        <f>ECA!I8</f>
        <v>5.2</v>
      </c>
      <c r="J80" s="26">
        <f>ECA!J8</f>
        <v>9.1999999999999993</v>
      </c>
      <c r="K80" s="26">
        <f>ECA!K8</f>
        <v>9</v>
      </c>
      <c r="L80" s="26">
        <f>ECA!L8</f>
        <v>9.1</v>
      </c>
      <c r="M80" s="26">
        <f>ECA!M8</f>
        <v>7.28</v>
      </c>
      <c r="N80" s="26">
        <f>ECA!N8</f>
        <v>8</v>
      </c>
      <c r="O80" s="26">
        <f>ECA!O8</f>
        <v>1.6</v>
      </c>
      <c r="P80" s="26">
        <f>ECA!P8</f>
        <v>8.8800000000000008</v>
      </c>
      <c r="Q80" s="26">
        <f>ECA!Q8</f>
        <v>7.0400000000000009</v>
      </c>
      <c r="R80" s="26"/>
      <c r="S80" s="26">
        <f>ECA!S8</f>
        <v>0</v>
      </c>
      <c r="T80" s="26" t="str">
        <f>ECA!T8</f>
        <v>B</v>
      </c>
      <c r="U80" s="1"/>
      <c r="V80" s="1"/>
    </row>
    <row r="81" spans="1:22">
      <c r="A81" s="24">
        <v>3</v>
      </c>
      <c r="B81" s="25" t="str">
        <f>DATA!F4</f>
        <v>CORAIZA CERDA EMERSON DAVID</v>
      </c>
      <c r="C81" s="26">
        <f>ECA!C9</f>
        <v>8</v>
      </c>
      <c r="D81" s="26">
        <f>ECA!D9</f>
        <v>7</v>
      </c>
      <c r="E81" s="26">
        <f>ECA!E9</f>
        <v>7.5</v>
      </c>
      <c r="F81" s="26">
        <f>ECA!F9</f>
        <v>6</v>
      </c>
      <c r="G81" s="26">
        <f>ECA!G9</f>
        <v>9</v>
      </c>
      <c r="H81" s="26">
        <f>ECA!H9</f>
        <v>1.8</v>
      </c>
      <c r="I81" s="26">
        <f>ECA!I9</f>
        <v>7.8</v>
      </c>
      <c r="J81" s="26">
        <f>ECA!J9</f>
        <v>7</v>
      </c>
      <c r="K81" s="26">
        <f>ECA!K9</f>
        <v>7</v>
      </c>
      <c r="L81" s="26">
        <f>ECA!L9</f>
        <v>7</v>
      </c>
      <c r="M81" s="26">
        <f>ECA!M9</f>
        <v>5.6000000000000005</v>
      </c>
      <c r="N81" s="26">
        <f>ECA!N9</f>
        <v>6.9999999999999991</v>
      </c>
      <c r="O81" s="26">
        <f>ECA!O9</f>
        <v>1.4</v>
      </c>
      <c r="P81" s="26">
        <f>ECA!P9</f>
        <v>7</v>
      </c>
      <c r="Q81" s="26">
        <f>ECA!Q9</f>
        <v>7.4</v>
      </c>
      <c r="R81" s="26"/>
      <c r="S81" s="26">
        <f>ECA!S9</f>
        <v>0</v>
      </c>
      <c r="T81" s="26" t="str">
        <f>ECA!T9</f>
        <v>B</v>
      </c>
      <c r="U81" s="1"/>
      <c r="V81" s="1"/>
    </row>
    <row r="82" spans="1:22">
      <c r="A82" s="24">
        <v>4</v>
      </c>
      <c r="B82" s="25" t="str">
        <f>DATA!F5</f>
        <v>TORRES SANCHEZ LUIS ANGEL</v>
      </c>
      <c r="C82" s="26">
        <f>ECA!C10</f>
        <v>8</v>
      </c>
      <c r="D82" s="26">
        <f>ECA!D10</f>
        <v>10</v>
      </c>
      <c r="E82" s="26">
        <f>ECA!E10</f>
        <v>9</v>
      </c>
      <c r="F82" s="26">
        <f>ECA!F10</f>
        <v>7.2</v>
      </c>
      <c r="G82" s="26">
        <f>ECA!G10</f>
        <v>5.9999999999999991</v>
      </c>
      <c r="H82" s="26">
        <f>ECA!H10</f>
        <v>1.2</v>
      </c>
      <c r="I82" s="26">
        <f>ECA!I10</f>
        <v>8.4</v>
      </c>
      <c r="J82" s="26">
        <f>ECA!J10</f>
        <v>8</v>
      </c>
      <c r="K82" s="26">
        <f>ECA!K10</f>
        <v>8</v>
      </c>
      <c r="L82" s="26">
        <f>ECA!L10</f>
        <v>8</v>
      </c>
      <c r="M82" s="26">
        <f>ECA!M10</f>
        <v>6.4</v>
      </c>
      <c r="N82" s="26">
        <f>ECA!N10</f>
        <v>6.9999999999999991</v>
      </c>
      <c r="O82" s="26">
        <f>ECA!O10</f>
        <v>1.4</v>
      </c>
      <c r="P82" s="26">
        <f>ECA!P10</f>
        <v>7.8000000000000007</v>
      </c>
      <c r="Q82" s="26">
        <f>ECA!Q10</f>
        <v>8.1000000000000014</v>
      </c>
      <c r="R82" s="26"/>
      <c r="S82" s="26">
        <f>ECA!S10</f>
        <v>0</v>
      </c>
      <c r="T82" s="26" t="str">
        <f>ECA!T10</f>
        <v>B</v>
      </c>
      <c r="U82" s="1"/>
      <c r="V82" s="1"/>
    </row>
    <row r="83" spans="1:22">
      <c r="A83" s="24">
        <v>5</v>
      </c>
      <c r="B83" s="25" t="str">
        <f>DATA!F6</f>
        <v>VILLEGAS COLALA ANTHONY DANIEL</v>
      </c>
      <c r="C83" s="26">
        <f>ECA!C11</f>
        <v>10</v>
      </c>
      <c r="D83" s="26">
        <f>ECA!D11</f>
        <v>10</v>
      </c>
      <c r="E83" s="26">
        <f>ECA!E11</f>
        <v>10</v>
      </c>
      <c r="F83" s="26">
        <f>ECA!F11</f>
        <v>8</v>
      </c>
      <c r="G83" s="26">
        <f>ECA!G11</f>
        <v>9</v>
      </c>
      <c r="H83" s="26">
        <f>ECA!H11</f>
        <v>1.8</v>
      </c>
      <c r="I83" s="26">
        <f>ECA!I11</f>
        <v>9.8000000000000007</v>
      </c>
      <c r="J83" s="26">
        <f>ECA!J11</f>
        <v>7</v>
      </c>
      <c r="K83" s="26">
        <f>ECA!K11</f>
        <v>8</v>
      </c>
      <c r="L83" s="26">
        <f>ECA!L11</f>
        <v>7.5</v>
      </c>
      <c r="M83" s="26">
        <f>ECA!M11</f>
        <v>6</v>
      </c>
      <c r="N83" s="26">
        <f>ECA!N11</f>
        <v>6.9999999999999991</v>
      </c>
      <c r="O83" s="26">
        <f>ECA!O11</f>
        <v>1.4</v>
      </c>
      <c r="P83" s="26">
        <f>ECA!P11</f>
        <v>7.4</v>
      </c>
      <c r="Q83" s="26">
        <f>ECA!Q11</f>
        <v>8.6000000000000014</v>
      </c>
      <c r="R83" s="26"/>
      <c r="S83" s="26">
        <f>ECA!S11</f>
        <v>0</v>
      </c>
      <c r="T83" s="26" t="str">
        <f>ECA!T11</f>
        <v>B</v>
      </c>
      <c r="U83" s="1"/>
      <c r="V83" s="1"/>
    </row>
    <row r="84" spans="1:22">
      <c r="A84" s="24">
        <v>6</v>
      </c>
      <c r="B84" s="25" t="str">
        <f>DATA!F7</f>
        <v>VINAMAGUA MONTOYA MARIANA ELIZABETH</v>
      </c>
      <c r="C84" s="26">
        <f>ECA!C12</f>
        <v>10</v>
      </c>
      <c r="D84" s="26">
        <f>ECA!D12</f>
        <v>9</v>
      </c>
      <c r="E84" s="26">
        <f>ECA!E12</f>
        <v>9.5</v>
      </c>
      <c r="F84" s="26">
        <f>ECA!F12</f>
        <v>7.6000000000000005</v>
      </c>
      <c r="G84" s="26">
        <f>ECA!G12</f>
        <v>10</v>
      </c>
      <c r="H84" s="26">
        <f>ECA!H12</f>
        <v>2</v>
      </c>
      <c r="I84" s="26">
        <f>ECA!I12</f>
        <v>9.6000000000000014</v>
      </c>
      <c r="J84" s="26">
        <f>ECA!J12</f>
        <v>9</v>
      </c>
      <c r="K84" s="26">
        <f>ECA!K12</f>
        <v>7</v>
      </c>
      <c r="L84" s="26">
        <f>ECA!L12</f>
        <v>8</v>
      </c>
      <c r="M84" s="26">
        <f>ECA!M12</f>
        <v>6.4</v>
      </c>
      <c r="N84" s="26">
        <f>ECA!N12</f>
        <v>10</v>
      </c>
      <c r="O84" s="26">
        <f>ECA!O12</f>
        <v>2</v>
      </c>
      <c r="P84" s="26">
        <f>ECA!P12</f>
        <v>8.4</v>
      </c>
      <c r="Q84" s="26">
        <f>ECA!Q12</f>
        <v>9</v>
      </c>
      <c r="R84" s="26"/>
      <c r="S84" s="26">
        <f>ECA!S12</f>
        <v>0</v>
      </c>
      <c r="T84" s="26" t="str">
        <f>ECA!T12</f>
        <v>B</v>
      </c>
      <c r="U84" s="1"/>
      <c r="V84" s="1"/>
    </row>
    <row r="85" spans="1:22">
      <c r="A85" s="24">
        <v>21</v>
      </c>
      <c r="B85" s="29"/>
      <c r="C85" s="26"/>
      <c r="D85" s="27"/>
      <c r="E85" s="27"/>
      <c r="F85" s="27"/>
      <c r="G85" s="27"/>
      <c r="H85" s="27"/>
      <c r="I85" s="27"/>
      <c r="J85" s="30"/>
      <c r="K85" s="30"/>
      <c r="L85" s="27"/>
      <c r="M85" s="27"/>
      <c r="N85" s="27"/>
      <c r="O85" s="27" t="s">
        <v>54</v>
      </c>
      <c r="P85" s="27"/>
      <c r="Q85" s="28">
        <f>ECA!Q13</f>
        <v>8.3400000000000016</v>
      </c>
      <c r="R85" s="28"/>
      <c r="S85" s="28"/>
      <c r="T85" s="28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31" t="s">
        <v>55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32" t="s">
        <v>359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</sheetData>
  <mergeCells count="76">
    <mergeCell ref="O13:P13"/>
    <mergeCell ref="B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  <mergeCell ref="P16:T16"/>
    <mergeCell ref="A17:A18"/>
    <mergeCell ref="B17:B18"/>
    <mergeCell ref="C17:I17"/>
    <mergeCell ref="J17:P17"/>
    <mergeCell ref="C16:D16"/>
    <mergeCell ref="E16:G16"/>
    <mergeCell ref="H16:I16"/>
    <mergeCell ref="J16:M16"/>
    <mergeCell ref="N16:O16"/>
    <mergeCell ref="P28:T28"/>
    <mergeCell ref="A29:A30"/>
    <mergeCell ref="B29:B30"/>
    <mergeCell ref="C29:I29"/>
    <mergeCell ref="J29:P29"/>
    <mergeCell ref="C28:D28"/>
    <mergeCell ref="E28:G28"/>
    <mergeCell ref="H28:I28"/>
    <mergeCell ref="J28:M28"/>
    <mergeCell ref="N28:O28"/>
    <mergeCell ref="P40:T40"/>
    <mergeCell ref="A41:A42"/>
    <mergeCell ref="B41:B42"/>
    <mergeCell ref="C41:I41"/>
    <mergeCell ref="J41:P41"/>
    <mergeCell ref="C40:D40"/>
    <mergeCell ref="E40:G40"/>
    <mergeCell ref="H40:I40"/>
    <mergeCell ref="J40:M40"/>
    <mergeCell ref="N40:O40"/>
    <mergeCell ref="P52:T52"/>
    <mergeCell ref="A53:A54"/>
    <mergeCell ref="B53:B54"/>
    <mergeCell ref="C53:I53"/>
    <mergeCell ref="J53:P53"/>
    <mergeCell ref="C52:D52"/>
    <mergeCell ref="E52:G52"/>
    <mergeCell ref="H52:I52"/>
    <mergeCell ref="J52:M52"/>
    <mergeCell ref="N52:O52"/>
    <mergeCell ref="P64:T64"/>
    <mergeCell ref="A65:A66"/>
    <mergeCell ref="B65:B66"/>
    <mergeCell ref="C65:I65"/>
    <mergeCell ref="J65:P65"/>
    <mergeCell ref="C64:D64"/>
    <mergeCell ref="E64:G64"/>
    <mergeCell ref="H64:I64"/>
    <mergeCell ref="J64:M64"/>
    <mergeCell ref="N64:O64"/>
    <mergeCell ref="P76:T76"/>
    <mergeCell ref="A77:A78"/>
    <mergeCell ref="B77:B78"/>
    <mergeCell ref="C77:I77"/>
    <mergeCell ref="J77:P77"/>
    <mergeCell ref="C76:D76"/>
    <mergeCell ref="E76:G76"/>
    <mergeCell ref="H76:I76"/>
    <mergeCell ref="J76:M76"/>
    <mergeCell ref="N76:O76"/>
  </mergeCells>
  <pageMargins left="0.55118110236220474" right="0.19685039370078741" top="0.23622047244094491" bottom="0.19685039370078741" header="0.51181102362204722" footer="0.51181102362204722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  <pageSetUpPr fitToPage="1"/>
  </sheetPr>
  <dimension ref="A1:XFC18"/>
  <sheetViews>
    <sheetView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10"/>
      <c r="B1" s="53" t="str">
        <f>DATA!B2</f>
        <v>UNIDAD EDUCATIVA 12 DE FEBRERO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11"/>
      <c r="B2" s="54" t="str">
        <f>DATA!B9</f>
        <v>Zamora-Ecuador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3" ht="15.5">
      <c r="A3" s="12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DATA!B2</f>
        <v>UNIDAD EDUCATIVA 12 DE FEBRERO</v>
      </c>
      <c r="C4" s="52" t="s">
        <v>33</v>
      </c>
      <c r="D4" s="52"/>
      <c r="E4" s="48" t="str">
        <f>DATA!K2</f>
        <v>Matematicas</v>
      </c>
      <c r="F4" s="48"/>
      <c r="G4" s="48"/>
      <c r="H4" s="52" t="s">
        <v>34</v>
      </c>
      <c r="I4" s="52"/>
      <c r="J4" s="48" t="str">
        <f>DATA!N2</f>
        <v>Carlos Cueva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6">
        <v>9.9</v>
      </c>
      <c r="D7" s="27">
        <v>9.5</v>
      </c>
      <c r="E7" s="27">
        <f t="shared" ref="E7:E12" si="0">(C7+D7)/2</f>
        <v>9.6999999999999993</v>
      </c>
      <c r="F7" s="27">
        <f t="shared" ref="F7:F12" si="1">E7*0.8</f>
        <v>7.76</v>
      </c>
      <c r="G7" s="27">
        <f>H7/0.2</f>
        <v>6.3999999999999995</v>
      </c>
      <c r="H7" s="27">
        <v>1.28</v>
      </c>
      <c r="I7" s="27">
        <f t="shared" ref="I7:I12" si="2">F7+H7</f>
        <v>9.0399999999999991</v>
      </c>
      <c r="J7" s="27">
        <v>9</v>
      </c>
      <c r="K7" s="27">
        <v>9.5</v>
      </c>
      <c r="L7" s="27">
        <f t="shared" ref="L7:L12" si="3">(J7+K7)/2</f>
        <v>9.25</v>
      </c>
      <c r="M7" s="27">
        <f t="shared" ref="M7:M12" si="4">L7*0.8</f>
        <v>7.4</v>
      </c>
      <c r="N7" s="27">
        <f>O7/0.2</f>
        <v>6.3</v>
      </c>
      <c r="O7" s="27">
        <v>1.26</v>
      </c>
      <c r="P7" s="27">
        <f t="shared" ref="P7:P12" si="5">M7+O7</f>
        <v>8.66</v>
      </c>
      <c r="Q7" s="28">
        <f>(I7+P7)/2</f>
        <v>8.85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6">
        <v>7</v>
      </c>
      <c r="D8" s="27">
        <v>6.1</v>
      </c>
      <c r="E8" s="27">
        <f t="shared" si="0"/>
        <v>6.55</v>
      </c>
      <c r="F8" s="27">
        <f t="shared" si="1"/>
        <v>5.24</v>
      </c>
      <c r="G8" s="27">
        <f t="shared" ref="G8:G12" si="6">H8/0.2</f>
        <v>2.2999999999999998</v>
      </c>
      <c r="H8" s="27">
        <v>0.46</v>
      </c>
      <c r="I8" s="27">
        <f t="shared" si="2"/>
        <v>5.7</v>
      </c>
      <c r="J8" s="27">
        <v>8</v>
      </c>
      <c r="K8" s="27">
        <v>8</v>
      </c>
      <c r="L8" s="27">
        <f t="shared" si="3"/>
        <v>8</v>
      </c>
      <c r="M8" s="27">
        <f t="shared" si="4"/>
        <v>6.4</v>
      </c>
      <c r="N8" s="27">
        <f t="shared" ref="N8:N12" si="7">O8/0.2</f>
        <v>10</v>
      </c>
      <c r="O8" s="27">
        <v>2</v>
      </c>
      <c r="P8" s="27">
        <f t="shared" si="5"/>
        <v>8.4</v>
      </c>
      <c r="Q8" s="28">
        <f t="shared" ref="Q8:Q12" si="8">(I8+P8)/2</f>
        <v>7.0500000000000007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6">
        <v>5</v>
      </c>
      <c r="D9" s="27">
        <v>4.0999999999999996</v>
      </c>
      <c r="E9" s="27">
        <f t="shared" si="0"/>
        <v>4.55</v>
      </c>
      <c r="F9" s="27">
        <f t="shared" si="1"/>
        <v>3.64</v>
      </c>
      <c r="G9" s="27">
        <f t="shared" si="6"/>
        <v>3.5999999999999996</v>
      </c>
      <c r="H9" s="27">
        <v>0.72</v>
      </c>
      <c r="I9" s="27">
        <f t="shared" si="2"/>
        <v>4.3600000000000003</v>
      </c>
      <c r="J9" s="27">
        <v>6</v>
      </c>
      <c r="K9" s="27">
        <v>4.67</v>
      </c>
      <c r="L9" s="27">
        <f t="shared" si="3"/>
        <v>5.335</v>
      </c>
      <c r="M9" s="27">
        <f t="shared" si="4"/>
        <v>4.2679999999999998</v>
      </c>
      <c r="N9" s="27">
        <f t="shared" si="7"/>
        <v>10</v>
      </c>
      <c r="O9" s="27">
        <v>2</v>
      </c>
      <c r="P9" s="27">
        <f t="shared" si="5"/>
        <v>6.2679999999999998</v>
      </c>
      <c r="Q9" s="28">
        <f t="shared" si="8"/>
        <v>5.3140000000000001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6">
        <v>8.1999999999999993</v>
      </c>
      <c r="D10" s="27">
        <v>8</v>
      </c>
      <c r="E10" s="27">
        <f t="shared" si="0"/>
        <v>8.1</v>
      </c>
      <c r="F10" s="27">
        <f t="shared" si="1"/>
        <v>6.48</v>
      </c>
      <c r="G10" s="27">
        <f t="shared" si="6"/>
        <v>6.3999999999999995</v>
      </c>
      <c r="H10" s="27">
        <v>1.28</v>
      </c>
      <c r="I10" s="27">
        <f t="shared" si="2"/>
        <v>7.7600000000000007</v>
      </c>
      <c r="J10" s="27">
        <v>9</v>
      </c>
      <c r="K10" s="27">
        <v>8.5</v>
      </c>
      <c r="L10" s="27">
        <f t="shared" si="3"/>
        <v>8.75</v>
      </c>
      <c r="M10" s="27">
        <f t="shared" si="4"/>
        <v>7</v>
      </c>
      <c r="N10" s="27">
        <f t="shared" si="7"/>
        <v>6.6</v>
      </c>
      <c r="O10" s="27">
        <v>1.32</v>
      </c>
      <c r="P10" s="27">
        <f t="shared" si="5"/>
        <v>8.32</v>
      </c>
      <c r="Q10" s="28">
        <f t="shared" si="8"/>
        <v>8.0400000000000009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6">
        <v>9</v>
      </c>
      <c r="D11" s="27">
        <v>8.0500000000000007</v>
      </c>
      <c r="E11" s="27">
        <f t="shared" si="0"/>
        <v>8.5250000000000004</v>
      </c>
      <c r="F11" s="27">
        <f t="shared" si="1"/>
        <v>6.82</v>
      </c>
      <c r="G11" s="27">
        <f t="shared" si="6"/>
        <v>1.4000000000000001</v>
      </c>
      <c r="H11" s="27">
        <v>0.28000000000000003</v>
      </c>
      <c r="I11" s="27">
        <f t="shared" si="2"/>
        <v>7.1000000000000005</v>
      </c>
      <c r="J11" s="27">
        <v>8.4</v>
      </c>
      <c r="K11" s="27">
        <v>9</v>
      </c>
      <c r="L11" s="27">
        <f t="shared" si="3"/>
        <v>8.6999999999999993</v>
      </c>
      <c r="M11" s="27">
        <f t="shared" si="4"/>
        <v>6.96</v>
      </c>
      <c r="N11" s="27">
        <f t="shared" si="7"/>
        <v>8.5</v>
      </c>
      <c r="O11" s="27">
        <v>1.7</v>
      </c>
      <c r="P11" s="27">
        <f t="shared" si="5"/>
        <v>8.66</v>
      </c>
      <c r="Q11" s="28">
        <f t="shared" si="8"/>
        <v>7.8800000000000008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6">
        <v>7</v>
      </c>
      <c r="D12" s="27">
        <v>8.1999999999999993</v>
      </c>
      <c r="E12" s="27">
        <f t="shared" si="0"/>
        <v>7.6</v>
      </c>
      <c r="F12" s="27">
        <f t="shared" si="1"/>
        <v>6.08</v>
      </c>
      <c r="G12" s="27">
        <f t="shared" si="6"/>
        <v>7.3</v>
      </c>
      <c r="H12" s="27">
        <v>1.46</v>
      </c>
      <c r="I12" s="27">
        <f t="shared" si="2"/>
        <v>7.54</v>
      </c>
      <c r="J12" s="27">
        <v>7</v>
      </c>
      <c r="K12" s="27">
        <v>8</v>
      </c>
      <c r="L12" s="27">
        <f t="shared" si="3"/>
        <v>7.5</v>
      </c>
      <c r="M12" s="27">
        <f t="shared" si="4"/>
        <v>6</v>
      </c>
      <c r="N12" s="27">
        <f t="shared" si="7"/>
        <v>5.9999999999999991</v>
      </c>
      <c r="O12" s="27">
        <v>1.2</v>
      </c>
      <c r="P12" s="27">
        <f t="shared" si="5"/>
        <v>7.2</v>
      </c>
      <c r="Q12" s="28">
        <f t="shared" si="8"/>
        <v>7.37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7.4173333333333327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B1:T1"/>
    <mergeCell ref="B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dataValidations disablePrompts="1" count="1">
    <dataValidation type="decimal" allowBlank="1" showInputMessage="1" showErrorMessage="1" errorTitle="MENSAJE" error="Ingrese valores entre 0 y 2" sqref="H7:H12" xr:uid="{CB1A5E6F-A62F-408E-91B8-AF04D0261F68}">
      <formula1>0</formula1>
      <formula2>2</formula2>
    </dataValidation>
  </dataValidation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CD5B5"/>
    <pageSetUpPr fitToPage="1"/>
  </sheetPr>
  <dimension ref="A1:XFC18"/>
  <sheetViews>
    <sheetView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10"/>
      <c r="B1" s="53" t="str">
        <f>DATA!B2</f>
        <v>UNIDAD EDUCATIVA 12 DE FEBRERO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33" t="str">
        <f>DATA!B9</f>
        <v>Zamora-Ecuador</v>
      </c>
      <c r="B2" s="57" t="str">
        <f>DATA!B9</f>
        <v>Zamora-Ecuador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DATA!K3</f>
        <v>Lenguage</v>
      </c>
      <c r="F4" s="48"/>
      <c r="G4" s="48"/>
      <c r="H4" s="52" t="s">
        <v>34</v>
      </c>
      <c r="I4" s="52"/>
      <c r="J4" s="48" t="str">
        <f>DATA!N3</f>
        <v>Gina Jaya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7">
        <v>7.74</v>
      </c>
      <c r="D7" s="27">
        <v>9.34</v>
      </c>
      <c r="E7" s="27">
        <f t="shared" ref="E7:E12" si="0">(C7+D7)/2</f>
        <v>8.5399999999999991</v>
      </c>
      <c r="F7" s="27">
        <f t="shared" ref="F7:F12" si="1">E7*0.8</f>
        <v>6.8319999999999999</v>
      </c>
      <c r="G7" s="27">
        <f>H7/0.2</f>
        <v>8.2499999999999982</v>
      </c>
      <c r="H7" s="27">
        <v>1.65</v>
      </c>
      <c r="I7" s="27">
        <f t="shared" ref="I7:I12" si="2">F7+H7</f>
        <v>8.4819999999999993</v>
      </c>
      <c r="J7" s="27">
        <v>9.65</v>
      </c>
      <c r="K7" s="27">
        <v>7.33</v>
      </c>
      <c r="L7" s="27">
        <f t="shared" ref="L7:L12" si="3">(J7+K7)/2</f>
        <v>8.49</v>
      </c>
      <c r="M7" s="27">
        <f t="shared" ref="M7:M12" si="4">L7*0.8</f>
        <v>6.7920000000000007</v>
      </c>
      <c r="N7" s="27">
        <f>O7/0.2</f>
        <v>9.3000000000000007</v>
      </c>
      <c r="O7" s="27">
        <v>1.86</v>
      </c>
      <c r="P7" s="27">
        <f t="shared" ref="P7:P12" si="5">M7+O7</f>
        <v>8.652000000000001</v>
      </c>
      <c r="Q7" s="28">
        <f>(I7+P7)/2</f>
        <v>8.5670000000000002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7">
        <v>7.33</v>
      </c>
      <c r="D8" s="27">
        <v>8.0299999999999994</v>
      </c>
      <c r="E8" s="27">
        <f t="shared" si="0"/>
        <v>7.68</v>
      </c>
      <c r="F8" s="27">
        <f t="shared" si="1"/>
        <v>6.1440000000000001</v>
      </c>
      <c r="G8" s="27">
        <f t="shared" ref="G8:G12" si="6">H8/0.2</f>
        <v>2.75</v>
      </c>
      <c r="H8" s="27">
        <v>0.55000000000000004</v>
      </c>
      <c r="I8" s="27">
        <f t="shared" si="2"/>
        <v>6.694</v>
      </c>
      <c r="J8" s="27">
        <v>6.74</v>
      </c>
      <c r="K8" s="27">
        <v>8.83</v>
      </c>
      <c r="L8" s="27">
        <f t="shared" si="3"/>
        <v>7.7850000000000001</v>
      </c>
      <c r="M8" s="27">
        <f t="shared" si="4"/>
        <v>6.2280000000000006</v>
      </c>
      <c r="N8" s="27">
        <f t="shared" ref="N8:N12" si="7">O8/0.2</f>
        <v>6.65</v>
      </c>
      <c r="O8" s="27">
        <v>1.33</v>
      </c>
      <c r="P8" s="27">
        <f t="shared" si="5"/>
        <v>7.5580000000000007</v>
      </c>
      <c r="Q8" s="28">
        <f t="shared" ref="Q8:Q12" si="8">(I8+P8)/2</f>
        <v>7.1260000000000003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7">
        <v>7.34</v>
      </c>
      <c r="D9" s="27">
        <v>7.5</v>
      </c>
      <c r="E9" s="27">
        <f t="shared" si="0"/>
        <v>7.42</v>
      </c>
      <c r="F9" s="27">
        <f t="shared" si="1"/>
        <v>5.9359999999999999</v>
      </c>
      <c r="G9" s="27">
        <f t="shared" si="6"/>
        <v>2.75</v>
      </c>
      <c r="H9" s="27">
        <v>0.55000000000000004</v>
      </c>
      <c r="I9" s="27">
        <f t="shared" si="2"/>
        <v>6.4859999999999998</v>
      </c>
      <c r="J9" s="27">
        <v>7.01</v>
      </c>
      <c r="K9" s="27">
        <v>7.83</v>
      </c>
      <c r="L9" s="27">
        <f t="shared" si="3"/>
        <v>7.42</v>
      </c>
      <c r="M9" s="27">
        <f t="shared" si="4"/>
        <v>5.9359999999999999</v>
      </c>
      <c r="N9" s="27">
        <f t="shared" si="7"/>
        <v>7.3</v>
      </c>
      <c r="O9" s="27">
        <v>1.46</v>
      </c>
      <c r="P9" s="27">
        <f t="shared" si="5"/>
        <v>7.3959999999999999</v>
      </c>
      <c r="Q9" s="28">
        <f t="shared" si="8"/>
        <v>6.9409999999999998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7">
        <v>8.27</v>
      </c>
      <c r="D10" s="27">
        <v>7.22</v>
      </c>
      <c r="E10" s="27">
        <f t="shared" si="0"/>
        <v>7.7449999999999992</v>
      </c>
      <c r="F10" s="27">
        <f t="shared" si="1"/>
        <v>6.1959999999999997</v>
      </c>
      <c r="G10" s="27">
        <f t="shared" si="6"/>
        <v>7.5</v>
      </c>
      <c r="H10" s="27">
        <v>1.5</v>
      </c>
      <c r="I10" s="27">
        <f t="shared" si="2"/>
        <v>7.6959999999999997</v>
      </c>
      <c r="J10" s="27">
        <v>5.75</v>
      </c>
      <c r="K10" s="27">
        <v>9.08</v>
      </c>
      <c r="L10" s="27">
        <f t="shared" si="3"/>
        <v>7.415</v>
      </c>
      <c r="M10" s="27">
        <f t="shared" si="4"/>
        <v>5.9320000000000004</v>
      </c>
      <c r="N10" s="27">
        <f t="shared" si="7"/>
        <v>7.3</v>
      </c>
      <c r="O10" s="27">
        <v>1.46</v>
      </c>
      <c r="P10" s="27">
        <f t="shared" si="5"/>
        <v>7.3920000000000003</v>
      </c>
      <c r="Q10" s="28">
        <f t="shared" si="8"/>
        <v>7.5440000000000005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7">
        <v>8.65</v>
      </c>
      <c r="D11" s="27">
        <v>8.44</v>
      </c>
      <c r="E11" s="27">
        <f t="shared" si="0"/>
        <v>8.5449999999999999</v>
      </c>
      <c r="F11" s="27">
        <f t="shared" si="1"/>
        <v>6.8360000000000003</v>
      </c>
      <c r="G11" s="27">
        <f t="shared" si="6"/>
        <v>8</v>
      </c>
      <c r="H11" s="27">
        <v>1.6</v>
      </c>
      <c r="I11" s="27">
        <f t="shared" si="2"/>
        <v>8.4359999999999999</v>
      </c>
      <c r="J11" s="27">
        <v>7.59</v>
      </c>
      <c r="K11" s="27">
        <v>8.5</v>
      </c>
      <c r="L11" s="27">
        <f t="shared" si="3"/>
        <v>8.0449999999999999</v>
      </c>
      <c r="M11" s="27">
        <f t="shared" si="4"/>
        <v>6.4359999999999999</v>
      </c>
      <c r="N11" s="27">
        <f t="shared" si="7"/>
        <v>9.3000000000000007</v>
      </c>
      <c r="O11" s="27">
        <v>1.86</v>
      </c>
      <c r="P11" s="27">
        <f t="shared" si="5"/>
        <v>8.2959999999999994</v>
      </c>
      <c r="Q11" s="28">
        <f t="shared" si="8"/>
        <v>8.3659999999999997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7">
        <v>9.33</v>
      </c>
      <c r="D12" s="27">
        <v>8.6300000000000008</v>
      </c>
      <c r="E12" s="27">
        <f t="shared" si="0"/>
        <v>8.98</v>
      </c>
      <c r="F12" s="27">
        <f t="shared" si="1"/>
        <v>7.1840000000000011</v>
      </c>
      <c r="G12" s="27">
        <f t="shared" si="6"/>
        <v>10</v>
      </c>
      <c r="H12" s="27">
        <v>2</v>
      </c>
      <c r="I12" s="27">
        <f t="shared" si="2"/>
        <v>9.1840000000000011</v>
      </c>
      <c r="J12" s="27">
        <v>7.38</v>
      </c>
      <c r="K12" s="27">
        <v>8</v>
      </c>
      <c r="L12" s="27">
        <f t="shared" si="3"/>
        <v>7.6899999999999995</v>
      </c>
      <c r="M12" s="27">
        <f t="shared" si="4"/>
        <v>6.1520000000000001</v>
      </c>
      <c r="N12" s="27">
        <f t="shared" si="7"/>
        <v>9.3000000000000007</v>
      </c>
      <c r="O12" s="27">
        <v>1.86</v>
      </c>
      <c r="P12" s="27">
        <f t="shared" si="5"/>
        <v>8.0120000000000005</v>
      </c>
      <c r="Q12" s="28">
        <f t="shared" si="8"/>
        <v>8.5980000000000008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7.8569999999999993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B1:T1"/>
    <mergeCell ref="B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dataValidations disablePrompts="1" count="1">
    <dataValidation type="decimal" allowBlank="1" showInputMessage="1" showErrorMessage="1" errorTitle="MENSAJE:" error="Ingrese  valores entre 0 y 10" sqref="C7:C12" xr:uid="{C599B71D-05AB-4049-8ACF-122035A937D4}">
      <formula1>0</formula1>
      <formula2>10</formula2>
    </dataValidation>
  </dataValidation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CD5B5"/>
    <pageSetUpPr fitToPage="1"/>
  </sheetPr>
  <dimension ref="A1:XFC18"/>
  <sheetViews>
    <sheetView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53" t="str">
        <f>DATA!B2</f>
        <v>UNIDAD EDUCATIVA 12 DE FEBRERO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DATA!K4</f>
        <v>CCNN</v>
      </c>
      <c r="F4" s="48"/>
      <c r="G4" s="48"/>
      <c r="H4" s="52" t="s">
        <v>34</v>
      </c>
      <c r="I4" s="52"/>
      <c r="J4" s="48" t="str">
        <f>DATA!N4</f>
        <v>Ligia Maza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6">
        <v>9.25</v>
      </c>
      <c r="D7" s="27">
        <v>9</v>
      </c>
      <c r="E7" s="27">
        <f t="shared" ref="E7:E12" si="0">(C7+D7)/2</f>
        <v>9.125</v>
      </c>
      <c r="F7" s="27">
        <f t="shared" ref="F7:F12" si="1">E7*0.8</f>
        <v>7.3000000000000007</v>
      </c>
      <c r="G7" s="27">
        <f>H7/0.2</f>
        <v>4.9499999999999993</v>
      </c>
      <c r="H7" s="27">
        <v>0.99</v>
      </c>
      <c r="I7" s="27">
        <f t="shared" ref="I7:I12" si="2">F7+H7</f>
        <v>8.2900000000000009</v>
      </c>
      <c r="J7" s="27">
        <v>10</v>
      </c>
      <c r="K7" s="27">
        <v>10</v>
      </c>
      <c r="L7" s="27">
        <f t="shared" ref="L7:L12" si="3">(J7+K7)/2</f>
        <v>10</v>
      </c>
      <c r="M7" s="27">
        <f t="shared" ref="M7:M12" si="4">L7*0.8</f>
        <v>8</v>
      </c>
      <c r="N7" s="27">
        <f>O7/0.2</f>
        <v>6.9999999999999991</v>
      </c>
      <c r="O7" s="27">
        <v>1.4</v>
      </c>
      <c r="P7" s="27">
        <f t="shared" ref="P7:P12" si="5">M7+O7</f>
        <v>9.4</v>
      </c>
      <c r="Q7" s="28">
        <f>(I7+P7)/2</f>
        <v>8.8450000000000006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6">
        <v>8.5</v>
      </c>
      <c r="D8" s="27">
        <v>8.6300000000000008</v>
      </c>
      <c r="E8" s="27">
        <f t="shared" si="0"/>
        <v>8.5650000000000013</v>
      </c>
      <c r="F8" s="27">
        <f t="shared" si="1"/>
        <v>6.8520000000000012</v>
      </c>
      <c r="G8" s="27">
        <f t="shared" ref="G8:G12" si="6">H8/0.2</f>
        <v>6.7</v>
      </c>
      <c r="H8" s="27">
        <v>1.34</v>
      </c>
      <c r="I8" s="27">
        <f t="shared" si="2"/>
        <v>8.1920000000000019</v>
      </c>
      <c r="J8" s="27">
        <v>7</v>
      </c>
      <c r="K8" s="27">
        <v>8.75</v>
      </c>
      <c r="L8" s="27">
        <f t="shared" si="3"/>
        <v>7.875</v>
      </c>
      <c r="M8" s="27">
        <f t="shared" si="4"/>
        <v>6.3000000000000007</v>
      </c>
      <c r="N8" s="27">
        <f t="shared" ref="N8:N12" si="7">O8/0.2</f>
        <v>5.5</v>
      </c>
      <c r="O8" s="27">
        <v>1.1000000000000001</v>
      </c>
      <c r="P8" s="27">
        <f t="shared" si="5"/>
        <v>7.4</v>
      </c>
      <c r="Q8" s="28">
        <f t="shared" ref="Q8:Q12" si="8">(I8+P8)/2</f>
        <v>7.7960000000000012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6">
        <v>8.8800000000000008</v>
      </c>
      <c r="D9" s="27">
        <v>7.25</v>
      </c>
      <c r="E9" s="27">
        <f t="shared" si="0"/>
        <v>8.0650000000000013</v>
      </c>
      <c r="F9" s="27">
        <f t="shared" si="1"/>
        <v>6.4520000000000017</v>
      </c>
      <c r="G9" s="27">
        <f t="shared" si="6"/>
        <v>6.3999999999999995</v>
      </c>
      <c r="H9" s="27">
        <v>1.28</v>
      </c>
      <c r="I9" s="27">
        <f t="shared" si="2"/>
        <v>7.732000000000002</v>
      </c>
      <c r="J9" s="27">
        <v>5.78</v>
      </c>
      <c r="K9" s="27">
        <v>6</v>
      </c>
      <c r="L9" s="27">
        <f t="shared" si="3"/>
        <v>5.8900000000000006</v>
      </c>
      <c r="M9" s="27">
        <f t="shared" si="4"/>
        <v>4.7120000000000006</v>
      </c>
      <c r="N9" s="27">
        <f t="shared" si="7"/>
        <v>6.8999999999999995</v>
      </c>
      <c r="O9" s="27">
        <v>1.38</v>
      </c>
      <c r="P9" s="27">
        <f t="shared" si="5"/>
        <v>6.0920000000000005</v>
      </c>
      <c r="Q9" s="28">
        <f t="shared" si="8"/>
        <v>6.9120000000000008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6">
        <v>9.3800000000000008</v>
      </c>
      <c r="D10" s="27">
        <v>8.8800000000000008</v>
      </c>
      <c r="E10" s="27">
        <f t="shared" si="0"/>
        <v>9.1300000000000008</v>
      </c>
      <c r="F10" s="27">
        <f t="shared" si="1"/>
        <v>7.3040000000000012</v>
      </c>
      <c r="G10" s="27">
        <f t="shared" si="6"/>
        <v>6.7</v>
      </c>
      <c r="H10" s="27">
        <v>1.34</v>
      </c>
      <c r="I10" s="27">
        <f t="shared" si="2"/>
        <v>8.6440000000000019</v>
      </c>
      <c r="J10" s="27">
        <v>9.25</v>
      </c>
      <c r="K10" s="27">
        <v>7.75</v>
      </c>
      <c r="L10" s="27">
        <f t="shared" si="3"/>
        <v>8.5</v>
      </c>
      <c r="M10" s="27">
        <f t="shared" si="4"/>
        <v>6.8000000000000007</v>
      </c>
      <c r="N10" s="27">
        <f t="shared" si="7"/>
        <v>6.9999999999999991</v>
      </c>
      <c r="O10" s="27">
        <v>1.4</v>
      </c>
      <c r="P10" s="27">
        <f t="shared" si="5"/>
        <v>8.2000000000000011</v>
      </c>
      <c r="Q10" s="28">
        <f t="shared" si="8"/>
        <v>8.4220000000000006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6">
        <v>9.1300000000000008</v>
      </c>
      <c r="D11" s="27">
        <v>5.78</v>
      </c>
      <c r="E11" s="27">
        <f t="shared" si="0"/>
        <v>7.4550000000000001</v>
      </c>
      <c r="F11" s="27">
        <f t="shared" si="1"/>
        <v>5.9640000000000004</v>
      </c>
      <c r="G11" s="27">
        <f t="shared" si="6"/>
        <v>9.15</v>
      </c>
      <c r="H11" s="27">
        <v>1.83</v>
      </c>
      <c r="I11" s="27">
        <f t="shared" si="2"/>
        <v>7.7940000000000005</v>
      </c>
      <c r="J11" s="27">
        <v>8.3800000000000008</v>
      </c>
      <c r="K11" s="27">
        <v>7.25</v>
      </c>
      <c r="L11" s="27">
        <f t="shared" si="3"/>
        <v>7.8150000000000004</v>
      </c>
      <c r="M11" s="27">
        <f t="shared" si="4"/>
        <v>6.2520000000000007</v>
      </c>
      <c r="N11" s="27">
        <f t="shared" si="7"/>
        <v>5.7999999999999989</v>
      </c>
      <c r="O11" s="27">
        <v>1.1599999999999999</v>
      </c>
      <c r="P11" s="27">
        <f t="shared" si="5"/>
        <v>7.4120000000000008</v>
      </c>
      <c r="Q11" s="28">
        <f t="shared" si="8"/>
        <v>7.6030000000000006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6">
        <v>9.3800000000000008</v>
      </c>
      <c r="D12" s="27">
        <v>10</v>
      </c>
      <c r="E12" s="27">
        <f t="shared" si="0"/>
        <v>9.6900000000000013</v>
      </c>
      <c r="F12" s="27">
        <f t="shared" si="1"/>
        <v>7.7520000000000016</v>
      </c>
      <c r="G12" s="27">
        <f t="shared" si="6"/>
        <v>10</v>
      </c>
      <c r="H12" s="27">
        <v>2</v>
      </c>
      <c r="I12" s="27">
        <f t="shared" si="2"/>
        <v>9.7520000000000024</v>
      </c>
      <c r="J12" s="27">
        <v>10</v>
      </c>
      <c r="K12" s="27">
        <v>9.75</v>
      </c>
      <c r="L12" s="27">
        <f t="shared" si="3"/>
        <v>9.875</v>
      </c>
      <c r="M12" s="27">
        <f t="shared" si="4"/>
        <v>7.9</v>
      </c>
      <c r="N12" s="27">
        <f t="shared" si="7"/>
        <v>5</v>
      </c>
      <c r="O12" s="27">
        <v>1</v>
      </c>
      <c r="P12" s="27">
        <f t="shared" si="5"/>
        <v>8.9</v>
      </c>
      <c r="Q12" s="28">
        <f t="shared" si="8"/>
        <v>9.3260000000000005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8.1506666666666678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A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CD5B5"/>
    <pageSetUpPr fitToPage="1"/>
  </sheetPr>
  <dimension ref="A1:XFC18"/>
  <sheetViews>
    <sheetView topLeftCell="A5"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53" t="str">
        <f>DATA!B2</f>
        <v>UNIDAD EDUCATIVA 12 DE FEBRERO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DATA!K5</f>
        <v>EESS</v>
      </c>
      <c r="F4" s="48"/>
      <c r="G4" s="48"/>
      <c r="H4" s="52" t="s">
        <v>34</v>
      </c>
      <c r="I4" s="52"/>
      <c r="J4" s="48" t="str">
        <f>DATA!N5</f>
        <v>Tania Morales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7">
        <v>9.25</v>
      </c>
      <c r="D7" s="27">
        <v>9.75</v>
      </c>
      <c r="E7" s="27">
        <f t="shared" ref="E7:E12" si="0">(C7+D7)/2</f>
        <v>9.5</v>
      </c>
      <c r="F7" s="27">
        <f t="shared" ref="F7:F12" si="1">E7*0.8</f>
        <v>7.6000000000000005</v>
      </c>
      <c r="G7" s="27">
        <f>H7/0.2</f>
        <v>9.25</v>
      </c>
      <c r="H7" s="47">
        <v>1.85</v>
      </c>
      <c r="I7" s="27">
        <f t="shared" ref="I7:I12" si="2">F7+H7</f>
        <v>9.4500000000000011</v>
      </c>
      <c r="J7" s="27">
        <v>8.92</v>
      </c>
      <c r="K7" s="27">
        <v>9.1300000000000008</v>
      </c>
      <c r="L7" s="27">
        <f t="shared" ref="L7:L12" si="3">(J7+K7)/2</f>
        <v>9.0250000000000004</v>
      </c>
      <c r="M7" s="27">
        <f t="shared" ref="M7:M12" si="4">L7*0.8</f>
        <v>7.2200000000000006</v>
      </c>
      <c r="N7" s="27">
        <f>O7/0.2</f>
        <v>8.2499999999999982</v>
      </c>
      <c r="O7" s="27">
        <v>1.65</v>
      </c>
      <c r="P7" s="27">
        <f t="shared" ref="P7:P12" si="5">M7+O7</f>
        <v>8.870000000000001</v>
      </c>
      <c r="Q7" s="28">
        <f>(I7+P7)/2</f>
        <v>9.16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7">
        <v>8.81</v>
      </c>
      <c r="D8" s="27">
        <v>8.6300000000000008</v>
      </c>
      <c r="E8" s="27">
        <f t="shared" si="0"/>
        <v>8.7200000000000006</v>
      </c>
      <c r="F8" s="27">
        <f t="shared" si="1"/>
        <v>6.9760000000000009</v>
      </c>
      <c r="G8" s="27">
        <f t="shared" ref="G8:G12" si="6">H8/0.2</f>
        <v>8.2499999999999982</v>
      </c>
      <c r="H8" s="47">
        <v>1.65</v>
      </c>
      <c r="I8" s="27">
        <f t="shared" si="2"/>
        <v>8.6260000000000012</v>
      </c>
      <c r="J8" s="27">
        <v>8.48</v>
      </c>
      <c r="K8" s="27">
        <v>8.6300000000000008</v>
      </c>
      <c r="L8" s="27">
        <f t="shared" si="3"/>
        <v>8.5549999999999997</v>
      </c>
      <c r="M8" s="27">
        <f t="shared" si="4"/>
        <v>6.8440000000000003</v>
      </c>
      <c r="N8" s="27">
        <f t="shared" ref="N8:N12" si="7">O8/0.2</f>
        <v>7.35</v>
      </c>
      <c r="O8" s="27">
        <v>1.47</v>
      </c>
      <c r="P8" s="27">
        <f t="shared" si="5"/>
        <v>8.3140000000000001</v>
      </c>
      <c r="Q8" s="28">
        <f t="shared" ref="Q8:Q12" si="8">(I8+P8)/2</f>
        <v>8.4700000000000006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7">
        <v>8.8800000000000008</v>
      </c>
      <c r="D9" s="27">
        <v>7.38</v>
      </c>
      <c r="E9" s="27">
        <f t="shared" si="0"/>
        <v>8.1300000000000008</v>
      </c>
      <c r="F9" s="27">
        <f t="shared" si="1"/>
        <v>6.5040000000000013</v>
      </c>
      <c r="G9" s="27">
        <f t="shared" si="6"/>
        <v>6.25</v>
      </c>
      <c r="H9" s="47">
        <v>1.25</v>
      </c>
      <c r="I9" s="27">
        <f t="shared" si="2"/>
        <v>7.7540000000000013</v>
      </c>
      <c r="J9" s="27">
        <v>7.63</v>
      </c>
      <c r="K9" s="27">
        <v>6.5</v>
      </c>
      <c r="L9" s="27">
        <f t="shared" si="3"/>
        <v>7.0649999999999995</v>
      </c>
      <c r="M9" s="27">
        <f t="shared" si="4"/>
        <v>5.6520000000000001</v>
      </c>
      <c r="N9" s="27">
        <f t="shared" si="7"/>
        <v>4.5</v>
      </c>
      <c r="O9" s="27">
        <v>0.9</v>
      </c>
      <c r="P9" s="27">
        <f t="shared" si="5"/>
        <v>6.5520000000000005</v>
      </c>
      <c r="Q9" s="28">
        <f t="shared" si="8"/>
        <v>7.1530000000000005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7">
        <v>8.8800000000000008</v>
      </c>
      <c r="D10" s="27">
        <v>8</v>
      </c>
      <c r="E10" s="27">
        <f t="shared" si="0"/>
        <v>8.4400000000000013</v>
      </c>
      <c r="F10" s="27">
        <f t="shared" si="1"/>
        <v>6.7520000000000016</v>
      </c>
      <c r="G10" s="27">
        <f t="shared" si="6"/>
        <v>5.9999999999999991</v>
      </c>
      <c r="H10" s="47">
        <v>1.2</v>
      </c>
      <c r="I10" s="27">
        <f t="shared" si="2"/>
        <v>7.9520000000000017</v>
      </c>
      <c r="J10" s="27">
        <v>8.27</v>
      </c>
      <c r="K10" s="27">
        <v>6.5</v>
      </c>
      <c r="L10" s="27">
        <f t="shared" si="3"/>
        <v>7.3849999999999998</v>
      </c>
      <c r="M10" s="27">
        <f t="shared" si="4"/>
        <v>5.9080000000000004</v>
      </c>
      <c r="N10" s="27">
        <f t="shared" si="7"/>
        <v>5.2</v>
      </c>
      <c r="O10" s="27">
        <v>1.04</v>
      </c>
      <c r="P10" s="27">
        <f t="shared" si="5"/>
        <v>6.9480000000000004</v>
      </c>
      <c r="Q10" s="28">
        <f t="shared" si="8"/>
        <v>7.4500000000000011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7">
        <v>9.3800000000000008</v>
      </c>
      <c r="D11" s="27">
        <v>8.44</v>
      </c>
      <c r="E11" s="27">
        <f t="shared" si="0"/>
        <v>8.91</v>
      </c>
      <c r="F11" s="27">
        <f t="shared" si="1"/>
        <v>7.1280000000000001</v>
      </c>
      <c r="G11" s="27">
        <f t="shared" si="6"/>
        <v>9.25</v>
      </c>
      <c r="H11" s="47">
        <v>1.85</v>
      </c>
      <c r="I11" s="27">
        <f t="shared" si="2"/>
        <v>8.9779999999999998</v>
      </c>
      <c r="J11" s="27">
        <v>8.1300000000000008</v>
      </c>
      <c r="K11" s="27">
        <v>7</v>
      </c>
      <c r="L11" s="27">
        <f t="shared" si="3"/>
        <v>7.5650000000000004</v>
      </c>
      <c r="M11" s="27">
        <f t="shared" si="4"/>
        <v>6.0520000000000005</v>
      </c>
      <c r="N11" s="27">
        <f t="shared" si="7"/>
        <v>4.3</v>
      </c>
      <c r="O11" s="27">
        <v>0.86</v>
      </c>
      <c r="P11" s="27">
        <f t="shared" si="5"/>
        <v>6.9120000000000008</v>
      </c>
      <c r="Q11" s="28">
        <f t="shared" si="8"/>
        <v>7.9450000000000003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7">
        <v>9.75</v>
      </c>
      <c r="D12" s="27">
        <v>9.8800000000000008</v>
      </c>
      <c r="E12" s="27">
        <f t="shared" si="0"/>
        <v>9.8150000000000013</v>
      </c>
      <c r="F12" s="27">
        <f t="shared" si="1"/>
        <v>7.8520000000000012</v>
      </c>
      <c r="G12" s="27">
        <f t="shared" si="6"/>
        <v>9</v>
      </c>
      <c r="H12" s="47">
        <v>1.8</v>
      </c>
      <c r="I12" s="27">
        <f t="shared" si="2"/>
        <v>9.652000000000001</v>
      </c>
      <c r="J12" s="27">
        <v>9.8800000000000008</v>
      </c>
      <c r="K12" s="27">
        <v>9.6300000000000008</v>
      </c>
      <c r="L12" s="27">
        <f t="shared" si="3"/>
        <v>9.7550000000000008</v>
      </c>
      <c r="M12" s="27">
        <f t="shared" si="4"/>
        <v>7.8040000000000012</v>
      </c>
      <c r="N12" s="27">
        <f t="shared" si="7"/>
        <v>8.6499999999999986</v>
      </c>
      <c r="O12" s="27">
        <v>1.73</v>
      </c>
      <c r="P12" s="27">
        <f t="shared" si="5"/>
        <v>9.5340000000000007</v>
      </c>
      <c r="Q12" s="28">
        <f t="shared" si="8"/>
        <v>9.593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8.2951666666666668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A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conditionalFormatting sqref="H7:H12">
    <cfRule type="cellIs" dxfId="1" priority="1" stopIfTrue="1" operator="notBetween">
      <formula>0</formula>
      <formula>10</formula>
    </cfRule>
  </conditionalFormatting>
  <dataValidations count="2">
    <dataValidation type="decimal" allowBlank="1" showInputMessage="1" showErrorMessage="1" errorTitle="MENSAJE:" error="Ingrese  valores entre 0 y 10" sqref="C7:C10 C12" xr:uid="{3BAF62EB-B5BF-4061-B81A-E477E9C886CE}">
      <formula1>0</formula1>
      <formula2>10</formula2>
    </dataValidation>
    <dataValidation type="decimal" allowBlank="1" showInputMessage="1" showErrorMessage="1" errorTitle="MENSAJE" error="Ingrese valores entre 0 y 2" sqref="H7:H12" xr:uid="{047EDE89-DB53-40D3-8C60-996C80B60132}">
      <formula1>0</formula1>
      <formula2>2</formula2>
    </dataValidation>
  </dataValidation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5"/>
    <pageSetUpPr fitToPage="1"/>
  </sheetPr>
  <dimension ref="A1:XFC26"/>
  <sheetViews>
    <sheetView topLeftCell="A5"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53" t="str">
        <f>DATA!B2</f>
        <v>UNIDAD EDUCATIVA 12 DE FEBRERO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DATA!K6</f>
        <v>Ingles</v>
      </c>
      <c r="F4" s="48"/>
      <c r="G4" s="48"/>
      <c r="H4" s="52" t="s">
        <v>34</v>
      </c>
      <c r="I4" s="52"/>
      <c r="J4" s="48" t="str">
        <f>DATA!N6</f>
        <v>Gustavo Ruiz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6">
        <v>8.75</v>
      </c>
      <c r="D7" s="27">
        <v>8.75</v>
      </c>
      <c r="E7" s="27">
        <f t="shared" ref="E7:E12" si="0">(C7+D7)/2</f>
        <v>8.75</v>
      </c>
      <c r="F7" s="27">
        <f t="shared" ref="F7:F12" si="1">E7*0.8</f>
        <v>7</v>
      </c>
      <c r="G7" s="27">
        <f>H7/0.2</f>
        <v>6.9999999999999991</v>
      </c>
      <c r="H7" s="27">
        <v>1.4</v>
      </c>
      <c r="I7" s="27">
        <f t="shared" ref="I7:I12" si="2">F7+H7</f>
        <v>8.4</v>
      </c>
      <c r="J7" s="27">
        <v>9.5</v>
      </c>
      <c r="K7" s="27">
        <v>9.5</v>
      </c>
      <c r="L7" s="27">
        <f t="shared" ref="L7:L12" si="3">(J7+K7)/2</f>
        <v>9.5</v>
      </c>
      <c r="M7" s="27">
        <f t="shared" ref="M7:M12" si="4">L7*0.8</f>
        <v>7.6000000000000005</v>
      </c>
      <c r="N7" s="27">
        <f>O7/0.2</f>
        <v>10</v>
      </c>
      <c r="O7" s="27">
        <v>2</v>
      </c>
      <c r="P7" s="27">
        <f t="shared" ref="P7:P12" si="5">M7+O7</f>
        <v>9.6000000000000014</v>
      </c>
      <c r="Q7" s="28">
        <f>(I7+P7)/2</f>
        <v>9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6">
        <v>7.63</v>
      </c>
      <c r="D8" s="27">
        <v>7.63</v>
      </c>
      <c r="E8" s="27">
        <f t="shared" si="0"/>
        <v>7.63</v>
      </c>
      <c r="F8" s="27">
        <f t="shared" si="1"/>
        <v>6.1040000000000001</v>
      </c>
      <c r="G8" s="27">
        <f t="shared" ref="G8:G12" si="6">H8/0.2</f>
        <v>4.7499999999999991</v>
      </c>
      <c r="H8" s="27">
        <v>0.95</v>
      </c>
      <c r="I8" s="27">
        <f t="shared" si="2"/>
        <v>7.0540000000000003</v>
      </c>
      <c r="J8" s="27">
        <v>8.5</v>
      </c>
      <c r="K8" s="27">
        <v>8.5</v>
      </c>
      <c r="L8" s="27">
        <f t="shared" si="3"/>
        <v>8.5</v>
      </c>
      <c r="M8" s="27">
        <f t="shared" si="4"/>
        <v>6.8000000000000007</v>
      </c>
      <c r="N8" s="27">
        <f t="shared" ref="N8:N12" si="7">O8/0.2</f>
        <v>10</v>
      </c>
      <c r="O8" s="27">
        <v>2</v>
      </c>
      <c r="P8" s="27">
        <f t="shared" si="5"/>
        <v>8.8000000000000007</v>
      </c>
      <c r="Q8" s="28">
        <f t="shared" ref="Q8:Q12" si="8">(I8+P8)/2</f>
        <v>7.9270000000000005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6">
        <v>8.94</v>
      </c>
      <c r="D9" s="27">
        <v>8.94</v>
      </c>
      <c r="E9" s="27">
        <f t="shared" si="0"/>
        <v>8.94</v>
      </c>
      <c r="F9" s="27">
        <f t="shared" si="1"/>
        <v>7.1520000000000001</v>
      </c>
      <c r="G9" s="27">
        <f t="shared" si="6"/>
        <v>8.75</v>
      </c>
      <c r="H9" s="27">
        <v>1.75</v>
      </c>
      <c r="I9" s="27">
        <f t="shared" si="2"/>
        <v>8.902000000000001</v>
      </c>
      <c r="J9" s="27">
        <v>7.5</v>
      </c>
      <c r="K9" s="27">
        <v>7.5</v>
      </c>
      <c r="L9" s="27">
        <f t="shared" si="3"/>
        <v>7.5</v>
      </c>
      <c r="M9" s="27">
        <f t="shared" si="4"/>
        <v>6</v>
      </c>
      <c r="N9" s="27">
        <f t="shared" si="7"/>
        <v>5.5</v>
      </c>
      <c r="O9" s="27">
        <v>1.1000000000000001</v>
      </c>
      <c r="P9" s="27">
        <f t="shared" si="5"/>
        <v>7.1</v>
      </c>
      <c r="Q9" s="28">
        <f t="shared" si="8"/>
        <v>8.0010000000000012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6">
        <v>7.13</v>
      </c>
      <c r="D10" s="27">
        <v>7.13</v>
      </c>
      <c r="E10" s="27">
        <f t="shared" si="0"/>
        <v>7.13</v>
      </c>
      <c r="F10" s="27">
        <f t="shared" si="1"/>
        <v>5.7040000000000006</v>
      </c>
      <c r="G10" s="27">
        <f t="shared" si="6"/>
        <v>8</v>
      </c>
      <c r="H10" s="27">
        <v>1.6</v>
      </c>
      <c r="I10" s="27">
        <f t="shared" si="2"/>
        <v>7.3040000000000003</v>
      </c>
      <c r="J10" s="27">
        <v>8.5</v>
      </c>
      <c r="K10" s="27">
        <v>8.5</v>
      </c>
      <c r="L10" s="27">
        <f t="shared" si="3"/>
        <v>8.5</v>
      </c>
      <c r="M10" s="27">
        <f t="shared" si="4"/>
        <v>6.8000000000000007</v>
      </c>
      <c r="N10" s="27">
        <f t="shared" si="7"/>
        <v>10</v>
      </c>
      <c r="O10" s="27">
        <v>2</v>
      </c>
      <c r="P10" s="27">
        <f t="shared" si="5"/>
        <v>8.8000000000000007</v>
      </c>
      <c r="Q10" s="28">
        <f t="shared" si="8"/>
        <v>8.0519999999999996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6">
        <v>7.38</v>
      </c>
      <c r="D11" s="27">
        <v>7.38</v>
      </c>
      <c r="E11" s="27">
        <f t="shared" si="0"/>
        <v>7.38</v>
      </c>
      <c r="F11" s="27">
        <f t="shared" si="1"/>
        <v>5.9039999999999999</v>
      </c>
      <c r="G11" s="27">
        <f t="shared" si="6"/>
        <v>5.5</v>
      </c>
      <c r="H11" s="27">
        <v>1.1000000000000001</v>
      </c>
      <c r="I11" s="27">
        <f t="shared" si="2"/>
        <v>7.0039999999999996</v>
      </c>
      <c r="J11" s="27">
        <v>7.5</v>
      </c>
      <c r="K11" s="27">
        <v>7.5</v>
      </c>
      <c r="L11" s="27">
        <f t="shared" si="3"/>
        <v>7.5</v>
      </c>
      <c r="M11" s="27">
        <f t="shared" si="4"/>
        <v>6</v>
      </c>
      <c r="N11" s="27">
        <f t="shared" si="7"/>
        <v>8.5</v>
      </c>
      <c r="O11" s="27">
        <v>1.7</v>
      </c>
      <c r="P11" s="27">
        <f t="shared" si="5"/>
        <v>7.7</v>
      </c>
      <c r="Q11" s="28">
        <f t="shared" si="8"/>
        <v>7.3520000000000003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6">
        <v>10</v>
      </c>
      <c r="D12" s="27">
        <v>10</v>
      </c>
      <c r="E12" s="27">
        <f t="shared" si="0"/>
        <v>10</v>
      </c>
      <c r="F12" s="27">
        <f t="shared" si="1"/>
        <v>8</v>
      </c>
      <c r="G12" s="27">
        <f t="shared" si="6"/>
        <v>10</v>
      </c>
      <c r="H12" s="27">
        <v>2</v>
      </c>
      <c r="I12" s="27">
        <f t="shared" si="2"/>
        <v>10</v>
      </c>
      <c r="J12" s="27">
        <v>10</v>
      </c>
      <c r="K12" s="27">
        <v>10</v>
      </c>
      <c r="L12" s="27">
        <f t="shared" si="3"/>
        <v>10</v>
      </c>
      <c r="M12" s="27">
        <f t="shared" si="4"/>
        <v>8</v>
      </c>
      <c r="N12" s="27">
        <f t="shared" si="7"/>
        <v>10</v>
      </c>
      <c r="O12" s="27">
        <v>2</v>
      </c>
      <c r="P12" s="27">
        <f t="shared" si="5"/>
        <v>10</v>
      </c>
      <c r="Q12" s="28">
        <f t="shared" si="8"/>
        <v>10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8.3886666666666674</v>
      </c>
      <c r="R13" s="28"/>
      <c r="S13" s="28"/>
      <c r="T13" s="28"/>
    </row>
    <row r="14" spans="1:23" ht="15.75" customHeight="1"/>
    <row r="15" spans="1:23" ht="15.75" customHeight="1">
      <c r="B15" s="2"/>
    </row>
    <row r="16" spans="1:23" ht="15.75" customHeight="1">
      <c r="B16" s="31" t="s">
        <v>55</v>
      </c>
    </row>
    <row r="17" spans="2:2" ht="15.75" customHeight="1">
      <c r="B17" s="32" t="s">
        <v>359</v>
      </c>
    </row>
    <row r="18" spans="2:2" ht="15.75" customHeight="1">
      <c r="B18" s="32"/>
    </row>
    <row r="19" spans="2:2" ht="15.75" customHeight="1"/>
    <row r="20" spans="2:2" ht="15.75" customHeight="1"/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</sheetData>
  <mergeCells count="15">
    <mergeCell ref="A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CD5B5"/>
    <pageSetUpPr fitToPage="1"/>
  </sheetPr>
  <dimension ref="A1:XFC18"/>
  <sheetViews>
    <sheetView topLeftCell="A5" zoomScale="60" zoomScaleNormal="60" workbookViewId="0">
      <selection activeCell="O7" sqref="O7:O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53" t="str">
        <f>DATA!B2</f>
        <v>UNIDAD EDUCATIVA 12 DE FEBRERO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DATA!K7</f>
        <v>EEFF</v>
      </c>
      <c r="F4" s="48"/>
      <c r="G4" s="48"/>
      <c r="H4" s="52" t="s">
        <v>34</v>
      </c>
      <c r="I4" s="52"/>
      <c r="J4" s="48" t="str">
        <f>DATA!N7</f>
        <v>Sonia Garcia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6">
        <v>10</v>
      </c>
      <c r="D7" s="27">
        <v>9</v>
      </c>
      <c r="E7" s="27">
        <f t="shared" ref="E7:E12" si="0">(C7+D7)/2</f>
        <v>9.5</v>
      </c>
      <c r="F7" s="27">
        <f t="shared" ref="F7:F12" si="1">E7*0.8</f>
        <v>7.6000000000000005</v>
      </c>
      <c r="G7" s="27">
        <f>H7/0.2</f>
        <v>10</v>
      </c>
      <c r="H7" s="47">
        <v>2</v>
      </c>
      <c r="I7" s="27">
        <f t="shared" ref="I7:I12" si="2">F7+H7</f>
        <v>9.6000000000000014</v>
      </c>
      <c r="J7" s="27">
        <v>10</v>
      </c>
      <c r="K7" s="27">
        <v>10</v>
      </c>
      <c r="L7" s="27">
        <f t="shared" ref="L7:L12" si="3">(J7+K7)/2</f>
        <v>10</v>
      </c>
      <c r="M7" s="27">
        <f t="shared" ref="M7:M12" si="4">L7*0.8</f>
        <v>8</v>
      </c>
      <c r="N7" s="27">
        <f>O7/0.2</f>
        <v>8.5</v>
      </c>
      <c r="O7" s="27">
        <v>1.7</v>
      </c>
      <c r="P7" s="27">
        <f t="shared" ref="P7:P12" si="5">M7+O7</f>
        <v>9.6999999999999993</v>
      </c>
      <c r="Q7" s="28">
        <f>(I7+P7)/2</f>
        <v>9.65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6">
        <v>8.66</v>
      </c>
      <c r="D8" s="27">
        <v>8</v>
      </c>
      <c r="E8" s="27">
        <f t="shared" si="0"/>
        <v>8.33</v>
      </c>
      <c r="F8" s="27">
        <f t="shared" si="1"/>
        <v>6.6640000000000006</v>
      </c>
      <c r="G8" s="27">
        <f t="shared" ref="G8:G12" si="6">H8/0.2</f>
        <v>9</v>
      </c>
      <c r="H8" s="47">
        <v>1.8</v>
      </c>
      <c r="I8" s="27">
        <f t="shared" si="2"/>
        <v>8.4640000000000004</v>
      </c>
      <c r="J8" s="27">
        <v>8.17</v>
      </c>
      <c r="K8" s="27">
        <v>8</v>
      </c>
      <c r="L8" s="27">
        <f t="shared" si="3"/>
        <v>8.0850000000000009</v>
      </c>
      <c r="M8" s="27">
        <f t="shared" si="4"/>
        <v>6.4680000000000009</v>
      </c>
      <c r="N8" s="27">
        <f t="shared" ref="N8:N12" si="7">O8/0.2</f>
        <v>7.1</v>
      </c>
      <c r="O8" s="27">
        <v>1.42</v>
      </c>
      <c r="P8" s="27">
        <f t="shared" si="5"/>
        <v>7.8880000000000008</v>
      </c>
      <c r="Q8" s="28">
        <f t="shared" ref="Q8:Q12" si="8">(I8+P8)/2</f>
        <v>8.1760000000000002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6">
        <v>9.66</v>
      </c>
      <c r="D9" s="27">
        <v>5</v>
      </c>
      <c r="E9" s="27">
        <f t="shared" si="0"/>
        <v>7.33</v>
      </c>
      <c r="F9" s="27">
        <f t="shared" si="1"/>
        <v>5.8640000000000008</v>
      </c>
      <c r="G9" s="27">
        <f t="shared" si="6"/>
        <v>10</v>
      </c>
      <c r="H9" s="47">
        <v>2</v>
      </c>
      <c r="I9" s="27">
        <f t="shared" si="2"/>
        <v>7.8640000000000008</v>
      </c>
      <c r="J9" s="27">
        <v>8.6300000000000008</v>
      </c>
      <c r="K9" s="27">
        <v>8.5</v>
      </c>
      <c r="L9" s="27">
        <f t="shared" si="3"/>
        <v>8.5650000000000013</v>
      </c>
      <c r="M9" s="27">
        <f t="shared" si="4"/>
        <v>6.8520000000000012</v>
      </c>
      <c r="N9" s="27">
        <f t="shared" si="7"/>
        <v>4</v>
      </c>
      <c r="O9" s="27">
        <v>0.8</v>
      </c>
      <c r="P9" s="27">
        <f t="shared" si="5"/>
        <v>7.652000000000001</v>
      </c>
      <c r="Q9" s="28">
        <f t="shared" si="8"/>
        <v>7.7580000000000009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6">
        <v>9.66</v>
      </c>
      <c r="D10" s="27">
        <v>9.5</v>
      </c>
      <c r="E10" s="27">
        <f t="shared" si="0"/>
        <v>9.58</v>
      </c>
      <c r="F10" s="27">
        <f t="shared" si="1"/>
        <v>7.6640000000000006</v>
      </c>
      <c r="G10" s="27">
        <f t="shared" si="6"/>
        <v>6.9999999999999991</v>
      </c>
      <c r="H10" s="47">
        <v>1.4</v>
      </c>
      <c r="I10" s="27">
        <f t="shared" si="2"/>
        <v>9.0640000000000001</v>
      </c>
      <c r="J10" s="27">
        <v>9.08</v>
      </c>
      <c r="K10" s="27">
        <v>9</v>
      </c>
      <c r="L10" s="27">
        <f t="shared" si="3"/>
        <v>9.0399999999999991</v>
      </c>
      <c r="M10" s="27">
        <f t="shared" si="4"/>
        <v>7.2319999999999993</v>
      </c>
      <c r="N10" s="27">
        <f t="shared" si="7"/>
        <v>10</v>
      </c>
      <c r="O10" s="27">
        <v>2</v>
      </c>
      <c r="P10" s="27">
        <f t="shared" si="5"/>
        <v>9.2319999999999993</v>
      </c>
      <c r="Q10" s="28">
        <f t="shared" si="8"/>
        <v>9.1479999999999997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6">
        <v>9.66</v>
      </c>
      <c r="D11" s="27">
        <v>8.5</v>
      </c>
      <c r="E11" s="27">
        <f t="shared" si="0"/>
        <v>9.08</v>
      </c>
      <c r="F11" s="27">
        <f t="shared" si="1"/>
        <v>7.2640000000000002</v>
      </c>
      <c r="G11" s="27">
        <f t="shared" si="6"/>
        <v>10</v>
      </c>
      <c r="H11" s="47">
        <v>2</v>
      </c>
      <c r="I11" s="27">
        <f t="shared" si="2"/>
        <v>9.2639999999999993</v>
      </c>
      <c r="J11" s="27">
        <v>7.71</v>
      </c>
      <c r="K11" s="27">
        <v>7.5</v>
      </c>
      <c r="L11" s="27">
        <f t="shared" si="3"/>
        <v>7.6050000000000004</v>
      </c>
      <c r="M11" s="27">
        <f t="shared" si="4"/>
        <v>6.0840000000000005</v>
      </c>
      <c r="N11" s="27">
        <f t="shared" si="7"/>
        <v>10</v>
      </c>
      <c r="O11" s="27">
        <v>2</v>
      </c>
      <c r="P11" s="27">
        <f t="shared" si="5"/>
        <v>8.0839999999999996</v>
      </c>
      <c r="Q11" s="28">
        <f t="shared" si="8"/>
        <v>8.6739999999999995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6">
        <v>10</v>
      </c>
      <c r="D12" s="27">
        <v>9.5</v>
      </c>
      <c r="E12" s="27">
        <f t="shared" si="0"/>
        <v>9.75</v>
      </c>
      <c r="F12" s="27">
        <f t="shared" si="1"/>
        <v>7.8000000000000007</v>
      </c>
      <c r="G12" s="27">
        <f t="shared" si="6"/>
        <v>10</v>
      </c>
      <c r="H12" s="47">
        <v>2</v>
      </c>
      <c r="I12" s="27">
        <f t="shared" si="2"/>
        <v>9.8000000000000007</v>
      </c>
      <c r="J12" s="27">
        <v>9.5399999999999991</v>
      </c>
      <c r="K12" s="27">
        <v>9.5</v>
      </c>
      <c r="L12" s="27">
        <f t="shared" si="3"/>
        <v>9.52</v>
      </c>
      <c r="M12" s="27">
        <f t="shared" si="4"/>
        <v>7.6159999999999997</v>
      </c>
      <c r="N12" s="27">
        <f t="shared" si="7"/>
        <v>10</v>
      </c>
      <c r="O12" s="27">
        <v>2</v>
      </c>
      <c r="P12" s="27">
        <f t="shared" si="5"/>
        <v>9.6159999999999997</v>
      </c>
      <c r="Q12" s="28">
        <f t="shared" si="8"/>
        <v>9.7080000000000002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8.8523333333333323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A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conditionalFormatting sqref="H7:H12">
    <cfRule type="cellIs" dxfId="0" priority="1" stopIfTrue="1" operator="notBetween">
      <formula>0</formula>
      <formula>10</formula>
    </cfRule>
  </conditionalFormatting>
  <dataValidations count="1">
    <dataValidation type="decimal" allowBlank="1" showInputMessage="1" showErrorMessage="1" errorTitle="MENSAJE" error="Ingrese valores entre 0 y 2" sqref="H7:H12" xr:uid="{6FC543B8-A5CC-4B1F-96BE-7E50C366F859}">
      <formula1>0</formula1>
      <formula2>2</formula2>
    </dataValidation>
  </dataValidation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CD5B5"/>
    <pageSetUpPr fitToPage="1"/>
  </sheetPr>
  <dimension ref="A1:XFC18"/>
  <sheetViews>
    <sheetView topLeftCell="A5" zoomScale="60" zoomScaleNormal="60" workbookViewId="0">
      <selection activeCell="H7" sqref="H7:H12"/>
    </sheetView>
  </sheetViews>
  <sheetFormatPr baseColWidth="10" defaultColWidth="11.453125" defaultRowHeight="14.5"/>
  <cols>
    <col min="1" max="1" width="3.453125" style="9" customWidth="1"/>
    <col min="2" max="2" width="37.6328125" style="9" customWidth="1"/>
    <col min="3" max="3" width="6.08984375" style="9" customWidth="1"/>
    <col min="4" max="4" width="6.54296875" style="9" customWidth="1"/>
    <col min="5" max="5" width="6.08984375" style="9" customWidth="1"/>
    <col min="6" max="6" width="5.54296875" style="9" customWidth="1"/>
    <col min="7" max="7" width="5.1796875" style="9" customWidth="1"/>
    <col min="8" max="8" width="5.90625" style="9" customWidth="1"/>
    <col min="9" max="9" width="5.54296875" style="9" customWidth="1"/>
    <col min="10" max="11" width="5.08984375" style="9" customWidth="1"/>
    <col min="12" max="12" width="4.81640625" style="9" customWidth="1"/>
    <col min="13" max="13" width="4.08984375" style="9" customWidth="1"/>
    <col min="14" max="14" width="5" style="9" customWidth="1"/>
    <col min="15" max="15" width="4.54296875" style="9" customWidth="1"/>
    <col min="16" max="16" width="5.1796875" style="9" customWidth="1"/>
    <col min="17" max="17" width="4.90625" style="9" customWidth="1"/>
    <col min="18" max="19" width="5.54296875" style="9" customWidth="1"/>
    <col min="20" max="20" width="4.90625" style="9" customWidth="1"/>
    <col min="21" max="21" width="3.90625" style="9" customWidth="1"/>
    <col min="22" max="22" width="7.36328125" style="9" customWidth="1"/>
    <col min="23" max="1023" width="11.453125" style="9"/>
    <col min="16384" max="16384" width="11.54296875" style="1" customWidth="1"/>
  </cols>
  <sheetData>
    <row r="1" spans="1:23" ht="18">
      <c r="A1" s="53" t="str">
        <f>DATA!B2</f>
        <v>UNIDAD EDUCATIVA 12 DE FEBRERO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3">
      <c r="A2" s="57" t="str">
        <f>DATA!B9</f>
        <v>Zamora-Ecuador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</row>
    <row r="3" spans="1:23" ht="15.5">
      <c r="A3" s="13"/>
      <c r="B3" s="13"/>
      <c r="C3" s="55" t="s">
        <v>32</v>
      </c>
      <c r="D3" s="55"/>
      <c r="E3" s="55"/>
      <c r="F3" s="55"/>
      <c r="G3" s="55"/>
      <c r="H3" s="55"/>
      <c r="I3" s="56" t="str">
        <f>DATA!B7</f>
        <v>Segundo Bimestre</v>
      </c>
      <c r="J3" s="56"/>
      <c r="K3" s="56"/>
      <c r="L3" s="56"/>
      <c r="M3" s="56"/>
      <c r="N3" s="14"/>
      <c r="O3" s="15"/>
      <c r="P3" s="15"/>
      <c r="Q3" s="55" t="str">
        <f>DATA!B6</f>
        <v>2023-2024</v>
      </c>
      <c r="R3" s="55"/>
      <c r="S3" s="55"/>
      <c r="T3" s="55"/>
    </row>
    <row r="4" spans="1:23" ht="18.5">
      <c r="A4" s="16"/>
      <c r="B4" s="17" t="str">
        <f>DATA!B3</f>
        <v>10mo EGB A</v>
      </c>
      <c r="C4" s="52" t="s">
        <v>33</v>
      </c>
      <c r="D4" s="52"/>
      <c r="E4" s="48" t="str">
        <f>DATA!K8</f>
        <v>ECA</v>
      </c>
      <c r="F4" s="48"/>
      <c r="G4" s="48"/>
      <c r="H4" s="52" t="s">
        <v>34</v>
      </c>
      <c r="I4" s="52"/>
      <c r="J4" s="48" t="str">
        <f>DATA!N8</f>
        <v>Emerson Leon</v>
      </c>
      <c r="K4" s="48"/>
      <c r="L4" s="48"/>
      <c r="M4" s="48"/>
      <c r="N4" s="52" t="s">
        <v>35</v>
      </c>
      <c r="O4" s="52"/>
      <c r="P4" s="48" t="str">
        <f>DATA!B8</f>
        <v>Nocturna-Intensiva</v>
      </c>
      <c r="Q4" s="48"/>
      <c r="R4" s="48"/>
      <c r="S4" s="48"/>
      <c r="T4" s="48"/>
    </row>
    <row r="5" spans="1:23" ht="15" customHeight="1">
      <c r="A5" s="49" t="s">
        <v>36</v>
      </c>
      <c r="B5" s="50" t="s">
        <v>37</v>
      </c>
      <c r="C5" s="51" t="s">
        <v>38</v>
      </c>
      <c r="D5" s="51"/>
      <c r="E5" s="51"/>
      <c r="F5" s="51"/>
      <c r="G5" s="51"/>
      <c r="H5" s="51"/>
      <c r="I5" s="51"/>
      <c r="J5" s="51" t="s">
        <v>39</v>
      </c>
      <c r="K5" s="51"/>
      <c r="L5" s="51"/>
      <c r="M5" s="51"/>
      <c r="N5" s="51"/>
      <c r="O5" s="51"/>
      <c r="P5" s="51"/>
      <c r="Q5" s="18"/>
      <c r="R5" s="18"/>
      <c r="S5" s="18"/>
      <c r="T5" s="18"/>
    </row>
    <row r="6" spans="1:23" ht="67.5" customHeight="1">
      <c r="A6" s="49"/>
      <c r="B6" s="50"/>
      <c r="C6" s="19" t="s">
        <v>40</v>
      </c>
      <c r="D6" s="20" t="s">
        <v>41</v>
      </c>
      <c r="E6" s="21" t="s">
        <v>42</v>
      </c>
      <c r="F6" s="21" t="s">
        <v>43</v>
      </c>
      <c r="G6" s="21" t="s">
        <v>44</v>
      </c>
      <c r="H6" s="22" t="s">
        <v>45</v>
      </c>
      <c r="I6" s="21" t="s">
        <v>46</v>
      </c>
      <c r="J6" s="21" t="s">
        <v>40</v>
      </c>
      <c r="K6" s="23" t="s">
        <v>41</v>
      </c>
      <c r="L6" s="21" t="s">
        <v>42</v>
      </c>
      <c r="M6" s="22" t="s">
        <v>43</v>
      </c>
      <c r="N6" s="22" t="s">
        <v>44</v>
      </c>
      <c r="O6" s="21" t="s">
        <v>45</v>
      </c>
      <c r="P6" s="21" t="s">
        <v>47</v>
      </c>
      <c r="Q6" s="21" t="s">
        <v>48</v>
      </c>
      <c r="R6" s="21" t="s">
        <v>49</v>
      </c>
      <c r="S6" s="21" t="s">
        <v>50</v>
      </c>
      <c r="T6" s="21" t="s">
        <v>51</v>
      </c>
      <c r="W6" s="9" t="s">
        <v>52</v>
      </c>
    </row>
    <row r="7" spans="1:23" ht="15.75" customHeight="1">
      <c r="A7" s="24">
        <v>1</v>
      </c>
      <c r="B7" s="25" t="str">
        <f>DATA!F2</f>
        <v>CABRERA BARROS ESPERANZA CISNE</v>
      </c>
      <c r="C7" s="26">
        <v>10</v>
      </c>
      <c r="D7" s="27">
        <v>10</v>
      </c>
      <c r="E7" s="27">
        <f t="shared" ref="E7:E12" si="0">(C7+D7)/2</f>
        <v>10</v>
      </c>
      <c r="F7" s="27">
        <f t="shared" ref="F7:F12" si="1">E7*0.8</f>
        <v>8</v>
      </c>
      <c r="G7" s="27">
        <f>H7/0.2</f>
        <v>9</v>
      </c>
      <c r="H7" s="27">
        <v>1.8</v>
      </c>
      <c r="I7" s="27">
        <f t="shared" ref="I7:I12" si="2">F7+H7</f>
        <v>9.8000000000000007</v>
      </c>
      <c r="J7" s="27">
        <v>10</v>
      </c>
      <c r="K7" s="27">
        <v>10</v>
      </c>
      <c r="L7" s="27">
        <f t="shared" ref="L7:L12" si="3">(J7+K7)/2</f>
        <v>10</v>
      </c>
      <c r="M7" s="27">
        <f t="shared" ref="M7:M12" si="4">L7*0.8</f>
        <v>8</v>
      </c>
      <c r="N7" s="27">
        <f>O7/0.2</f>
        <v>10</v>
      </c>
      <c r="O7" s="27">
        <v>2</v>
      </c>
      <c r="P7" s="27">
        <f t="shared" ref="P7:P12" si="5">M7+O7</f>
        <v>10</v>
      </c>
      <c r="Q7" s="28">
        <f>(I7+P7)/2</f>
        <v>9.9</v>
      </c>
      <c r="R7" s="28"/>
      <c r="S7" s="28">
        <v>0</v>
      </c>
      <c r="T7" s="28" t="s">
        <v>53</v>
      </c>
    </row>
    <row r="8" spans="1:23" ht="15.75" customHeight="1">
      <c r="A8" s="24">
        <v>2</v>
      </c>
      <c r="B8" s="25" t="str">
        <f>DATA!F3</f>
        <v>CASTILLO SANIMBA YANDER WELINGTON</v>
      </c>
      <c r="C8" s="26">
        <v>7</v>
      </c>
      <c r="D8" s="27">
        <v>2</v>
      </c>
      <c r="E8" s="27">
        <f t="shared" si="0"/>
        <v>4.5</v>
      </c>
      <c r="F8" s="27">
        <f t="shared" si="1"/>
        <v>3.6</v>
      </c>
      <c r="G8" s="27">
        <f t="shared" ref="G8:G12" si="6">H8/0.2</f>
        <v>8</v>
      </c>
      <c r="H8" s="27">
        <v>1.6</v>
      </c>
      <c r="I8" s="27">
        <f t="shared" si="2"/>
        <v>5.2</v>
      </c>
      <c r="J8" s="27">
        <v>9.1999999999999993</v>
      </c>
      <c r="K8" s="27">
        <v>9</v>
      </c>
      <c r="L8" s="27">
        <f t="shared" si="3"/>
        <v>9.1</v>
      </c>
      <c r="M8" s="27">
        <f t="shared" si="4"/>
        <v>7.28</v>
      </c>
      <c r="N8" s="27">
        <f t="shared" ref="N8:N12" si="7">O8/0.2</f>
        <v>8</v>
      </c>
      <c r="O8" s="27">
        <v>1.6</v>
      </c>
      <c r="P8" s="27">
        <f t="shared" si="5"/>
        <v>8.8800000000000008</v>
      </c>
      <c r="Q8" s="28">
        <f t="shared" ref="Q8:Q12" si="8">(I8+P8)/2</f>
        <v>7.0400000000000009</v>
      </c>
      <c r="R8" s="28"/>
      <c r="S8" s="28">
        <v>0</v>
      </c>
      <c r="T8" s="28" t="s">
        <v>53</v>
      </c>
    </row>
    <row r="9" spans="1:23" ht="15.75" customHeight="1">
      <c r="A9" s="24">
        <v>3</v>
      </c>
      <c r="B9" s="25" t="str">
        <f>DATA!F4</f>
        <v>CORAIZA CERDA EMERSON DAVID</v>
      </c>
      <c r="C9" s="26">
        <v>8</v>
      </c>
      <c r="D9" s="27">
        <v>7</v>
      </c>
      <c r="E9" s="27">
        <f t="shared" si="0"/>
        <v>7.5</v>
      </c>
      <c r="F9" s="27">
        <f t="shared" si="1"/>
        <v>6</v>
      </c>
      <c r="G9" s="27">
        <f t="shared" si="6"/>
        <v>9</v>
      </c>
      <c r="H9" s="27">
        <v>1.8</v>
      </c>
      <c r="I9" s="27">
        <f t="shared" si="2"/>
        <v>7.8</v>
      </c>
      <c r="J9" s="27">
        <v>7</v>
      </c>
      <c r="K9" s="27">
        <v>7</v>
      </c>
      <c r="L9" s="27">
        <f t="shared" si="3"/>
        <v>7</v>
      </c>
      <c r="M9" s="27">
        <f t="shared" si="4"/>
        <v>5.6000000000000005</v>
      </c>
      <c r="N9" s="27">
        <f t="shared" si="7"/>
        <v>6.9999999999999991</v>
      </c>
      <c r="O9" s="27">
        <v>1.4</v>
      </c>
      <c r="P9" s="27">
        <f t="shared" si="5"/>
        <v>7</v>
      </c>
      <c r="Q9" s="28">
        <f t="shared" si="8"/>
        <v>7.4</v>
      </c>
      <c r="R9" s="28"/>
      <c r="S9" s="28">
        <v>0</v>
      </c>
      <c r="T9" s="28" t="s">
        <v>53</v>
      </c>
    </row>
    <row r="10" spans="1:23" ht="15.75" customHeight="1">
      <c r="A10" s="24">
        <v>4</v>
      </c>
      <c r="B10" s="25" t="str">
        <f>DATA!F5</f>
        <v>TORRES SANCHEZ LUIS ANGEL</v>
      </c>
      <c r="C10" s="26">
        <v>8</v>
      </c>
      <c r="D10" s="27">
        <v>10</v>
      </c>
      <c r="E10" s="27">
        <f t="shared" si="0"/>
        <v>9</v>
      </c>
      <c r="F10" s="27">
        <f t="shared" si="1"/>
        <v>7.2</v>
      </c>
      <c r="G10" s="27">
        <f t="shared" si="6"/>
        <v>5.9999999999999991</v>
      </c>
      <c r="H10" s="27">
        <v>1.2</v>
      </c>
      <c r="I10" s="27">
        <f t="shared" si="2"/>
        <v>8.4</v>
      </c>
      <c r="J10" s="27">
        <v>8</v>
      </c>
      <c r="K10" s="27">
        <v>8</v>
      </c>
      <c r="L10" s="27">
        <f t="shared" si="3"/>
        <v>8</v>
      </c>
      <c r="M10" s="27">
        <f t="shared" si="4"/>
        <v>6.4</v>
      </c>
      <c r="N10" s="27">
        <f t="shared" si="7"/>
        <v>6.9999999999999991</v>
      </c>
      <c r="O10" s="27">
        <v>1.4</v>
      </c>
      <c r="P10" s="27">
        <f t="shared" si="5"/>
        <v>7.8000000000000007</v>
      </c>
      <c r="Q10" s="28">
        <f t="shared" si="8"/>
        <v>8.1000000000000014</v>
      </c>
      <c r="R10" s="28"/>
      <c r="S10" s="28">
        <v>0</v>
      </c>
      <c r="T10" s="28" t="s">
        <v>53</v>
      </c>
    </row>
    <row r="11" spans="1:23" ht="15.75" customHeight="1">
      <c r="A11" s="24">
        <v>5</v>
      </c>
      <c r="B11" s="25" t="str">
        <f>DATA!F6</f>
        <v>VILLEGAS COLALA ANTHONY DANIEL</v>
      </c>
      <c r="C11" s="26">
        <v>10</v>
      </c>
      <c r="D11" s="27">
        <v>10</v>
      </c>
      <c r="E11" s="27">
        <f t="shared" si="0"/>
        <v>10</v>
      </c>
      <c r="F11" s="27">
        <f t="shared" si="1"/>
        <v>8</v>
      </c>
      <c r="G11" s="27">
        <f t="shared" si="6"/>
        <v>9</v>
      </c>
      <c r="H11" s="27">
        <v>1.8</v>
      </c>
      <c r="I11" s="27">
        <f t="shared" si="2"/>
        <v>9.8000000000000007</v>
      </c>
      <c r="J11" s="27">
        <v>7</v>
      </c>
      <c r="K11" s="27">
        <v>8</v>
      </c>
      <c r="L11" s="27">
        <f t="shared" si="3"/>
        <v>7.5</v>
      </c>
      <c r="M11" s="27">
        <f t="shared" si="4"/>
        <v>6</v>
      </c>
      <c r="N11" s="27">
        <f t="shared" si="7"/>
        <v>6.9999999999999991</v>
      </c>
      <c r="O11" s="27">
        <v>1.4</v>
      </c>
      <c r="P11" s="27">
        <f t="shared" si="5"/>
        <v>7.4</v>
      </c>
      <c r="Q11" s="28">
        <f t="shared" si="8"/>
        <v>8.6000000000000014</v>
      </c>
      <c r="R11" s="28"/>
      <c r="S11" s="28">
        <v>0</v>
      </c>
      <c r="T11" s="28" t="s">
        <v>53</v>
      </c>
    </row>
    <row r="12" spans="1:23" ht="15.75" customHeight="1">
      <c r="A12" s="24">
        <v>6</v>
      </c>
      <c r="B12" s="25" t="str">
        <f>DATA!F7</f>
        <v>VINAMAGUA MONTOYA MARIANA ELIZABETH</v>
      </c>
      <c r="C12" s="26">
        <v>10</v>
      </c>
      <c r="D12" s="27">
        <v>9</v>
      </c>
      <c r="E12" s="27">
        <f t="shared" si="0"/>
        <v>9.5</v>
      </c>
      <c r="F12" s="27">
        <f t="shared" si="1"/>
        <v>7.6000000000000005</v>
      </c>
      <c r="G12" s="27">
        <f t="shared" si="6"/>
        <v>10</v>
      </c>
      <c r="H12" s="27">
        <v>2</v>
      </c>
      <c r="I12" s="27">
        <f t="shared" si="2"/>
        <v>9.6000000000000014</v>
      </c>
      <c r="J12" s="27">
        <v>9</v>
      </c>
      <c r="K12" s="27">
        <v>7</v>
      </c>
      <c r="L12" s="27">
        <f t="shared" si="3"/>
        <v>8</v>
      </c>
      <c r="M12" s="27">
        <f t="shared" si="4"/>
        <v>6.4</v>
      </c>
      <c r="N12" s="27">
        <f t="shared" si="7"/>
        <v>10</v>
      </c>
      <c r="O12" s="27">
        <v>2</v>
      </c>
      <c r="P12" s="27">
        <f t="shared" si="5"/>
        <v>8.4</v>
      </c>
      <c r="Q12" s="28">
        <f t="shared" si="8"/>
        <v>9</v>
      </c>
      <c r="R12" s="28"/>
      <c r="S12" s="28">
        <v>0</v>
      </c>
      <c r="T12" s="28" t="s">
        <v>53</v>
      </c>
    </row>
    <row r="13" spans="1:23" ht="15.75" customHeight="1">
      <c r="A13" s="24">
        <v>21</v>
      </c>
      <c r="B13" s="29"/>
      <c r="C13" s="26"/>
      <c r="D13" s="27"/>
      <c r="E13" s="27"/>
      <c r="F13" s="27"/>
      <c r="G13" s="27"/>
      <c r="H13" s="27"/>
      <c r="I13" s="27"/>
      <c r="J13" s="30"/>
      <c r="K13" s="30"/>
      <c r="L13" s="27"/>
      <c r="M13" s="27"/>
      <c r="N13" s="27"/>
      <c r="O13" s="27" t="s">
        <v>54</v>
      </c>
      <c r="P13" s="27"/>
      <c r="Q13" s="28">
        <f>AVERAGE(Q7:Q12)</f>
        <v>8.3400000000000016</v>
      </c>
      <c r="R13" s="28"/>
      <c r="S13" s="28"/>
      <c r="T13" s="28"/>
    </row>
    <row r="15" spans="1:23">
      <c r="B15" s="2"/>
    </row>
    <row r="16" spans="1:23">
      <c r="B16" s="2"/>
    </row>
    <row r="17" spans="2:2">
      <c r="B17" s="31"/>
    </row>
    <row r="18" spans="2:2">
      <c r="B18" s="32"/>
    </row>
  </sheetData>
  <mergeCells count="15">
    <mergeCell ref="A1:T1"/>
    <mergeCell ref="A2:T2"/>
    <mergeCell ref="C3:H3"/>
    <mergeCell ref="I3:M3"/>
    <mergeCell ref="Q3:T3"/>
    <mergeCell ref="P4:T4"/>
    <mergeCell ref="A5:A6"/>
    <mergeCell ref="B5:B6"/>
    <mergeCell ref="C5:I5"/>
    <mergeCell ref="J5:P5"/>
    <mergeCell ref="C4:D4"/>
    <mergeCell ref="E4:G4"/>
    <mergeCell ref="H4:I4"/>
    <mergeCell ref="J4:M4"/>
    <mergeCell ref="N4:O4"/>
  </mergeCells>
  <dataValidations count="1">
    <dataValidation type="decimal" allowBlank="1" showInputMessage="1" showErrorMessage="1" errorTitle="MENSAJE" error="Ingrese valores entre 0 y 2" sqref="H7:H12" xr:uid="{4903E1B7-D82C-46D4-AC6E-2B4BFB80030C}">
      <formula1>0</formula1>
      <formula2>2</formula2>
    </dataValidation>
  </dataValidations>
  <pageMargins left="0.55000000000000004" right="0.2" top="0.24027777777777801" bottom="0.209722222222222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9:B16"/>
  <sheetViews>
    <sheetView zoomScale="60" zoomScaleNormal="60" workbookViewId="0">
      <selection activeCell="B16" sqref="B16"/>
    </sheetView>
  </sheetViews>
  <sheetFormatPr baseColWidth="10" defaultColWidth="11.08984375" defaultRowHeight="14.5"/>
  <cols>
    <col min="1" max="1" width="23" style="2" customWidth="1"/>
    <col min="2" max="2" width="23.54296875" style="2" customWidth="1"/>
  </cols>
  <sheetData>
    <row r="9" spans="1:2">
      <c r="A9" s="2" t="s">
        <v>56</v>
      </c>
      <c r="B9" s="2" t="s">
        <v>57</v>
      </c>
    </row>
    <row r="12" spans="1:2">
      <c r="A12" s="2" t="s">
        <v>58</v>
      </c>
      <c r="B12" s="2" t="s">
        <v>59</v>
      </c>
    </row>
    <row r="13" spans="1:2">
      <c r="B13" s="2" t="s">
        <v>60</v>
      </c>
    </row>
    <row r="14" spans="1:2">
      <c r="B14" s="2" t="s">
        <v>61</v>
      </c>
    </row>
    <row r="15" spans="1:2">
      <c r="B15" s="2" t="s">
        <v>62</v>
      </c>
    </row>
    <row r="16" spans="1:2">
      <c r="B16" s="2" t="s">
        <v>63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DATA</vt:lpstr>
      <vt:lpstr>Matematicas</vt:lpstr>
      <vt:lpstr>Lenguaje</vt:lpstr>
      <vt:lpstr>CCNN</vt:lpstr>
      <vt:lpstr>EESS</vt:lpstr>
      <vt:lpstr>Ingles</vt:lpstr>
      <vt:lpstr>EEFF</vt:lpstr>
      <vt:lpstr>ECA</vt:lpstr>
      <vt:lpstr>INFORMACIÓN</vt:lpstr>
      <vt:lpstr>A</vt:lpstr>
      <vt:lpstr>B</vt:lpstr>
      <vt:lpstr>C</vt:lpstr>
      <vt:lpstr>D</vt:lpstr>
      <vt:lpstr>E</vt:lpstr>
      <vt:lpstr>consolidado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Jimmy Gustavo Ruiz Campoverde</cp:lastModifiedBy>
  <cp:revision>186</cp:revision>
  <cp:lastPrinted>2024-02-12T16:57:00Z</cp:lastPrinted>
  <dcterms:created xsi:type="dcterms:W3CDTF">2019-09-03T00:52:39Z</dcterms:created>
  <dcterms:modified xsi:type="dcterms:W3CDTF">2024-02-12T17:32:35Z</dcterms:modified>
  <dc:language>en-US</dc:language>
</cp:coreProperties>
</file>