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7.xml.rels" ContentType="application/vnd.openxmlformats-package.relationships+xml"/>
  <Override PartName="/xl/worksheets/_rels/sheet8.xml.rels" ContentType="application/vnd.openxmlformats-package.relationships+xml"/>
  <Override PartName="/xl/worksheets/_rels/sheet16.xml.rels" ContentType="application/vnd.openxmlformats-package.relationships+xml"/>
  <Override PartName="/xl/worksheets/_rels/sheet7.xml.rels" ContentType="application/vnd.openxmlformats-package.relationships+xml"/>
  <Override PartName="/xl/worksheets/_rels/sheet15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3.xml.rels" ContentType="application/vnd.openxmlformats-package.relationships+xml"/>
  <Override PartName="/xl/worksheets/_rels/sheet4.xml.rels" ContentType="application/vnd.openxmlformats-package.relationships+xml"/>
  <Override PartName="/xl/worksheets/_rels/sheet12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_rels/drawing15.xml.rels" ContentType="application/vnd.openxmlformats-package.relationships+xml"/>
  <Override PartName="/xl/drawings/_rels/drawing6.xml.rels" ContentType="application/vnd.openxmlformats-package.relationships+xml"/>
  <Override PartName="/xl/drawings/_rels/drawing14.xml.rels" ContentType="application/vnd.openxmlformats-package.relationships+xml"/>
  <Override PartName="/xl/drawings/_rels/drawing5.xml.rels" ContentType="application/vnd.openxmlformats-package.relationships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1.xml.rels" ContentType="application/vnd.openxmlformats-package.relationships+xml"/>
  <Override PartName="/xl/drawings/_rels/drawing10.xml.rels" ContentType="application/vnd.openxmlformats-package.relationships+xml"/>
  <Override PartName="/xl/drawings/_rels/drawing13.xml.rels" ContentType="application/vnd.openxmlformats-package.relationships+xml"/>
  <Override PartName="/xl/drawings/_rels/drawing4.xml.rels" ContentType="application/vnd.openxmlformats-package.relationships+xml"/>
  <Override PartName="/xl/drawings/_rels/drawing12.xml.rels" ContentType="application/vnd.openxmlformats-package.relationships+xml"/>
  <Override PartName="/xl/drawings/_rels/drawing3.xml.rels" ContentType="application/vnd.openxmlformats-package.relationships+xml"/>
  <Override PartName="/xl/drawings/_rels/drawing11.xml.rels" ContentType="application/vnd.openxmlformats-package.relationships+xml"/>
  <Override PartName="/xl/drawings/_rels/drawing2.xml.rels" ContentType="application/vnd.openxmlformats-package.relationships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14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DATA" sheetId="1" state="visible" r:id="rId2"/>
    <sheet name="Matematicas" sheetId="2" state="visible" r:id="rId3"/>
    <sheet name="Lenguaje" sheetId="3" state="visible" r:id="rId4"/>
    <sheet name="CCNN" sheetId="4" state="visible" r:id="rId5"/>
    <sheet name="EESS" sheetId="5" state="visible" r:id="rId6"/>
    <sheet name="Ingles_B1" sheetId="6" state="visible" r:id="rId7"/>
    <sheet name="Ingles_B2" sheetId="7" state="visible" r:id="rId8"/>
    <sheet name="Ingles" sheetId="8" state="visible" r:id="rId9"/>
    <sheet name="EEFF" sheetId="9" state="visible" r:id="rId10"/>
    <sheet name="ECA" sheetId="10" state="visible" r:id="rId11"/>
    <sheet name="INFORMACIÓN" sheetId="11" state="hidden" r:id="rId12"/>
    <sheet name="A" sheetId="12" state="hidden" r:id="rId13"/>
    <sheet name="B" sheetId="13" state="hidden" r:id="rId14"/>
    <sheet name="C" sheetId="14" state="hidden" r:id="rId15"/>
    <sheet name="D" sheetId="15" state="hidden" r:id="rId16"/>
    <sheet name="E" sheetId="16" state="hidden" r:id="rId17"/>
    <sheet name="consolidado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<sst xmlns="http://schemas.openxmlformats.org/spreadsheetml/2006/main" count="868" uniqueCount="385">
  <si>
    <t xml:space="preserve">DATA</t>
  </si>
  <si>
    <t xml:space="preserve">#</t>
  </si>
  <si>
    <t xml:space="preserve">STUDENTS</t>
  </si>
  <si>
    <t xml:space="preserve">SUBJECTS</t>
  </si>
  <si>
    <t xml:space="preserve">Teachers</t>
  </si>
  <si>
    <t xml:space="preserve">Institución</t>
  </si>
  <si>
    <t xml:space="preserve">UNIDAD EDUCATIVA 12 DE FEBRERO</t>
  </si>
  <si>
    <t xml:space="preserve">BELTRÁN OLMEDO JESÚS JHUBER </t>
  </si>
  <si>
    <t xml:space="preserve">Matematicas</t>
  </si>
  <si>
    <t xml:space="preserve">Ligia Maza</t>
  </si>
  <si>
    <t xml:space="preserve">Curso</t>
  </si>
  <si>
    <t xml:space="preserve">9no EGB</t>
  </si>
  <si>
    <t xml:space="preserve">CUEVA ALBERCA DAVID ALEJANDRO</t>
  </si>
  <si>
    <t xml:space="preserve">Lenguage</t>
  </si>
  <si>
    <t xml:space="preserve">Gina Jaya</t>
  </si>
  <si>
    <t xml:space="preserve">Asignatura</t>
  </si>
  <si>
    <t xml:space="preserve">Ingles</t>
  </si>
  <si>
    <t xml:space="preserve">GAONA ONTANEDA MARÍA VIVIANA </t>
  </si>
  <si>
    <t xml:space="preserve">CCNN</t>
  </si>
  <si>
    <t xml:space="preserve">Tutor</t>
  </si>
  <si>
    <t xml:space="preserve">Gustavo Ruiz</t>
  </si>
  <si>
    <t xml:space="preserve">ORTEGA PASACA CARLOS ENRIQUE</t>
  </si>
  <si>
    <t xml:space="preserve">EESS</t>
  </si>
  <si>
    <t xml:space="preserve">Sonia Garcia</t>
  </si>
  <si>
    <t xml:space="preserve">Año Lectivo</t>
  </si>
  <si>
    <t xml:space="preserve">SHIMBUKAT ANTUN JAZMIN ADAMARI</t>
  </si>
  <si>
    <t xml:space="preserve">Inglés</t>
  </si>
  <si>
    <t xml:space="preserve">Periodo</t>
  </si>
  <si>
    <t xml:space="preserve">Segundo Bimestre</t>
  </si>
  <si>
    <t xml:space="preserve">TUPIKIA ANKUASH MAILY GABRIELA</t>
  </si>
  <si>
    <t xml:space="preserve">EEFF</t>
  </si>
  <si>
    <t xml:space="preserve">Mario Paz</t>
  </si>
  <si>
    <t xml:space="preserve">Jornada y Modalidad:</t>
  </si>
  <si>
    <t xml:space="preserve">Nocturna-Intensiva</t>
  </si>
  <si>
    <t xml:space="preserve">ECA</t>
  </si>
  <si>
    <t xml:space="preserve">Ciudad</t>
  </si>
  <si>
    <t xml:space="preserve">Zamora-Ecuador</t>
  </si>
  <si>
    <t xml:space="preserve">Consolidado de Calificaciones del</t>
  </si>
  <si>
    <t xml:space="preserve">Asignatura:</t>
  </si>
  <si>
    <t xml:space="preserve">Docente:</t>
  </si>
  <si>
    <t xml:space="preserve">Modalidad:</t>
  </si>
  <si>
    <t xml:space="preserve">N°</t>
  </si>
  <si>
    <t xml:space="preserve">NÓMINA</t>
  </si>
  <si>
    <t xml:space="preserve">PRIMER BIMESTRE</t>
  </si>
  <si>
    <t xml:space="preserve">SEGUNDO BIMESTRE</t>
  </si>
  <si>
    <t xml:space="preserve">Parcial 1</t>
  </si>
  <si>
    <t xml:space="preserve">Parcial 2</t>
  </si>
  <si>
    <t xml:space="preserve">Promedio</t>
  </si>
  <si>
    <t xml:space="preserve">70% Promedio</t>
  </si>
  <si>
    <t xml:space="preserve">Examen</t>
  </si>
  <si>
    <t xml:space="preserve">30% Examen</t>
  </si>
  <si>
    <t xml:space="preserve">Bimestre 1</t>
  </si>
  <si>
    <t xml:space="preserve">Bimestre 2</t>
  </si>
  <si>
    <t xml:space="preserve">Promedio Anual</t>
  </si>
  <si>
    <t xml:space="preserve">Supletorio</t>
  </si>
  <si>
    <t xml:space="preserve">Faltas</t>
  </si>
  <si>
    <t xml:space="preserve">Comportamiento</t>
  </si>
  <si>
    <t xml:space="preserve"> </t>
  </si>
  <si>
    <t xml:space="preserve">B</t>
  </si>
  <si>
    <t xml:space="preserve">A</t>
  </si>
  <si>
    <t xml:space="preserve">PRIMER PARCIAL</t>
  </si>
  <si>
    <t xml:space="preserve">SEGUNDO PARCIAL</t>
  </si>
  <si>
    <t xml:space="preserve">1st-reading-individual-fill in the blank-with-information-from-chart-verb-to-be</t>
  </si>
  <si>
    <t xml:space="preserve">2nd-reading-speaking-pairwork-personal-informations-preferences</t>
  </si>
  <si>
    <t xml:space="preserve">3rd-writing-a-paragraph-about-introducing-yourself</t>
  </si>
  <si>
    <t xml:space="preserve">1st-no-presencial-verb-to-be-Laura-personal-information-worksheet</t>
  </si>
  <si>
    <t xml:space="preserve">2nd-no-presencial-verb-to-be-grammar-drills-worksheet-with-green-header</t>
  </si>
  <si>
    <t xml:space="preserve">3rd-no-presencial-verb-to-be-writing-make-sentences-from-chart</t>
  </si>
  <si>
    <t xml:space="preserve">1ro-PARCIAL</t>
  </si>
  <si>
    <t xml:space="preserve">4th-no-presencial-speaking-record-an-audio-introducing-yourself</t>
  </si>
  <si>
    <t xml:space="preserve">5th-no-presencial-vocabular-input-daily-routines-contrasting-with-verb-to-be</t>
  </si>
  <si>
    <t xml:space="preserve">2do-PARCIAL</t>
  </si>
  <si>
    <t xml:space="preserve">Bimestre</t>
  </si>
  <si>
    <t xml:space="preserve">Bimestre-70%</t>
  </si>
  <si>
    <t xml:space="preserve">Examen-30%</t>
  </si>
  <si>
    <t xml:space="preserve">Promedio Bimestral</t>
  </si>
  <si>
    <t xml:space="preserve">PROMEDIO:</t>
  </si>
  <si>
    <t xml:space="preserve">Jimmy Gustavo Ruiz Campoverde</t>
  </si>
  <si>
    <t xml:space="preserve">DOCENTE  DE INGLES 9no EGB “A” INTENSIVA</t>
  </si>
  <si>
    <t xml:space="preserve">1st-vocabulary-input-crossword-daily-routines</t>
  </si>
  <si>
    <t xml:space="preserve">2nd-reading-4-people-daily-routines-filling-the-scheduled-chart</t>
  </si>
  <si>
    <t xml:space="preserve">3rd-listening-youtube-video-about-a-girl-daily-routine</t>
  </si>
  <si>
    <t xml:space="preserve">4th-writing-daily-routines-scaffolding-the-writing-process</t>
  </si>
  <si>
    <t xml:space="preserve">5th-reading-new-years-eve-ecuador</t>
  </si>
  <si>
    <t xml:space="preserve">6th-10-new-years-resolutions</t>
  </si>
  <si>
    <t xml:space="preserve">INSPECTOR DE CURSO</t>
  </si>
  <si>
    <t xml:space="preserve">Edgar F. Vásquez C.</t>
  </si>
  <si>
    <t xml:space="preserve">CURSOS</t>
  </si>
  <si>
    <t xml:space="preserve">DÉCIMO GRADO E.G.B. "A"</t>
  </si>
  <si>
    <t xml:space="preserve">DÉCIMO GRADO E.G.B. "B"</t>
  </si>
  <si>
    <t xml:space="preserve">DÉCIMO GRADO E.G.B. "C"</t>
  </si>
  <si>
    <t xml:space="preserve">DÉCIMO AÑO E.G.B. "D"</t>
  </si>
  <si>
    <t xml:space="preserve">DÉCIMO AÑO E.G.B. "E"</t>
  </si>
  <si>
    <t xml:space="preserve">Institución Educativa:</t>
  </si>
  <si>
    <t xml:space="preserve">UNIDAD EDUCATIVA 12 DE FEBRERO - 19H00016</t>
  </si>
  <si>
    <t xml:space="preserve">Régimen:</t>
  </si>
  <si>
    <t xml:space="preserve">SIERRA</t>
  </si>
  <si>
    <t xml:space="preserve">Año Lectivo:</t>
  </si>
  <si>
    <t xml:space="preserve">2018 - 2019</t>
  </si>
  <si>
    <t xml:space="preserve">Jornada:</t>
  </si>
  <si>
    <t xml:space="preserve">MATUTINA</t>
  </si>
  <si>
    <t xml:space="preserve">Año Escolar:</t>
  </si>
  <si>
    <t xml:space="preserve">9NO DE EGB</t>
  </si>
  <si>
    <t xml:space="preserve">Paralelo:</t>
  </si>
  <si>
    <t xml:space="preserve">No.</t>
  </si>
  <si>
    <t xml:space="preserve">CÉDULA</t>
  </si>
  <si>
    <t xml:space="preserve">NOMBRES COMPLETOS</t>
  </si>
  <si>
    <t xml:space="preserve">1900872282</t>
  </si>
  <si>
    <t xml:space="preserve">ABRIGO MONTOYA CARLOS DANIEL</t>
  </si>
  <si>
    <t xml:space="preserve">1900897818</t>
  </si>
  <si>
    <t xml:space="preserve">ALBA ROMERO ADRIAN ALEJANDRO</t>
  </si>
  <si>
    <t xml:space="preserve">ANDRADE CARRIÓN LUIS ALFONSO</t>
  </si>
  <si>
    <t xml:space="preserve">1900679927</t>
  </si>
  <si>
    <t xml:space="preserve">BARRIO REMACHE JENNER ALEXIS</t>
  </si>
  <si>
    <t xml:space="preserve">1900802479</t>
  </si>
  <si>
    <t xml:space="preserve">CALDERON VIVANCO ERICA NOEMI</t>
  </si>
  <si>
    <t xml:space="preserve">1950003945</t>
  </si>
  <si>
    <t xml:space="preserve">CHINCHAY JIMENEZ JHANDRY YHOSMANY</t>
  </si>
  <si>
    <t xml:space="preserve">1950167898</t>
  </si>
  <si>
    <t xml:space="preserve">CORREA SOTO ANTONY CENAI</t>
  </si>
  <si>
    <t xml:space="preserve">1950007904</t>
  </si>
  <si>
    <t xml:space="preserve">CUENCA CABRERA WILMAN FABRICIO</t>
  </si>
  <si>
    <t xml:space="preserve">1105718579</t>
  </si>
  <si>
    <t xml:space="preserve">GUAJALA RIVERA BRITANY KATHERINE</t>
  </si>
  <si>
    <t xml:space="preserve">1950074904</t>
  </si>
  <si>
    <t xml:space="preserve">JAPON COLLAGUAZO CLAUDIO SEGUNDO</t>
  </si>
  <si>
    <t xml:space="preserve">JAPON SARANGO CRISLEY ANAHI</t>
  </si>
  <si>
    <t xml:space="preserve">1105907644</t>
  </si>
  <si>
    <t xml:space="preserve">JARAMILLO GONZALEZ DAVID MATTHEW</t>
  </si>
  <si>
    <t xml:space="preserve">1900649979</t>
  </si>
  <si>
    <t xml:space="preserve">LARREATEGUI JUMBO JEREMY JARED</t>
  </si>
  <si>
    <t xml:space="preserve">1950118412</t>
  </si>
  <si>
    <t xml:space="preserve">MACAS CAJILIMA KELVIN JHOAN</t>
  </si>
  <si>
    <t xml:space="preserve">1950101517</t>
  </si>
  <si>
    <t xml:space="preserve">MARTINEZ UCHUARI MERLY DAYANA                     </t>
  </si>
  <si>
    <t xml:space="preserve">1950007375</t>
  </si>
  <si>
    <t xml:space="preserve">MERA ROMERO DANIELA NICOLE</t>
  </si>
  <si>
    <t xml:space="preserve">ORDOÑEZ SIXTO</t>
  </si>
  <si>
    <t xml:space="preserve">1900911668</t>
  </si>
  <si>
    <t xml:space="preserve">PAUCAR GUAYLLAS YESSICA ANDREA</t>
  </si>
  <si>
    <t xml:space="preserve">1755870290</t>
  </si>
  <si>
    <t xml:space="preserve">PIEDRA COBO JAVIER</t>
  </si>
  <si>
    <t xml:space="preserve">1756220156</t>
  </si>
  <si>
    <t xml:space="preserve">PINOS ACARO ALEX DAVID</t>
  </si>
  <si>
    <t xml:space="preserve">1900740786</t>
  </si>
  <si>
    <t xml:space="preserve">PUCHA MAZA SANTIAGO ALEXANDER</t>
  </si>
  <si>
    <t xml:space="preserve">1900894054</t>
  </si>
  <si>
    <t xml:space="preserve">ROMERO MACAS KERLY ANAHI</t>
  </si>
  <si>
    <t xml:space="preserve">1900669712</t>
  </si>
  <si>
    <t xml:space="preserve">ROMERO ORDOÑEZ IAN DANIEL</t>
  </si>
  <si>
    <t xml:space="preserve">1950047264</t>
  </si>
  <si>
    <t xml:space="preserve">ROSILLO MENDIETA ANGELLY CRISTINA                 </t>
  </si>
  <si>
    <t xml:space="preserve">1900853480</t>
  </si>
  <si>
    <t xml:space="preserve">SILVA LEON BRANDON LEONEL</t>
  </si>
  <si>
    <t xml:space="preserve">1900815075</t>
  </si>
  <si>
    <t xml:space="preserve">TELLO RODAS PABLO ANIBAL</t>
  </si>
  <si>
    <t xml:space="preserve">1900666494</t>
  </si>
  <si>
    <t xml:space="preserve">URGILES JUMBO SOFI ANAHI</t>
  </si>
  <si>
    <t xml:space="preserve">1900859776</t>
  </si>
  <si>
    <t xml:space="preserve">VEINTIMILLA VILLALTA MELANY ESTEFANIA</t>
  </si>
  <si>
    <t xml:space="preserve">1950004026</t>
  </si>
  <si>
    <t xml:space="preserve">VELEZ SANCHEZ ROMMINA ELIZABETH</t>
  </si>
  <si>
    <t xml:space="preserve">1900840289</t>
  </si>
  <si>
    <t xml:space="preserve">ZUMBA CHALCO MARILYN DAYANNA</t>
  </si>
  <si>
    <t xml:space="preserve">Transformar la educación, misión de TODOS</t>
  </si>
  <si>
    <t xml:space="preserve">1900944727</t>
  </si>
  <si>
    <t xml:space="preserve">ALVARADO PARRA JOSE ANDRES</t>
  </si>
  <si>
    <t xml:space="preserve">1900964980</t>
  </si>
  <si>
    <t xml:space="preserve">AVILA PALACIOS JHANDRY ISMAEL</t>
  </si>
  <si>
    <t xml:space="preserve">1900679935</t>
  </si>
  <si>
    <t xml:space="preserve">BARRIO REMACHE JOFFRE JAIR</t>
  </si>
  <si>
    <t xml:space="preserve">1950040657</t>
  </si>
  <si>
    <t xml:space="preserve">CANGO RAMON ADRIAN RAFAEL</t>
  </si>
  <si>
    <t xml:space="preserve">1900826262</t>
  </si>
  <si>
    <t xml:space="preserve">CARRION RAMON FREDDY RONALDO                      </t>
  </si>
  <si>
    <t xml:space="preserve">CASTILLO JIMÉNEZ VICTOR DANIEL</t>
  </si>
  <si>
    <t xml:space="preserve">1950034148</t>
  </si>
  <si>
    <t xml:space="preserve">CHALAN GUAYLLAS KAROL LILIANA</t>
  </si>
  <si>
    <t xml:space="preserve">1950136786</t>
  </si>
  <si>
    <t xml:space="preserve">CHAMBA MUÑOZ CRISTOFER ISMAEL</t>
  </si>
  <si>
    <t xml:space="preserve">1950112548</t>
  </si>
  <si>
    <t xml:space="preserve">CONTENTO MARTINEZ RENATO BLADIMIR</t>
  </si>
  <si>
    <t xml:space="preserve">1900839208</t>
  </si>
  <si>
    <t xml:space="preserve">GONZALEZ MACAS CASANDRA MISHELLE</t>
  </si>
  <si>
    <t xml:space="preserve">GRANDA GUAMAN TWPAK FIDEL</t>
  </si>
  <si>
    <t xml:space="preserve">1900875004</t>
  </si>
  <si>
    <t xml:space="preserve">HUELEDEL PULLAGUARI NATHALY YOJANA</t>
  </si>
  <si>
    <t xml:space="preserve">1950139541</t>
  </si>
  <si>
    <t xml:space="preserve">ILLESCAS PUWAINCHIR CARLOS RAUL</t>
  </si>
  <si>
    <t xml:space="preserve">1900815612</t>
  </si>
  <si>
    <t xml:space="preserve">MACAS GONZALEZ DABYS GABRIEL</t>
  </si>
  <si>
    <t xml:space="preserve">1105349557</t>
  </si>
  <si>
    <t xml:space="preserve">MEDINA OBACO NIXON DANIEL</t>
  </si>
  <si>
    <t xml:space="preserve">1150702478</t>
  </si>
  <si>
    <t xml:space="preserve">MINGA AVILA LUIS ERICK</t>
  </si>
  <si>
    <t xml:space="preserve">1900848811</t>
  </si>
  <si>
    <t xml:space="preserve">MONTAÑO CAAMAÑO ESCARLETH LISSETH</t>
  </si>
  <si>
    <t xml:space="preserve">1900805340</t>
  </si>
  <si>
    <t xml:space="preserve">NAMCELA NAULA JOSE JAVIER</t>
  </si>
  <si>
    <t xml:space="preserve">1105642704</t>
  </si>
  <si>
    <t xml:space="preserve">ORTEGA GONZALES ALICE VALENTINA</t>
  </si>
  <si>
    <t xml:space="preserve">1950002244</t>
  </si>
  <si>
    <t xml:space="preserve">PINTA SANCHEZ MICHAEL JOSE</t>
  </si>
  <si>
    <t xml:space="preserve">1950002384</t>
  </si>
  <si>
    <t xml:space="preserve">PIZARRO ROCANO CRISTIAN DAVID</t>
  </si>
  <si>
    <t xml:space="preserve">1900979640</t>
  </si>
  <si>
    <t xml:space="preserve">REMACHE ROMERO CARLOS IVAN</t>
  </si>
  <si>
    <t xml:space="preserve">1950176758</t>
  </si>
  <si>
    <t xml:space="preserve">ROMERO SARANGO HECTOR ISAAC</t>
  </si>
  <si>
    <t xml:space="preserve">1900878545</t>
  </si>
  <si>
    <t xml:space="preserve">SANCHEZ LOJA SNEYDER ALEXANDER</t>
  </si>
  <si>
    <t xml:space="preserve">1950143154</t>
  </si>
  <si>
    <t xml:space="preserve">TIPALUISA CRESPO CELESTE LORENA</t>
  </si>
  <si>
    <r>
      <rPr>
        <sz val="12"/>
        <color rgb="FF000000"/>
        <rFont val="Arial"/>
        <family val="2"/>
        <charset val="1"/>
      </rPr>
      <t xml:space="preserve">Transformar la educación, misión de </t>
    </r>
    <r>
      <rPr>
        <b val="true"/>
        <sz val="12"/>
        <color rgb="FF000000"/>
        <rFont val="Arial"/>
        <family val="2"/>
        <charset val="1"/>
      </rPr>
      <t xml:space="preserve">TODOS</t>
    </r>
  </si>
  <si>
    <t xml:space="preserve">C</t>
  </si>
  <si>
    <t xml:space="preserve">1900772342</t>
  </si>
  <si>
    <t xml:space="preserve">ALULIMA VICENTE JORDYN ALEXANDER                  </t>
  </si>
  <si>
    <t xml:space="preserve">1900646074</t>
  </si>
  <si>
    <t xml:space="preserve">ALVAREZ ABRIGO JEAN CARLOS                        </t>
  </si>
  <si>
    <t xml:space="preserve">1950123198</t>
  </si>
  <si>
    <t xml:space="preserve">ALVAREZ ALVAREZ DANIA VALERIA</t>
  </si>
  <si>
    <t xml:space="preserve">1900870476</t>
  </si>
  <si>
    <t xml:space="preserve">BENALCAZAR SOZORANGA CHRISTIAN ANDRES             </t>
  </si>
  <si>
    <t xml:space="preserve">1900632132</t>
  </si>
  <si>
    <t xml:space="preserve">CADMELEMA RIOFRIO KEVIN NICOLAS</t>
  </si>
  <si>
    <t xml:space="preserve">1950164598</t>
  </si>
  <si>
    <t xml:space="preserve">CARRION CAMACHO MATTIA JOSE</t>
  </si>
  <si>
    <t xml:space="preserve">1900757582</t>
  </si>
  <si>
    <t xml:space="preserve">CORDERO LOZANO DAVID FERNANDO</t>
  </si>
  <si>
    <t xml:space="preserve">1900777085</t>
  </si>
  <si>
    <t xml:space="preserve">GARCIA YAURIPOMA GENESIS ANAHI</t>
  </si>
  <si>
    <t xml:space="preserve">1900883750</t>
  </si>
  <si>
    <t xml:space="preserve">GRANDA UREÑA JOSTHIN DAVID</t>
  </si>
  <si>
    <t xml:space="preserve">RETIRADA:</t>
  </si>
  <si>
    <t xml:space="preserve">GRANDA GOMEZ ANGÉLICA DAYANA</t>
  </si>
  <si>
    <t xml:space="preserve">1900779677</t>
  </si>
  <si>
    <t xml:space="preserve">GUALAN CUENCA MAYKEL ARMANDO</t>
  </si>
  <si>
    <t xml:space="preserve">1900814359</t>
  </si>
  <si>
    <t xml:space="preserve">IBARRA TOARE KERLY ALISSON</t>
  </si>
  <si>
    <t xml:space="preserve">JIMÉNEZ TORRES ANA BELEN</t>
  </si>
  <si>
    <t xml:space="preserve">1900881929</t>
  </si>
  <si>
    <t xml:space="preserve">LOPEZ MARTINEZ YOSTIN RONALDO</t>
  </si>
  <si>
    <t xml:space="preserve">MACAS ABRIGO ESTEFANIA CAROLINA</t>
  </si>
  <si>
    <t xml:space="preserve">0707013645</t>
  </si>
  <si>
    <t xml:space="preserve">MEDINA CARCHIPULLA JOFFRE GABRIEL</t>
  </si>
  <si>
    <t xml:space="preserve">1900798529</t>
  </si>
  <si>
    <t xml:space="preserve">MIJAS VALENCIA IBETH ARACELY</t>
  </si>
  <si>
    <t xml:space="preserve">1900698406</t>
  </si>
  <si>
    <t xml:space="preserve">MINGA CARDENAS PERLA DAYANA</t>
  </si>
  <si>
    <t xml:space="preserve">1900904135</t>
  </si>
  <si>
    <t xml:space="preserve">ORDOÑEZ ORDOÑEZ JAKELYNE NAYELI</t>
  </si>
  <si>
    <t xml:space="preserve">1900868488</t>
  </si>
  <si>
    <t xml:space="preserve">PACHECO PACHECO SARA BELEN</t>
  </si>
  <si>
    <t xml:space="preserve">1105345134</t>
  </si>
  <si>
    <t xml:space="preserve">PINEDA RAMON DIANA PAOLA</t>
  </si>
  <si>
    <t xml:space="preserve">1900834498</t>
  </si>
  <si>
    <t xml:space="preserve">RAMON PATIÑO ALCIVAR MISAEL</t>
  </si>
  <si>
    <t xml:space="preserve">1900648013</t>
  </si>
  <si>
    <t xml:space="preserve">REMACHE LEON DAYANA BERENICE</t>
  </si>
  <si>
    <t xml:space="preserve">1900888437</t>
  </si>
  <si>
    <t xml:space="preserve">ROJAS CHIRIAPO YOJANA RASHELL</t>
  </si>
  <si>
    <t xml:space="preserve">1900721067</t>
  </si>
  <si>
    <t xml:space="preserve">ROMERO CAMACHO YAREXI DANAE</t>
  </si>
  <si>
    <t xml:space="preserve">1950119956</t>
  </si>
  <si>
    <t xml:space="preserve">ROMERO SARANGO NAYELI BRIGITTE</t>
  </si>
  <si>
    <t xml:space="preserve">1950123297</t>
  </si>
  <si>
    <t xml:space="preserve">ROMERO SARANGO NAYELI MAILY</t>
  </si>
  <si>
    <t xml:space="preserve">1900776640</t>
  </si>
  <si>
    <t xml:space="preserve">SUQUILANDA MONTOYA FERNANDO NOE</t>
  </si>
  <si>
    <t xml:space="preserve">1900840743</t>
  </si>
  <si>
    <t xml:space="preserve">VIVANCO QUEZADA EMILY PRISCILA</t>
  </si>
  <si>
    <t xml:space="preserve">Transformar la educación, misión de</t>
  </si>
  <si>
    <t xml:space="preserve">TODOS</t>
  </si>
  <si>
    <t xml:space="preserve">D</t>
  </si>
  <si>
    <t xml:space="preserve">1950019917</t>
  </si>
  <si>
    <t xml:space="preserve">ALVAREZ CASTILLO MAYTE YELENA</t>
  </si>
  <si>
    <t xml:space="preserve">1950194892</t>
  </si>
  <si>
    <t xml:space="preserve">BURNEO GARCIA ANTHONNY JAVIER</t>
  </si>
  <si>
    <t xml:space="preserve">CABRERA JUMBO CESAR DANIEL</t>
  </si>
  <si>
    <t xml:space="preserve">1950218949</t>
  </si>
  <si>
    <t xml:space="preserve">CASTILLO MONTOYA FAVIAN ISMAEL</t>
  </si>
  <si>
    <t xml:space="preserve">CHALCO RAMON NATALY DANIELA</t>
  </si>
  <si>
    <t xml:space="preserve">RETIRADO</t>
  </si>
  <si>
    <t xml:space="preserve">CHALAN SERAQUIVE MICHAEL DAVID</t>
  </si>
  <si>
    <t xml:space="preserve">CORDOVA ZAMAREÑO JUAN ARIEL</t>
  </si>
  <si>
    <t xml:space="preserve">ESPARZA CANGO JHONSON FABIAN</t>
  </si>
  <si>
    <t xml:space="preserve">1900773266</t>
  </si>
  <si>
    <t xml:space="preserve">GONZALEZ NAMICELA KEVIN PATRICIO</t>
  </si>
  <si>
    <t xml:space="preserve">1900858141</t>
  </si>
  <si>
    <t xml:space="preserve">GRANDA VACA CRISTOPHER MOISES</t>
  </si>
  <si>
    <t xml:space="preserve">1950033454</t>
  </si>
  <si>
    <t xml:space="preserve">GUAMAN CANGO NEYSER ALBEIRO</t>
  </si>
  <si>
    <t xml:space="preserve">GUALAN MACAS VÍCTOR ESTÁLIN</t>
  </si>
  <si>
    <t xml:space="preserve">1900678051</t>
  </si>
  <si>
    <t xml:space="preserve">GUAYA REMACHE KARLA DAILY</t>
  </si>
  <si>
    <t xml:space="preserve">1900980515</t>
  </si>
  <si>
    <t xml:space="preserve">JARAMILLO GARCIA MARELY ANAHI</t>
  </si>
  <si>
    <t xml:space="preserve">1900665553</t>
  </si>
  <si>
    <t xml:space="preserve">JARAMILLO GUERRERO VIVIAN SARAHI</t>
  </si>
  <si>
    <t xml:space="preserve">1950195535</t>
  </si>
  <si>
    <t xml:space="preserve">JIMENEZ MOROCHO ISMAEL SEBASTIAN</t>
  </si>
  <si>
    <t xml:space="preserve">MAZA CANGO DIANA ISABEL</t>
  </si>
  <si>
    <t xml:space="preserve">MENDOZA IBARRA ANTHONY AGUSTIN</t>
  </si>
  <si>
    <t xml:space="preserve">1950112332</t>
  </si>
  <si>
    <t xml:space="preserve">MONTAÑO ZHUNAULA LUISA FERNANDA</t>
  </si>
  <si>
    <t xml:space="preserve">MONTOYA QUEZADA ANGÉLICA</t>
  </si>
  <si>
    <t xml:space="preserve">1950140978</t>
  </si>
  <si>
    <t xml:space="preserve">MORILLO CAMACHO CRISTIAN DAVID</t>
  </si>
  <si>
    <t xml:space="preserve">OLIVARES CHUCHUCA EVA CRISTINA</t>
  </si>
  <si>
    <t xml:space="preserve">1900832880</t>
  </si>
  <si>
    <t xml:space="preserve">ORELLANA JIMENEZ CARLOS EDUARDO</t>
  </si>
  <si>
    <t xml:space="preserve">1950073997</t>
  </si>
  <si>
    <t xml:space="preserve">PARDO GRANDA JHANDRY OMAR                         </t>
  </si>
  <si>
    <t xml:space="preserve">1900859008</t>
  </si>
  <si>
    <t xml:space="preserve">PAREDES BRAVO ROMINA DAYANARA</t>
  </si>
  <si>
    <t xml:space="preserve">1900678671</t>
  </si>
  <si>
    <t xml:space="preserve">POMA GRANDA ALEX VINICIO</t>
  </si>
  <si>
    <t xml:space="preserve">1950116093</t>
  </si>
  <si>
    <t xml:space="preserve">RAMON GONZALEZ RUTH MARICELA</t>
  </si>
  <si>
    <t xml:space="preserve">1950001865</t>
  </si>
  <si>
    <t xml:space="preserve">RODRIGUEZ TITUANA HENRY ENRIQUE</t>
  </si>
  <si>
    <t xml:space="preserve">1900675503</t>
  </si>
  <si>
    <t xml:space="preserve">ROMERO SANCHEZ LUIS LEONEL</t>
  </si>
  <si>
    <t xml:space="preserve">SALINAS GONZALEZ ANDREA CAROLINA</t>
  </si>
  <si>
    <t xml:space="preserve">1900980242</t>
  </si>
  <si>
    <t xml:space="preserve">SANTORUM TORRES DAYANA MAGALY</t>
  </si>
  <si>
    <t xml:space="preserve">1950118784</t>
  </si>
  <si>
    <t xml:space="preserve">SILVA ZAMBRANO VALERIA ROSIBEL</t>
  </si>
  <si>
    <t xml:space="preserve">1900869387</t>
  </si>
  <si>
    <t xml:space="preserve">SUCUNUTA ZARUMA JHORDAN DANIEL</t>
  </si>
  <si>
    <t xml:space="preserve">1900780329</t>
  </si>
  <si>
    <t xml:space="preserve">TITUANA GOMEZ ANA CRISTINA</t>
  </si>
  <si>
    <t xml:space="preserve">TIWI TIWI ANDY JOSÉ</t>
  </si>
  <si>
    <t xml:space="preserve">E</t>
  </si>
  <si>
    <t xml:space="preserve">1900893882</t>
  </si>
  <si>
    <t xml:space="preserve">ALCIVAR TANDAZO LUISANA YAMILE</t>
  </si>
  <si>
    <t xml:space="preserve">1950140556</t>
  </si>
  <si>
    <t xml:space="preserve">ANDRADE ABAD MARELY ANGELETH</t>
  </si>
  <si>
    <t xml:space="preserve">BALCAZAR LEON RIGOBERTO ALEJANDRO</t>
  </si>
  <si>
    <t xml:space="preserve">1900739622</t>
  </si>
  <si>
    <t xml:space="preserve">BARBA PILOSO CRISTIAN GONZALO</t>
  </si>
  <si>
    <t xml:space="preserve">1950032936</t>
  </si>
  <si>
    <t xml:space="preserve">CABRERA PUGLLA SARAH ISABEL</t>
  </si>
  <si>
    <t xml:space="preserve">1900984293</t>
  </si>
  <si>
    <t xml:space="preserve">CAJAMARCA ORDOÑEZ RENI JHORSH</t>
  </si>
  <si>
    <t xml:space="preserve">CHAMBA DIEGO</t>
  </si>
  <si>
    <t xml:space="preserve">1900869858</t>
  </si>
  <si>
    <t xml:space="preserve">ENCALADA SUQUILANDA DAVID SEBASTIAN</t>
  </si>
  <si>
    <t xml:space="preserve">GUAILLAS LUISA TAMARA</t>
  </si>
  <si>
    <t xml:space="preserve">1900828912</t>
  </si>
  <si>
    <t xml:space="preserve">JAPON VILLAVICENCIO JHOEL ANDRES</t>
  </si>
  <si>
    <t xml:space="preserve">1950108462</t>
  </si>
  <si>
    <t xml:space="preserve">JARAMILLO JIMENEZ JHORLENY JAMILETH</t>
  </si>
  <si>
    <t xml:space="preserve">1900838275</t>
  </si>
  <si>
    <t xml:space="preserve">JIMENEZ GUALAN TAYLOR ANDERSON</t>
  </si>
  <si>
    <t xml:space="preserve">1950143162</t>
  </si>
  <si>
    <t xml:space="preserve">MARTIN AKACHU NOHELIA ALEXANDRA</t>
  </si>
  <si>
    <t xml:space="preserve">1950030112</t>
  </si>
  <si>
    <t xml:space="preserve">ORELLANA SIGCHO ANGELIQUE CRISTINA</t>
  </si>
  <si>
    <t xml:space="preserve">PULLAGUARI JOHANA</t>
  </si>
  <si>
    <t xml:space="preserve">MEDINA SANCHEZ SAID POLIVIO</t>
  </si>
  <si>
    <t xml:space="preserve">1900776731</t>
  </si>
  <si>
    <t xml:space="preserve">RODRIGUEZ PEREZ LUIS OSWALDO</t>
  </si>
  <si>
    <t xml:space="preserve">1900859602</t>
  </si>
  <si>
    <t xml:space="preserve">SALINAS ARMIJOS GALILEA SARAI</t>
  </si>
  <si>
    <t xml:space="preserve">1900845684</t>
  </si>
  <si>
    <t xml:space="preserve">SANMARTIN ALBITO PABLO SEBASTIAN</t>
  </si>
  <si>
    <t xml:space="preserve">1900985860</t>
  </si>
  <si>
    <t xml:space="preserve">SARANGO CHAMBA GENESIS KATIUSKA</t>
  </si>
  <si>
    <t xml:space="preserve">1900859099</t>
  </si>
  <si>
    <t xml:space="preserve">SILVA ARROBO SANTIAGO MEDARDO</t>
  </si>
  <si>
    <t xml:space="preserve">1400747588</t>
  </si>
  <si>
    <t xml:space="preserve">TIMIAS TIWI EDUARDO ISRAEL</t>
  </si>
  <si>
    <t xml:space="preserve">1900891464</t>
  </si>
  <si>
    <t xml:space="preserve">TOLEDO PEZO JERALD ESLEYTHER</t>
  </si>
  <si>
    <t xml:space="preserve">1950140564</t>
  </si>
  <si>
    <t xml:space="preserve">UCHUARI MACIAS REILY NEIL</t>
  </si>
  <si>
    <t xml:space="preserve">1950012169</t>
  </si>
  <si>
    <t xml:space="preserve">VICENTE MAZA JHOANNA YAJAIRA</t>
  </si>
  <si>
    <t xml:space="preserve">ZHUNAULA LENÍN</t>
  </si>
  <si>
    <t xml:space="preserve">RETIRADA</t>
  </si>
  <si>
    <t xml:space="preserve">ZUAREZ CHAMBA YANILEYSI EDNITA</t>
  </si>
  <si>
    <t xml:space="preserve">80% Promedio</t>
  </si>
  <si>
    <t xml:space="preserve">20% Examen</t>
  </si>
  <si>
    <t xml:space="preserve">Promedio: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</si>
</sst>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@"/>
    <numFmt numFmtId="167" formatCode="mm/dd/yyyy"/>
    <numFmt numFmtId="168" formatCode="mm/dd/yy"/>
    <numFmt numFmtId="169" formatCode="#.00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name val="Bodoni MT Black"/>
      <family val="1"/>
      <charset val="1"/>
    </font>
    <font>
      <b val="true"/>
      <sz val="9"/>
      <name val="Bodoni MT Black"/>
      <family val="1"/>
      <charset val="1"/>
    </font>
    <font>
      <b val="true"/>
      <sz val="10"/>
      <name val="Bodoni MT Black"/>
      <family val="1"/>
      <charset val="1"/>
    </font>
    <font>
      <b val="true"/>
      <sz val="7"/>
      <name val="Arial Black"/>
      <family val="2"/>
      <charset val="1"/>
    </font>
    <font>
      <b val="true"/>
      <sz val="10"/>
      <name val="Arial Black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4"/>
      <name val="Calibri"/>
      <family val="2"/>
      <charset val="1"/>
    </font>
    <font>
      <b val="true"/>
      <sz val="10"/>
      <color rgb="FF000000"/>
      <name val="Arial Black"/>
      <family val="2"/>
      <charset val="1"/>
    </font>
    <font>
      <b val="true"/>
      <sz val="10"/>
      <name val="Cambria"/>
      <family val="1"/>
      <charset val="1"/>
    </font>
    <font>
      <b val="true"/>
      <sz val="9"/>
      <name val="Calibri"/>
      <family val="2"/>
      <charset val="1"/>
    </font>
    <font>
      <sz val="10"/>
      <color rgb="FF000000"/>
      <name val="Arial Narrow"/>
      <family val="2"/>
      <charset val="1"/>
    </font>
    <font>
      <sz val="9"/>
      <color rgb="FF000000"/>
      <name val="Cambria"/>
      <family val="1"/>
      <charset val="1"/>
    </font>
    <font>
      <sz val="9"/>
      <color rgb="FF000000"/>
      <name val="Calibri"/>
      <family val="2"/>
      <charset val="1"/>
    </font>
    <font>
      <sz val="9"/>
      <color rgb="FF10243E"/>
      <name val="Arial Narrow"/>
      <family val="2"/>
      <charset val="1"/>
    </font>
    <font>
      <b val="true"/>
      <sz val="8"/>
      <name val="Arial Unicode MS"/>
      <family val="2"/>
      <charset val="1"/>
    </font>
    <font>
      <vertAlign val="superscript"/>
      <sz val="12"/>
      <color rgb="FF000000"/>
      <name val="Arial Narrow"/>
      <family val="2"/>
      <charset val="1"/>
    </font>
    <font>
      <b val="true"/>
      <sz val="8"/>
      <color rgb="FF000000"/>
      <name val="Arial Narrow"/>
      <family val="2"/>
      <charset val="1"/>
    </font>
    <font>
      <sz val="8"/>
      <color rgb="FF000000"/>
      <name val="Arial Narrow"/>
      <family val="2"/>
      <charset val="1"/>
    </font>
    <font>
      <b val="true"/>
      <vertAlign val="superscript"/>
      <sz val="12"/>
      <color rgb="FF000000"/>
      <name val="Arial Narrow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4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ECEBEB"/>
      </patternFill>
    </fill>
    <fill>
      <patternFill patternType="solid">
        <fgColor rgb="FF6699FF"/>
        <bgColor rgb="FF969696"/>
      </patternFill>
    </fill>
    <fill>
      <patternFill patternType="solid">
        <fgColor rgb="FFFFFFFF"/>
        <bgColor rgb="FFECEBEB"/>
      </patternFill>
    </fill>
    <fill>
      <patternFill patternType="solid">
        <fgColor rgb="FFECEBEB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medium"/>
      <right style="medium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4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3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7" fontId="15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15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8" fontId="15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8" fontId="15" fillId="0" borderId="4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1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6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9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0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21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20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22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8" fontId="21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3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23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9" fontId="16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false" hidden="false"/>
    </xf>
    <xf numFmtId="164" fontId="24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4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6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4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5" fillId="5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5" fillId="4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7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2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24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5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6" fillId="3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4" borderId="6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5" fillId="5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5" fillId="5" borderId="6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5" fillId="0" borderId="7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8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4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9" fillId="0" borderId="0" xfId="2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9" fontId="16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  <cellStyle name="Normal 6" xfId="24"/>
    <cellStyle name="Normal 7" xfId="25"/>
    <cellStyle name="Normal 8" xfId="26"/>
    <cellStyle name="Normal 9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699FF"/>
      <rgbColor rgb="FF993366"/>
      <rgbColor rgb="FFECEBEB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604800</xdr:colOff>
      <xdr:row>1</xdr:row>
      <xdr:rowOff>124560</xdr:rowOff>
    </xdr:to>
    <xdr:pic>
      <xdr:nvPicPr>
        <xdr:cNvPr id="0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4600" y="19080"/>
          <a:ext cx="582840" cy="334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123840</xdr:rowOff>
    </xdr:from>
    <xdr:to>
      <xdr:col>1</xdr:col>
      <xdr:colOff>811440</xdr:colOff>
      <xdr:row>0</xdr:row>
      <xdr:rowOff>610200</xdr:rowOff>
    </xdr:to>
    <xdr:pic>
      <xdr:nvPicPr>
        <xdr:cNvPr id="9" name="Picture" descr=""/>
        <xdr:cNvPicPr/>
      </xdr:nvPicPr>
      <xdr:blipFill>
        <a:blip r:embed="rId1"/>
        <a:stretch/>
      </xdr:blipFill>
      <xdr:spPr>
        <a:xfrm>
          <a:off x="9360" y="123840"/>
          <a:ext cx="1053000" cy="486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28440</xdr:colOff>
      <xdr:row>0</xdr:row>
      <xdr:rowOff>47520</xdr:rowOff>
    </xdr:from>
    <xdr:to>
      <xdr:col>1</xdr:col>
      <xdr:colOff>677880</xdr:colOff>
      <xdr:row>0</xdr:row>
      <xdr:rowOff>516240</xdr:rowOff>
    </xdr:to>
    <xdr:pic>
      <xdr:nvPicPr>
        <xdr:cNvPr id="10" name="Picture" descr=""/>
        <xdr:cNvPicPr/>
      </xdr:nvPicPr>
      <xdr:blipFill>
        <a:blip r:embed="rId1"/>
        <a:stretch/>
      </xdr:blipFill>
      <xdr:spPr>
        <a:xfrm>
          <a:off x="28440" y="47520"/>
          <a:ext cx="1103400" cy="468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735480</xdr:colOff>
      <xdr:row>0</xdr:row>
      <xdr:rowOff>591120</xdr:rowOff>
    </xdr:to>
    <xdr:pic>
      <xdr:nvPicPr>
        <xdr:cNvPr id="11" name="Picture" descr=""/>
        <xdr:cNvPicPr/>
      </xdr:nvPicPr>
      <xdr:blipFill>
        <a:blip r:embed="rId1"/>
        <a:stretch/>
      </xdr:blipFill>
      <xdr:spPr>
        <a:xfrm>
          <a:off x="0" y="0"/>
          <a:ext cx="1056960" cy="591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57240</xdr:rowOff>
    </xdr:from>
    <xdr:to>
      <xdr:col>1</xdr:col>
      <xdr:colOff>697320</xdr:colOff>
      <xdr:row>1</xdr:row>
      <xdr:rowOff>11520</xdr:rowOff>
    </xdr:to>
    <xdr:pic>
      <xdr:nvPicPr>
        <xdr:cNvPr id="12" name="Picture" descr=""/>
        <xdr:cNvPicPr/>
      </xdr:nvPicPr>
      <xdr:blipFill>
        <a:blip r:embed="rId1"/>
        <a:stretch/>
      </xdr:blipFill>
      <xdr:spPr>
        <a:xfrm>
          <a:off x="0" y="57240"/>
          <a:ext cx="1080720" cy="582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28440</xdr:rowOff>
    </xdr:from>
    <xdr:to>
      <xdr:col>1</xdr:col>
      <xdr:colOff>754560</xdr:colOff>
      <xdr:row>0</xdr:row>
      <xdr:rowOff>611280</xdr:rowOff>
    </xdr:to>
    <xdr:pic>
      <xdr:nvPicPr>
        <xdr:cNvPr id="13" name="Picture" descr=""/>
        <xdr:cNvPicPr/>
      </xdr:nvPicPr>
      <xdr:blipFill>
        <a:blip r:embed="rId1"/>
        <a:stretch/>
      </xdr:blipFill>
      <xdr:spPr>
        <a:xfrm>
          <a:off x="0" y="28440"/>
          <a:ext cx="1076040" cy="582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582120</xdr:colOff>
      <xdr:row>1</xdr:row>
      <xdr:rowOff>147960</xdr:rowOff>
    </xdr:to>
    <xdr:pic>
      <xdr:nvPicPr>
        <xdr:cNvPr id="14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4600" y="19080"/>
          <a:ext cx="560160" cy="357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604800</xdr:colOff>
      <xdr:row>1</xdr:row>
      <xdr:rowOff>124560</xdr:rowOff>
    </xdr:to>
    <xdr:pic>
      <xdr:nvPicPr>
        <xdr:cNvPr id="1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4600" y="19080"/>
          <a:ext cx="582840" cy="334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604800</xdr:colOff>
      <xdr:row>1</xdr:row>
      <xdr:rowOff>124560</xdr:rowOff>
    </xdr:to>
    <xdr:pic>
      <xdr:nvPicPr>
        <xdr:cNvPr id="2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4600" y="19080"/>
          <a:ext cx="582840" cy="334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604800</xdr:colOff>
      <xdr:row>1</xdr:row>
      <xdr:rowOff>124560</xdr:rowOff>
    </xdr:to>
    <xdr:pic>
      <xdr:nvPicPr>
        <xdr:cNvPr id="3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4600" y="19080"/>
          <a:ext cx="582840" cy="334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604800</xdr:colOff>
      <xdr:row>1</xdr:row>
      <xdr:rowOff>132840</xdr:rowOff>
    </xdr:to>
    <xdr:pic>
      <xdr:nvPicPr>
        <xdr:cNvPr id="4" name="1 Imagen 1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4600" y="19080"/>
          <a:ext cx="582840" cy="342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604800</xdr:colOff>
      <xdr:row>1</xdr:row>
      <xdr:rowOff>132840</xdr:rowOff>
    </xdr:to>
    <xdr:pic>
      <xdr:nvPicPr>
        <xdr:cNvPr id="5" name="1 Imagen 1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4600" y="19080"/>
          <a:ext cx="582840" cy="342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604800</xdr:colOff>
      <xdr:row>1</xdr:row>
      <xdr:rowOff>124560</xdr:rowOff>
    </xdr:to>
    <xdr:pic>
      <xdr:nvPicPr>
        <xdr:cNvPr id="6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4600" y="19080"/>
          <a:ext cx="582840" cy="334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604800</xdr:colOff>
      <xdr:row>1</xdr:row>
      <xdr:rowOff>124560</xdr:rowOff>
    </xdr:to>
    <xdr:pic>
      <xdr:nvPicPr>
        <xdr:cNvPr id="7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4600" y="19080"/>
          <a:ext cx="582840" cy="334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604800</xdr:colOff>
      <xdr:row>1</xdr:row>
      <xdr:rowOff>124560</xdr:rowOff>
    </xdr:to>
    <xdr:pic>
      <xdr:nvPicPr>
        <xdr:cNvPr id="8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4600" y="19080"/>
          <a:ext cx="582840" cy="334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" activeCellId="0" sqref="B9"/>
    </sheetView>
  </sheetViews>
  <sheetFormatPr defaultColWidth="11.5625" defaultRowHeight="14.25" zeroHeight="false" outlineLevelRow="0" outlineLevelCol="0"/>
  <cols>
    <col collapsed="false" customWidth="true" hidden="false" outlineLevel="0" max="1" min="1" style="1" width="17.44"/>
    <col collapsed="false" customWidth="true" hidden="false" outlineLevel="0" max="5" min="5" style="1" width="4.88"/>
    <col collapsed="false" customWidth="true" hidden="false" outlineLevel="0" max="10" min="10" style="1" width="5.44"/>
    <col collapsed="false" customWidth="true" hidden="false" outlineLevel="0" max="13" min="13" style="1" width="5.44"/>
  </cols>
  <sheetData>
    <row r="1" customFormat="false" ht="14.25" hidden="false" customHeight="false" outlineLevel="0" collapsed="false">
      <c r="B1" s="2" t="s">
        <v>0</v>
      </c>
      <c r="E1" s="3" t="s">
        <v>1</v>
      </c>
      <c r="F1" s="2" t="s">
        <v>2</v>
      </c>
      <c r="J1" s="4" t="s">
        <v>1</v>
      </c>
      <c r="K1" s="2" t="s">
        <v>3</v>
      </c>
      <c r="M1" s="3" t="s">
        <v>1</v>
      </c>
      <c r="N1" s="2" t="s">
        <v>4</v>
      </c>
    </row>
    <row r="2" customFormat="false" ht="14.25" hidden="false" customHeight="false" outlineLevel="0" collapsed="false">
      <c r="A2" s="1" t="s">
        <v>5</v>
      </c>
      <c r="B2" s="1" t="s">
        <v>6</v>
      </c>
      <c r="E2" s="4" t="n">
        <v>1</v>
      </c>
      <c r="F2" s="1" t="s">
        <v>7</v>
      </c>
      <c r="J2" s="4" t="n">
        <v>1</v>
      </c>
      <c r="K2" s="1" t="s">
        <v>8</v>
      </c>
      <c r="M2" s="4" t="n">
        <v>1</v>
      </c>
      <c r="N2" s="1" t="s">
        <v>9</v>
      </c>
    </row>
    <row r="3" customFormat="false" ht="14.25" hidden="false" customHeight="false" outlineLevel="0" collapsed="false">
      <c r="A3" s="1" t="s">
        <v>10</v>
      </c>
      <c r="B3" s="1" t="s">
        <v>11</v>
      </c>
      <c r="E3" s="4" t="n">
        <v>2</v>
      </c>
      <c r="F3" s="1" t="s">
        <v>12</v>
      </c>
      <c r="J3" s="4" t="n">
        <v>2</v>
      </c>
      <c r="K3" s="1" t="s">
        <v>13</v>
      </c>
      <c r="M3" s="4" t="n">
        <v>2</v>
      </c>
      <c r="N3" s="1" t="s">
        <v>14</v>
      </c>
    </row>
    <row r="4" customFormat="false" ht="14.25" hidden="false" customHeight="false" outlineLevel="0" collapsed="false">
      <c r="A4" s="1" t="s">
        <v>15</v>
      </c>
      <c r="B4" s="1" t="s">
        <v>16</v>
      </c>
      <c r="E4" s="4" t="n">
        <v>3</v>
      </c>
      <c r="F4" s="1" t="s">
        <v>17</v>
      </c>
      <c r="J4" s="4" t="n">
        <v>3</v>
      </c>
      <c r="K4" s="1" t="s">
        <v>18</v>
      </c>
      <c r="M4" s="4" t="n">
        <v>3</v>
      </c>
      <c r="N4" s="1" t="s">
        <v>9</v>
      </c>
    </row>
    <row r="5" customFormat="false" ht="14.25" hidden="false" customHeight="false" outlineLevel="0" collapsed="false">
      <c r="A5" s="1" t="s">
        <v>19</v>
      </c>
      <c r="B5" s="1" t="s">
        <v>20</v>
      </c>
      <c r="E5" s="4" t="n">
        <v>4</v>
      </c>
      <c r="F5" s="1" t="s">
        <v>21</v>
      </c>
      <c r="J5" s="4" t="n">
        <v>4</v>
      </c>
      <c r="K5" s="1" t="s">
        <v>22</v>
      </c>
      <c r="M5" s="4" t="n">
        <v>4</v>
      </c>
      <c r="N5" s="1" t="s">
        <v>23</v>
      </c>
    </row>
    <row r="6" customFormat="false" ht="14.25" hidden="false" customHeight="false" outlineLevel="0" collapsed="false">
      <c r="A6" s="1" t="s">
        <v>24</v>
      </c>
      <c r="B6" s="5" t="n">
        <v>2024</v>
      </c>
      <c r="E6" s="4" t="n">
        <v>5</v>
      </c>
      <c r="F6" s="1" t="s">
        <v>25</v>
      </c>
      <c r="J6" s="4" t="n">
        <v>5</v>
      </c>
      <c r="K6" s="1" t="s">
        <v>26</v>
      </c>
      <c r="M6" s="4" t="n">
        <v>5</v>
      </c>
      <c r="N6" s="1" t="s">
        <v>20</v>
      </c>
    </row>
    <row r="7" customFormat="false" ht="14.25" hidden="false" customHeight="false" outlineLevel="0" collapsed="false">
      <c r="A7" s="1" t="s">
        <v>27</v>
      </c>
      <c r="B7" s="1" t="s">
        <v>28</v>
      </c>
      <c r="E7" s="4" t="n">
        <v>6</v>
      </c>
      <c r="F7" s="1" t="s">
        <v>29</v>
      </c>
      <c r="J7" s="4" t="n">
        <v>6</v>
      </c>
      <c r="K7" s="1" t="s">
        <v>30</v>
      </c>
      <c r="M7" s="4" t="n">
        <v>6</v>
      </c>
      <c r="N7" s="1" t="s">
        <v>31</v>
      </c>
    </row>
    <row r="8" customFormat="false" ht="14.25" hidden="false" customHeight="false" outlineLevel="0" collapsed="false">
      <c r="A8" s="1" t="s">
        <v>32</v>
      </c>
      <c r="B8" s="1" t="s">
        <v>33</v>
      </c>
      <c r="E8" s="4"/>
      <c r="J8" s="4" t="n">
        <v>7</v>
      </c>
      <c r="K8" s="1" t="s">
        <v>34</v>
      </c>
      <c r="M8" s="4" t="n">
        <v>7</v>
      </c>
      <c r="N8" s="1" t="s">
        <v>14</v>
      </c>
    </row>
    <row r="9" customFormat="false" ht="14.25" hidden="false" customHeight="false" outlineLevel="0" collapsed="false">
      <c r="A9" s="1" t="s">
        <v>35</v>
      </c>
      <c r="B9" s="1" t="s">
        <v>36</v>
      </c>
      <c r="E9" s="4"/>
      <c r="J9" s="4"/>
      <c r="M9" s="4"/>
    </row>
    <row r="10" customFormat="false" ht="14.25" hidden="false" customHeight="false" outlineLevel="0" collapsed="false">
      <c r="E10" s="4"/>
      <c r="J10" s="4"/>
      <c r="M10" s="4"/>
    </row>
    <row r="11" customFormat="false" ht="14.25" hidden="false" customHeight="false" outlineLevel="0" collapsed="false">
      <c r="E11" s="4"/>
      <c r="J11" s="4"/>
      <c r="M11" s="4"/>
    </row>
    <row r="12" customFormat="false" ht="14.25" hidden="false" customHeight="false" outlineLevel="0" collapsed="false">
      <c r="E12" s="4"/>
      <c r="F12" s="6"/>
    </row>
    <row r="13" customFormat="false" ht="14.25" hidden="false" customHeight="false" outlineLevel="0" collapsed="false">
      <c r="E13" s="4"/>
    </row>
    <row r="14" customFormat="false" ht="14.25" hidden="false" customHeight="false" outlineLevel="0" collapsed="false">
      <c r="E14" s="4"/>
    </row>
    <row r="15" customFormat="false" ht="14.25" hidden="false" customHeight="false" outlineLevel="0" collapsed="false">
      <c r="E15" s="4"/>
    </row>
    <row r="16" customFormat="false" ht="14.25" hidden="false" customHeight="false" outlineLevel="0" collapsed="false">
      <c r="E16" s="4"/>
    </row>
    <row r="17" customFormat="false" ht="14.25" hidden="false" customHeight="false" outlineLevel="0" collapsed="false">
      <c r="E17" s="4"/>
    </row>
    <row r="18" customFormat="false" ht="14.25" hidden="false" customHeight="false" outlineLevel="0" collapsed="false">
      <c r="E18" s="4"/>
    </row>
    <row r="19" customFormat="false" ht="14.25" hidden="false" customHeight="false" outlineLevel="0" collapsed="false">
      <c r="E19" s="4"/>
    </row>
    <row r="20" customFormat="false" ht="14.25" hidden="false" customHeight="false" outlineLevel="0" collapsed="false">
      <c r="E20" s="4"/>
    </row>
    <row r="21" customFormat="false" ht="14.25" hidden="false" customHeight="false" outlineLevel="0" collapsed="false">
      <c r="E21" s="4"/>
    </row>
    <row r="22" customFormat="false" ht="14.25" hidden="false" customHeight="false" outlineLevel="0" collapsed="false">
      <c r="E22" s="4"/>
    </row>
    <row r="23" customFormat="false" ht="14.25" hidden="false" customHeight="false" outlineLevel="0" collapsed="false">
      <c r="E23" s="4"/>
    </row>
    <row r="24" customFormat="false" ht="14.25" hidden="false" customHeight="false" outlineLevel="0" collapsed="false">
      <c r="E24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T8" activeCellId="0" sqref="T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7" width="3.44"/>
    <col collapsed="false" customWidth="true" hidden="false" outlineLevel="0" max="2" min="2" style="7" width="37.56"/>
    <col collapsed="false" customWidth="true" hidden="false" outlineLevel="0" max="3" min="3" style="7" width="6.11"/>
    <col collapsed="false" customWidth="true" hidden="false" outlineLevel="0" max="4" min="4" style="7" width="6.56"/>
    <col collapsed="false" customWidth="true" hidden="false" outlineLevel="0" max="5" min="5" style="7" width="6.11"/>
    <col collapsed="false" customWidth="true" hidden="false" outlineLevel="0" max="6" min="6" style="7" width="5.56"/>
    <col collapsed="false" customWidth="true" hidden="false" outlineLevel="0" max="7" min="7" style="7" width="5.44"/>
    <col collapsed="false" customWidth="true" hidden="false" outlineLevel="0" max="8" min="8" style="7" width="5.88"/>
    <col collapsed="false" customWidth="true" hidden="false" outlineLevel="0" max="9" min="9" style="7" width="5.56"/>
    <col collapsed="false" customWidth="true" hidden="false" outlineLevel="0" max="11" min="10" style="7" width="5.11"/>
    <col collapsed="false" customWidth="true" hidden="false" outlineLevel="0" max="12" min="12" style="7" width="4.56"/>
    <col collapsed="false" customWidth="true" hidden="false" outlineLevel="0" max="13" min="13" style="7" width="4.11"/>
    <col collapsed="false" customWidth="true" hidden="false" outlineLevel="0" max="14" min="14" style="7" width="5"/>
    <col collapsed="false" customWidth="true" hidden="false" outlineLevel="0" max="15" min="15" style="7" width="4.56"/>
    <col collapsed="false" customWidth="true" hidden="false" outlineLevel="0" max="16" min="16" style="7" width="5.44"/>
    <col collapsed="false" customWidth="true" hidden="false" outlineLevel="0" max="17" min="17" style="7" width="4.88"/>
    <col collapsed="false" customWidth="true" hidden="false" outlineLevel="0" max="19" min="18" style="7" width="5.56"/>
    <col collapsed="false" customWidth="true" hidden="false" outlineLevel="0" max="20" min="20" style="7" width="4.88"/>
    <col collapsed="false" customWidth="true" hidden="false" outlineLevel="0" max="21" min="21" style="7" width="3.88"/>
    <col collapsed="false" customWidth="true" hidden="false" outlineLevel="0" max="22" min="22" style="7" width="7.44"/>
    <col collapsed="false" customWidth="false" hidden="false" outlineLevel="0" max="1023" min="23" style="7" width="11.44"/>
    <col collapsed="false" customWidth="true" hidden="false" outlineLevel="0" max="16384" min="16384" style="1" width="11.56"/>
  </cols>
  <sheetData>
    <row r="1" customFormat="false" ht="18" hidden="false" customHeight="false" outlineLevel="0" collapsed="false">
      <c r="A1" s="9" t="str">
        <f aca="false">DATA!B2</f>
        <v>UNIDAD EDUCATIVA 12 DE FEBRERO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customFormat="false" ht="14.25" hidden="false" customHeight="false" outlineLevel="0" collapsed="false">
      <c r="A2" s="38" t="str">
        <f aca="false">DATA!B9</f>
        <v>Zamora-Ecuador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customFormat="false" ht="15.75" hidden="false" customHeight="false" outlineLevel="0" collapsed="false">
      <c r="A3" s="13"/>
      <c r="B3" s="13"/>
      <c r="C3" s="14" t="s">
        <v>37</v>
      </c>
      <c r="D3" s="14"/>
      <c r="E3" s="14"/>
      <c r="F3" s="14"/>
      <c r="G3" s="14"/>
      <c r="H3" s="14"/>
      <c r="I3" s="15" t="str">
        <f aca="false">DATA!B7</f>
        <v>Segundo Bimestre</v>
      </c>
      <c r="J3" s="15"/>
      <c r="K3" s="15"/>
      <c r="L3" s="15"/>
      <c r="M3" s="15"/>
      <c r="N3" s="16"/>
      <c r="O3" s="17"/>
      <c r="P3" s="17"/>
      <c r="Q3" s="18" t="n">
        <f aca="false">DATA!B6</f>
        <v>2024</v>
      </c>
      <c r="R3" s="18"/>
      <c r="S3" s="18"/>
      <c r="T3" s="18"/>
    </row>
    <row r="4" customFormat="false" ht="18" hidden="false" customHeight="false" outlineLevel="0" collapsed="false">
      <c r="A4" s="19"/>
      <c r="B4" s="20" t="str">
        <f aca="false">DATA!B3</f>
        <v>9no EGB</v>
      </c>
      <c r="C4" s="17" t="s">
        <v>38</v>
      </c>
      <c r="D4" s="17"/>
      <c r="E4" s="21" t="str">
        <f aca="false">DATA!K8</f>
        <v>ECA</v>
      </c>
      <c r="F4" s="21"/>
      <c r="G4" s="21"/>
      <c r="H4" s="17" t="s">
        <v>39</v>
      </c>
      <c r="I4" s="17"/>
      <c r="J4" s="21" t="str">
        <f aca="false">DATA!N8</f>
        <v>Gina Jaya</v>
      </c>
      <c r="K4" s="21"/>
      <c r="L4" s="21"/>
      <c r="M4" s="21"/>
      <c r="N4" s="17" t="s">
        <v>40</v>
      </c>
      <c r="O4" s="17"/>
      <c r="P4" s="21" t="str">
        <f aca="false">DATA!B8</f>
        <v>Nocturna-Intensiva</v>
      </c>
      <c r="Q4" s="21"/>
      <c r="R4" s="21"/>
      <c r="S4" s="21"/>
      <c r="T4" s="21"/>
    </row>
    <row r="5" customFormat="false" ht="15" hidden="false" customHeight="true" outlineLevel="0" collapsed="false">
      <c r="A5" s="22" t="s">
        <v>41</v>
      </c>
      <c r="B5" s="23" t="s">
        <v>42</v>
      </c>
      <c r="C5" s="24" t="s">
        <v>43</v>
      </c>
      <c r="D5" s="24"/>
      <c r="E5" s="24"/>
      <c r="F5" s="24"/>
      <c r="G5" s="24"/>
      <c r="H5" s="24"/>
      <c r="I5" s="24"/>
      <c r="J5" s="24" t="s">
        <v>44</v>
      </c>
      <c r="K5" s="24"/>
      <c r="L5" s="24"/>
      <c r="M5" s="24"/>
      <c r="N5" s="24"/>
      <c r="O5" s="24"/>
      <c r="P5" s="24"/>
      <c r="Q5" s="24"/>
      <c r="R5" s="24"/>
      <c r="S5" s="24"/>
      <c r="T5" s="24"/>
    </row>
    <row r="6" customFormat="false" ht="67.5" hidden="false" customHeight="true" outlineLevel="0" collapsed="false">
      <c r="A6" s="22"/>
      <c r="B6" s="23"/>
      <c r="C6" s="25" t="s">
        <v>45</v>
      </c>
      <c r="D6" s="26" t="s">
        <v>46</v>
      </c>
      <c r="E6" s="27" t="s">
        <v>47</v>
      </c>
      <c r="F6" s="27" t="s">
        <v>48</v>
      </c>
      <c r="G6" s="27" t="s">
        <v>49</v>
      </c>
      <c r="H6" s="28" t="s">
        <v>50</v>
      </c>
      <c r="I6" s="27" t="s">
        <v>51</v>
      </c>
      <c r="J6" s="27" t="s">
        <v>45</v>
      </c>
      <c r="K6" s="29" t="s">
        <v>46</v>
      </c>
      <c r="L6" s="27" t="s">
        <v>47</v>
      </c>
      <c r="M6" s="28" t="s">
        <v>48</v>
      </c>
      <c r="N6" s="28" t="s">
        <v>49</v>
      </c>
      <c r="O6" s="27" t="s">
        <v>50</v>
      </c>
      <c r="P6" s="27" t="s">
        <v>52</v>
      </c>
      <c r="Q6" s="27" t="s">
        <v>53</v>
      </c>
      <c r="R6" s="27" t="s">
        <v>54</v>
      </c>
      <c r="S6" s="27" t="s">
        <v>55</v>
      </c>
      <c r="T6" s="27" t="s">
        <v>56</v>
      </c>
      <c r="W6" s="7" t="s">
        <v>57</v>
      </c>
    </row>
    <row r="7" customFormat="false" ht="15.75" hidden="false" customHeight="true" outlineLevel="0" collapsed="false">
      <c r="A7" s="30" t="n">
        <v>1</v>
      </c>
      <c r="B7" s="31" t="str">
        <f aca="false">DATA!F2</f>
        <v>BELTRÁN OLMEDO JESÚS JHUBER</v>
      </c>
      <c r="C7" s="32" t="n">
        <v>9</v>
      </c>
      <c r="D7" s="33" t="n">
        <v>9.75</v>
      </c>
      <c r="E7" s="33" t="n">
        <f aca="false">(C7+D7)/2</f>
        <v>9.375</v>
      </c>
      <c r="F7" s="33" t="n">
        <f aca="false">0.7*E7</f>
        <v>6.5625</v>
      </c>
      <c r="G7" s="33" t="n">
        <v>7</v>
      </c>
      <c r="H7" s="33" t="n">
        <f aca="false">0.3*G7</f>
        <v>2.1</v>
      </c>
      <c r="I7" s="33" t="n">
        <f aca="false">F7+H7</f>
        <v>8.6625</v>
      </c>
      <c r="J7" s="33"/>
      <c r="K7" s="33"/>
      <c r="L7" s="33" t="n">
        <f aca="false">(J7+K7)/2</f>
        <v>0</v>
      </c>
      <c r="M7" s="33" t="n">
        <f aca="false">0.7*L7</f>
        <v>0</v>
      </c>
      <c r="N7" s="33"/>
      <c r="O7" s="33" t="n">
        <f aca="false">0.3*N7</f>
        <v>0</v>
      </c>
      <c r="P7" s="33" t="n">
        <f aca="false">M7+O7</f>
        <v>0</v>
      </c>
      <c r="Q7" s="34" t="n">
        <f aca="false">(I7+P7)/2</f>
        <v>4.33125</v>
      </c>
      <c r="R7" s="34"/>
      <c r="S7" s="34"/>
      <c r="T7" s="34"/>
    </row>
    <row r="8" customFormat="false" ht="15.75" hidden="false" customHeight="true" outlineLevel="0" collapsed="false">
      <c r="A8" s="30" t="n">
        <v>2</v>
      </c>
      <c r="B8" s="31" t="str">
        <f aca="false">DATA!F3</f>
        <v>CUEVA ALBERCA DAVID ALEJANDRO</v>
      </c>
      <c r="C8" s="32" t="n">
        <v>0</v>
      </c>
      <c r="D8" s="33" t="n">
        <v>0</v>
      </c>
      <c r="E8" s="33" t="n">
        <f aca="false">(C8+D8)/2</f>
        <v>0</v>
      </c>
      <c r="F8" s="33" t="n">
        <f aca="false">0.7*E8</f>
        <v>0</v>
      </c>
      <c r="G8" s="33" t="n">
        <v>0</v>
      </c>
      <c r="H8" s="33" t="n">
        <f aca="false">0.3*G8</f>
        <v>0</v>
      </c>
      <c r="I8" s="33" t="n">
        <f aca="false">F8+H8</f>
        <v>0</v>
      </c>
      <c r="J8" s="33"/>
      <c r="K8" s="33"/>
      <c r="L8" s="33" t="n">
        <f aca="false">(J8+K8)/2</f>
        <v>0</v>
      </c>
      <c r="M8" s="33" t="n">
        <f aca="false">0.7*L8</f>
        <v>0</v>
      </c>
      <c r="N8" s="33"/>
      <c r="O8" s="33" t="n">
        <f aca="false">0.3*N8</f>
        <v>0</v>
      </c>
      <c r="P8" s="33" t="n">
        <f aca="false">M8+O8</f>
        <v>0</v>
      </c>
      <c r="Q8" s="34" t="n">
        <f aca="false">(I8+P8)/2</f>
        <v>0</v>
      </c>
      <c r="R8" s="34"/>
      <c r="S8" s="34"/>
      <c r="T8" s="34"/>
    </row>
    <row r="9" customFormat="false" ht="15.75" hidden="false" customHeight="true" outlineLevel="0" collapsed="false">
      <c r="A9" s="30" t="n">
        <v>3</v>
      </c>
      <c r="B9" s="31" t="str">
        <f aca="false">DATA!F4</f>
        <v>GAONA ONTANEDA MARÍA VIVIANA</v>
      </c>
      <c r="C9" s="32" t="n">
        <v>8</v>
      </c>
      <c r="D9" s="33" t="n">
        <v>8.88</v>
      </c>
      <c r="E9" s="33" t="n">
        <f aca="false">(C9+D9)/2</f>
        <v>8.44</v>
      </c>
      <c r="F9" s="33" t="n">
        <f aca="false">0.7*E9</f>
        <v>5.908</v>
      </c>
      <c r="G9" s="33" t="n">
        <v>8</v>
      </c>
      <c r="H9" s="33" t="n">
        <f aca="false">0.3*G9</f>
        <v>2.4</v>
      </c>
      <c r="I9" s="33" t="n">
        <f aca="false">F9+H9</f>
        <v>8.308</v>
      </c>
      <c r="J9" s="33" t="n">
        <v>8.5</v>
      </c>
      <c r="K9" s="33" t="n">
        <v>8.5</v>
      </c>
      <c r="L9" s="33" t="n">
        <f aca="false">(J9+K9)/2</f>
        <v>8.5</v>
      </c>
      <c r="M9" s="33" t="n">
        <f aca="false">0.7*L9</f>
        <v>5.95</v>
      </c>
      <c r="N9" s="33" t="n">
        <v>8.75</v>
      </c>
      <c r="O9" s="33" t="n">
        <f aca="false">0.3*N9</f>
        <v>2.625</v>
      </c>
      <c r="P9" s="33" t="n">
        <f aca="false">M9+O9</f>
        <v>8.575</v>
      </c>
      <c r="Q9" s="34" t="n">
        <f aca="false">(I9+P9)/2</f>
        <v>8.4415</v>
      </c>
      <c r="R9" s="34"/>
      <c r="S9" s="34"/>
      <c r="T9" s="34" t="s">
        <v>58</v>
      </c>
    </row>
    <row r="10" customFormat="false" ht="15.75" hidden="false" customHeight="true" outlineLevel="0" collapsed="false">
      <c r="A10" s="30" t="n">
        <v>4</v>
      </c>
      <c r="B10" s="31" t="str">
        <f aca="false">DATA!F5</f>
        <v>ORTEGA PASACA CARLOS ENRIQUE</v>
      </c>
      <c r="C10" s="32" t="n">
        <v>10</v>
      </c>
      <c r="D10" s="33" t="n">
        <v>10</v>
      </c>
      <c r="E10" s="33" t="n">
        <f aca="false">(C10+D10)/2</f>
        <v>10</v>
      </c>
      <c r="F10" s="33" t="n">
        <f aca="false">0.7*E10</f>
        <v>7</v>
      </c>
      <c r="G10" s="33" t="n">
        <v>10</v>
      </c>
      <c r="H10" s="33" t="n">
        <f aca="false">0.3*G10</f>
        <v>3</v>
      </c>
      <c r="I10" s="33" t="n">
        <f aca="false">F10+H10</f>
        <v>10</v>
      </c>
      <c r="J10" s="33" t="n">
        <v>10</v>
      </c>
      <c r="K10" s="33" t="n">
        <v>10</v>
      </c>
      <c r="L10" s="33" t="n">
        <f aca="false">(J10+K10)/2</f>
        <v>10</v>
      </c>
      <c r="M10" s="33" t="n">
        <f aca="false">0.7*L10</f>
        <v>7</v>
      </c>
      <c r="N10" s="33" t="n">
        <v>10</v>
      </c>
      <c r="O10" s="33" t="n">
        <f aca="false">0.3*N10</f>
        <v>3</v>
      </c>
      <c r="P10" s="33" t="n">
        <f aca="false">M10+O10</f>
        <v>10</v>
      </c>
      <c r="Q10" s="34" t="n">
        <f aca="false">(I10+P10)/2</f>
        <v>10</v>
      </c>
      <c r="R10" s="34"/>
      <c r="S10" s="34"/>
      <c r="T10" s="34" t="s">
        <v>59</v>
      </c>
    </row>
    <row r="11" customFormat="false" ht="15.75" hidden="false" customHeight="true" outlineLevel="0" collapsed="false">
      <c r="A11" s="30" t="n">
        <v>5</v>
      </c>
      <c r="B11" s="31" t="str">
        <f aca="false">DATA!F6</f>
        <v>SHIMBUKAT ANTUN JAZMIN ADAMARI</v>
      </c>
      <c r="C11" s="32" t="n">
        <v>9</v>
      </c>
      <c r="D11" s="33" t="n">
        <v>8.88</v>
      </c>
      <c r="E11" s="33" t="n">
        <f aca="false">(C11+D11)/2</f>
        <v>8.94</v>
      </c>
      <c r="F11" s="33" t="n">
        <f aca="false">0.7*E11</f>
        <v>6.258</v>
      </c>
      <c r="G11" s="33" t="n">
        <v>8</v>
      </c>
      <c r="H11" s="33" t="n">
        <f aca="false">0.3*G11</f>
        <v>2.4</v>
      </c>
      <c r="I11" s="33" t="n">
        <f aca="false">F11+H11</f>
        <v>8.658</v>
      </c>
      <c r="J11" s="33" t="n">
        <v>8.33</v>
      </c>
      <c r="K11" s="33" t="n">
        <v>8.5</v>
      </c>
      <c r="L11" s="33" t="n">
        <f aca="false">(J11+K11)/2</f>
        <v>8.415</v>
      </c>
      <c r="M11" s="33" t="n">
        <f aca="false">0.7*L11</f>
        <v>5.8905</v>
      </c>
      <c r="N11" s="33" t="n">
        <v>10</v>
      </c>
      <c r="O11" s="33" t="n">
        <f aca="false">0.3*N11</f>
        <v>3</v>
      </c>
      <c r="P11" s="33" t="n">
        <f aca="false">M11+O11</f>
        <v>8.8905</v>
      </c>
      <c r="Q11" s="34" t="n">
        <f aca="false">(I11+P11)/2</f>
        <v>8.77425</v>
      </c>
      <c r="R11" s="34"/>
      <c r="S11" s="34"/>
      <c r="T11" s="34" t="s">
        <v>58</v>
      </c>
    </row>
    <row r="12" customFormat="false" ht="15.75" hidden="false" customHeight="true" outlineLevel="0" collapsed="false">
      <c r="A12" s="30" t="n">
        <v>6</v>
      </c>
      <c r="B12" s="31" t="str">
        <f aca="false">DATA!F7</f>
        <v>TUPIKIA ANKUASH MAILY GABRIELA</v>
      </c>
      <c r="C12" s="32" t="n">
        <v>10</v>
      </c>
      <c r="D12" s="33" t="n">
        <v>10</v>
      </c>
      <c r="E12" s="33" t="n">
        <f aca="false">(C12+D12)/2</f>
        <v>10</v>
      </c>
      <c r="F12" s="33" t="n">
        <f aca="false">0.7*E12</f>
        <v>7</v>
      </c>
      <c r="G12" s="33" t="n">
        <v>10</v>
      </c>
      <c r="H12" s="33" t="n">
        <f aca="false">0.3*G12</f>
        <v>3</v>
      </c>
      <c r="I12" s="33" t="n">
        <f aca="false">F12+H12</f>
        <v>10</v>
      </c>
      <c r="J12" s="33" t="n">
        <v>10</v>
      </c>
      <c r="K12" s="33" t="n">
        <v>10</v>
      </c>
      <c r="L12" s="33" t="n">
        <f aca="false">(J12+K12)/2</f>
        <v>10</v>
      </c>
      <c r="M12" s="33" t="n">
        <f aca="false">0.7*L12</f>
        <v>7</v>
      </c>
      <c r="N12" s="33" t="n">
        <v>9.75</v>
      </c>
      <c r="O12" s="33" t="n">
        <f aca="false">0.3*N12</f>
        <v>2.925</v>
      </c>
      <c r="P12" s="33" t="n">
        <f aca="false">M12+O12</f>
        <v>9.925</v>
      </c>
      <c r="Q12" s="34" t="n">
        <f aca="false">(I12+P12)/2</f>
        <v>9.9625</v>
      </c>
      <c r="R12" s="34"/>
      <c r="S12" s="34"/>
      <c r="T12" s="34" t="s">
        <v>59</v>
      </c>
    </row>
    <row r="13" customFormat="false" ht="15.75" hidden="false" customHeight="true" outlineLevel="0" collapsed="false">
      <c r="A13" s="30" t="n">
        <v>7</v>
      </c>
      <c r="B13" s="31"/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  <c r="R13" s="34"/>
      <c r="S13" s="34"/>
      <c r="T13" s="34"/>
    </row>
    <row r="14" customFormat="false" ht="15.75" hidden="false" customHeight="true" outlineLevel="0" collapsed="false">
      <c r="A14" s="30" t="n">
        <v>15</v>
      </c>
      <c r="B14" s="31"/>
      <c r="C14" s="32"/>
      <c r="D14" s="33"/>
      <c r="E14" s="33"/>
      <c r="F14" s="33"/>
      <c r="G14" s="33"/>
      <c r="H14" s="33"/>
      <c r="I14" s="33"/>
      <c r="J14" s="39"/>
      <c r="K14" s="39"/>
      <c r="L14" s="33"/>
      <c r="M14" s="33"/>
      <c r="N14" s="33"/>
      <c r="O14" s="33"/>
      <c r="P14" s="33"/>
      <c r="Q14" s="34"/>
      <c r="R14" s="34"/>
      <c r="S14" s="34"/>
      <c r="T14" s="34"/>
    </row>
    <row r="18" customFormat="false" ht="14.25" hidden="false" customHeight="false" outlineLevel="0" collapsed="false">
      <c r="B18" s="35"/>
    </row>
    <row r="19" customFormat="false" ht="14.25" hidden="false" customHeight="false" outlineLevel="0" collapsed="false">
      <c r="B19" s="36"/>
    </row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dataValidations count="1">
    <dataValidation allowBlank="true" error="Ingrese valores entre 0 y 2" errorStyle="stop" errorTitle="MENSAJE" operator="between" showDropDown="false" showErrorMessage="true" showInputMessage="true" sqref="H7:H14" type="decimal">
      <formula1>0</formula1>
      <formula2>2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9:B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6" activeCellId="0" sqref="B16"/>
    </sheetView>
  </sheetViews>
  <sheetFormatPr defaultColWidth="11.109375" defaultRowHeight="14.25" zeroHeight="false" outlineLevelRow="0" outlineLevelCol="0"/>
  <cols>
    <col collapsed="false" customWidth="true" hidden="false" outlineLevel="0" max="1" min="1" style="1" width="23"/>
    <col collapsed="false" customWidth="true" hidden="false" outlineLevel="0" max="2" min="2" style="1" width="23.56"/>
  </cols>
  <sheetData>
    <row r="9" customFormat="false" ht="14.25" hidden="false" customHeight="false" outlineLevel="0" collapsed="false">
      <c r="A9" s="1" t="s">
        <v>85</v>
      </c>
      <c r="B9" s="1" t="s">
        <v>86</v>
      </c>
    </row>
    <row r="12" customFormat="false" ht="14.25" hidden="false" customHeight="false" outlineLevel="0" collapsed="false">
      <c r="A12" s="1" t="s">
        <v>87</v>
      </c>
      <c r="B12" s="1" t="s">
        <v>88</v>
      </c>
    </row>
    <row r="13" customFormat="false" ht="14.25" hidden="false" customHeight="false" outlineLevel="0" collapsed="false">
      <c r="B13" s="1" t="s">
        <v>89</v>
      </c>
    </row>
    <row r="14" customFormat="false" ht="14.25" hidden="false" customHeight="false" outlineLevel="0" collapsed="false">
      <c r="B14" s="1" t="s">
        <v>90</v>
      </c>
    </row>
    <row r="15" customFormat="false" ht="14.25" hidden="false" customHeight="false" outlineLevel="0" collapsed="false">
      <c r="B15" s="1" t="s">
        <v>91</v>
      </c>
    </row>
    <row r="16" customFormat="false" ht="14.25" hidden="false" customHeight="false" outlineLevel="0" collapsed="false">
      <c r="B16" s="1" t="s">
        <v>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9" activeCellId="0" sqref="A9"/>
    </sheetView>
  </sheetViews>
  <sheetFormatPr defaultColWidth="9.5625" defaultRowHeight="14.2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1" width="15.56"/>
    <col collapsed="false" customWidth="true" hidden="false" outlineLevel="0" max="3" min="3" style="1" width="1"/>
    <col collapsed="false" customWidth="true" hidden="false" outlineLevel="0" max="4" min="4" style="1" width="15.56"/>
    <col collapsed="false" customWidth="true" hidden="false" outlineLevel="0" max="5" min="5" style="1" width="5.44"/>
    <col collapsed="false" customWidth="true" hidden="false" outlineLevel="0" max="6" min="6" style="1" width="3.44"/>
    <col collapsed="false" customWidth="true" hidden="false" outlineLevel="0" max="7" min="7" style="1" width="25"/>
  </cols>
  <sheetData>
    <row r="1" customFormat="false" ht="49.5" hidden="false" customHeight="true" outlineLevel="0" collapsed="false">
      <c r="A1" s="49"/>
      <c r="B1" s="49"/>
      <c r="C1" s="49"/>
      <c r="D1" s="49"/>
      <c r="E1" s="49"/>
      <c r="F1" s="49"/>
      <c r="G1" s="50"/>
      <c r="H1" s="49"/>
    </row>
    <row r="2" customFormat="false" ht="15" hidden="false" customHeight="true" outlineLevel="0" collapsed="false">
      <c r="A2" s="51" t="s">
        <v>93</v>
      </c>
      <c r="B2" s="51"/>
      <c r="C2" s="51"/>
      <c r="D2" s="52" t="s">
        <v>94</v>
      </c>
      <c r="E2" s="52"/>
      <c r="F2" s="52"/>
      <c r="G2" s="52"/>
      <c r="H2" s="49"/>
    </row>
    <row r="3" customFormat="false" ht="15" hidden="false" customHeight="true" outlineLevel="0" collapsed="false">
      <c r="A3" s="51" t="s">
        <v>95</v>
      </c>
      <c r="B3" s="51"/>
      <c r="C3" s="51"/>
      <c r="D3" s="52" t="s">
        <v>96</v>
      </c>
      <c r="E3" s="52"/>
      <c r="F3" s="52"/>
      <c r="G3" s="52"/>
      <c r="H3" s="49"/>
    </row>
    <row r="4" customFormat="false" ht="15" hidden="false" customHeight="true" outlineLevel="0" collapsed="false">
      <c r="A4" s="51" t="s">
        <v>97</v>
      </c>
      <c r="B4" s="51"/>
      <c r="C4" s="51"/>
      <c r="D4" s="52" t="s">
        <v>98</v>
      </c>
      <c r="E4" s="52"/>
      <c r="F4" s="52"/>
      <c r="G4" s="52"/>
      <c r="H4" s="49"/>
    </row>
    <row r="5" customFormat="false" ht="15" hidden="false" customHeight="true" outlineLevel="0" collapsed="false">
      <c r="A5" s="51" t="s">
        <v>99</v>
      </c>
      <c r="B5" s="51"/>
      <c r="C5" s="51"/>
      <c r="D5" s="52" t="s">
        <v>100</v>
      </c>
      <c r="E5" s="52"/>
      <c r="F5" s="52"/>
      <c r="G5" s="52"/>
      <c r="H5" s="49"/>
    </row>
    <row r="6" customFormat="false" ht="15" hidden="false" customHeight="true" outlineLevel="0" collapsed="false">
      <c r="A6" s="51" t="s">
        <v>101</v>
      </c>
      <c r="B6" s="51"/>
      <c r="C6" s="51"/>
      <c r="D6" s="52" t="s">
        <v>102</v>
      </c>
      <c r="E6" s="52"/>
      <c r="F6" s="52"/>
      <c r="G6" s="52"/>
      <c r="H6" s="49"/>
    </row>
    <row r="7" customFormat="false" ht="15" hidden="false" customHeight="true" outlineLevel="0" collapsed="false">
      <c r="A7" s="53" t="s">
        <v>103</v>
      </c>
      <c r="B7" s="53"/>
      <c r="C7" s="53"/>
      <c r="D7" s="52" t="s">
        <v>59</v>
      </c>
      <c r="E7" s="52"/>
      <c r="F7" s="52"/>
      <c r="G7" s="52"/>
      <c r="H7" s="49"/>
    </row>
    <row r="8" customFormat="false" ht="9.75" hidden="false" customHeight="true" outlineLevel="0" collapsed="false">
      <c r="A8" s="54" t="s">
        <v>104</v>
      </c>
      <c r="B8" s="54" t="s">
        <v>105</v>
      </c>
      <c r="C8" s="54" t="s">
        <v>106</v>
      </c>
      <c r="D8" s="54"/>
      <c r="E8" s="54"/>
      <c r="F8" s="54"/>
      <c r="G8" s="54"/>
      <c r="H8" s="49"/>
    </row>
    <row r="9" customFormat="false" ht="15" hidden="false" customHeight="true" outlineLevel="0" collapsed="false">
      <c r="A9" s="55" t="n">
        <v>1</v>
      </c>
      <c r="B9" s="55" t="s">
        <v>107</v>
      </c>
      <c r="C9" s="55" t="s">
        <v>108</v>
      </c>
      <c r="D9" s="55"/>
      <c r="E9" s="55"/>
      <c r="F9" s="55"/>
      <c r="G9" s="55"/>
      <c r="H9" s="49"/>
    </row>
    <row r="10" customFormat="false" ht="15" hidden="false" customHeight="true" outlineLevel="0" collapsed="false">
      <c r="A10" s="56" t="n">
        <v>2</v>
      </c>
      <c r="B10" s="56" t="s">
        <v>109</v>
      </c>
      <c r="C10" s="56" t="s">
        <v>110</v>
      </c>
      <c r="D10" s="56"/>
      <c r="E10" s="56"/>
      <c r="F10" s="56"/>
      <c r="G10" s="56"/>
      <c r="H10" s="49"/>
    </row>
    <row r="11" customFormat="false" ht="15" hidden="false" customHeight="true" outlineLevel="0" collapsed="false">
      <c r="A11" s="55" t="n">
        <v>3</v>
      </c>
      <c r="B11" s="56"/>
      <c r="C11" s="56" t="s">
        <v>111</v>
      </c>
      <c r="D11" s="56"/>
      <c r="E11" s="56"/>
      <c r="F11" s="56"/>
      <c r="G11" s="56"/>
      <c r="H11" s="49"/>
    </row>
    <row r="12" customFormat="false" ht="15" hidden="false" customHeight="true" outlineLevel="0" collapsed="false">
      <c r="A12" s="56" t="n">
        <v>4</v>
      </c>
      <c r="B12" s="57" t="s">
        <v>112</v>
      </c>
      <c r="C12" s="56" t="s">
        <v>113</v>
      </c>
      <c r="D12" s="56"/>
      <c r="E12" s="56"/>
      <c r="F12" s="56"/>
      <c r="G12" s="56"/>
      <c r="H12" s="49"/>
    </row>
    <row r="13" customFormat="false" ht="15" hidden="false" customHeight="true" outlineLevel="0" collapsed="false">
      <c r="A13" s="55" t="n">
        <v>5</v>
      </c>
      <c r="B13" s="55" t="s">
        <v>114</v>
      </c>
      <c r="C13" s="55" t="s">
        <v>115</v>
      </c>
      <c r="D13" s="55"/>
      <c r="E13" s="55"/>
      <c r="F13" s="55"/>
      <c r="G13" s="55"/>
      <c r="H13" s="49"/>
    </row>
    <row r="14" customFormat="false" ht="15" hidden="false" customHeight="true" outlineLevel="0" collapsed="false">
      <c r="A14" s="56" t="n">
        <v>6</v>
      </c>
      <c r="B14" s="56" t="s">
        <v>116</v>
      </c>
      <c r="C14" s="56" t="s">
        <v>117</v>
      </c>
      <c r="D14" s="56"/>
      <c r="E14" s="56"/>
      <c r="F14" s="56"/>
      <c r="G14" s="56"/>
      <c r="H14" s="49"/>
    </row>
    <row r="15" customFormat="false" ht="15" hidden="false" customHeight="true" outlineLevel="0" collapsed="false">
      <c r="A15" s="55" t="n">
        <v>7</v>
      </c>
      <c r="B15" s="55" t="s">
        <v>118</v>
      </c>
      <c r="C15" s="55" t="s">
        <v>119</v>
      </c>
      <c r="D15" s="55"/>
      <c r="E15" s="55"/>
      <c r="F15" s="55"/>
      <c r="G15" s="55"/>
      <c r="H15" s="49"/>
    </row>
    <row r="16" customFormat="false" ht="15" hidden="false" customHeight="true" outlineLevel="0" collapsed="false">
      <c r="A16" s="56" t="n">
        <v>8</v>
      </c>
      <c r="B16" s="56" t="s">
        <v>120</v>
      </c>
      <c r="C16" s="56" t="s">
        <v>121</v>
      </c>
      <c r="D16" s="56"/>
      <c r="E16" s="56"/>
      <c r="F16" s="56"/>
      <c r="G16" s="56"/>
      <c r="H16" s="49"/>
    </row>
    <row r="17" customFormat="false" ht="15" hidden="false" customHeight="true" outlineLevel="0" collapsed="false">
      <c r="A17" s="55" t="n">
        <v>9</v>
      </c>
      <c r="B17" s="55" t="s">
        <v>122</v>
      </c>
      <c r="C17" s="55" t="s">
        <v>123</v>
      </c>
      <c r="D17" s="55"/>
      <c r="E17" s="55"/>
      <c r="F17" s="55"/>
      <c r="G17" s="55"/>
      <c r="H17" s="49"/>
    </row>
    <row r="18" customFormat="false" ht="15" hidden="false" customHeight="true" outlineLevel="0" collapsed="false">
      <c r="A18" s="56" t="n">
        <v>10</v>
      </c>
      <c r="B18" s="56" t="s">
        <v>124</v>
      </c>
      <c r="C18" s="56" t="s">
        <v>125</v>
      </c>
      <c r="D18" s="56"/>
      <c r="E18" s="56"/>
      <c r="F18" s="56"/>
      <c r="G18" s="56"/>
      <c r="H18" s="49"/>
    </row>
    <row r="19" customFormat="false" ht="15" hidden="false" customHeight="true" outlineLevel="0" collapsed="false">
      <c r="A19" s="55" t="n">
        <v>11</v>
      </c>
      <c r="B19" s="56"/>
      <c r="C19" s="56" t="s">
        <v>126</v>
      </c>
      <c r="D19" s="56"/>
      <c r="E19" s="56"/>
      <c r="F19" s="56"/>
      <c r="G19" s="56"/>
      <c r="H19" s="49"/>
    </row>
    <row r="20" customFormat="false" ht="15" hidden="false" customHeight="true" outlineLevel="0" collapsed="false">
      <c r="A20" s="56" t="n">
        <v>12</v>
      </c>
      <c r="B20" s="55" t="s">
        <v>127</v>
      </c>
      <c r="C20" s="55" t="s">
        <v>128</v>
      </c>
      <c r="D20" s="55"/>
      <c r="E20" s="55"/>
      <c r="F20" s="55"/>
      <c r="G20" s="55"/>
      <c r="H20" s="49"/>
    </row>
    <row r="21" customFormat="false" ht="15" hidden="false" customHeight="true" outlineLevel="0" collapsed="false">
      <c r="A21" s="55" t="n">
        <v>13</v>
      </c>
      <c r="B21" s="56" t="s">
        <v>129</v>
      </c>
      <c r="C21" s="56" t="s">
        <v>130</v>
      </c>
      <c r="D21" s="56"/>
      <c r="E21" s="56"/>
      <c r="F21" s="56"/>
      <c r="G21" s="56"/>
      <c r="H21" s="49"/>
    </row>
    <row r="22" customFormat="false" ht="15" hidden="false" customHeight="true" outlineLevel="0" collapsed="false">
      <c r="A22" s="56" t="n">
        <v>14</v>
      </c>
      <c r="B22" s="55" t="s">
        <v>131</v>
      </c>
      <c r="C22" s="55" t="s">
        <v>132</v>
      </c>
      <c r="D22" s="55"/>
      <c r="E22" s="55"/>
      <c r="F22" s="55"/>
      <c r="G22" s="55"/>
      <c r="H22" s="49"/>
    </row>
    <row r="23" customFormat="false" ht="15" hidden="false" customHeight="true" outlineLevel="0" collapsed="false">
      <c r="A23" s="55" t="n">
        <v>15</v>
      </c>
      <c r="B23" s="56" t="s">
        <v>133</v>
      </c>
      <c r="C23" s="56" t="s">
        <v>134</v>
      </c>
      <c r="D23" s="56"/>
      <c r="E23" s="56"/>
      <c r="F23" s="56"/>
      <c r="G23" s="56"/>
      <c r="H23" s="49"/>
    </row>
    <row r="24" customFormat="false" ht="15" hidden="false" customHeight="true" outlineLevel="0" collapsed="false">
      <c r="A24" s="56" t="n">
        <v>16</v>
      </c>
      <c r="B24" s="55" t="s">
        <v>135</v>
      </c>
      <c r="C24" s="55" t="s">
        <v>136</v>
      </c>
      <c r="D24" s="55"/>
      <c r="E24" s="55"/>
      <c r="F24" s="55"/>
      <c r="G24" s="55"/>
      <c r="H24" s="49"/>
    </row>
    <row r="25" customFormat="false" ht="15" hidden="false" customHeight="true" outlineLevel="0" collapsed="false">
      <c r="A25" s="55" t="n">
        <v>17</v>
      </c>
      <c r="B25" s="55"/>
      <c r="C25" s="55" t="s">
        <v>137</v>
      </c>
      <c r="D25" s="55"/>
      <c r="E25" s="55"/>
      <c r="F25" s="55"/>
      <c r="G25" s="55"/>
      <c r="H25" s="49"/>
    </row>
    <row r="26" customFormat="false" ht="15" hidden="false" customHeight="true" outlineLevel="0" collapsed="false">
      <c r="A26" s="56" t="n">
        <v>18</v>
      </c>
      <c r="B26" s="56" t="s">
        <v>138</v>
      </c>
      <c r="C26" s="56" t="s">
        <v>139</v>
      </c>
      <c r="D26" s="56"/>
      <c r="E26" s="56"/>
      <c r="F26" s="56"/>
      <c r="G26" s="56"/>
      <c r="H26" s="49"/>
    </row>
    <row r="27" customFormat="false" ht="15" hidden="false" customHeight="true" outlineLevel="0" collapsed="false">
      <c r="A27" s="55" t="n">
        <v>19</v>
      </c>
      <c r="B27" s="55" t="s">
        <v>140</v>
      </c>
      <c r="C27" s="55" t="s">
        <v>141</v>
      </c>
      <c r="D27" s="55"/>
      <c r="E27" s="55"/>
      <c r="F27" s="55"/>
      <c r="G27" s="55"/>
      <c r="H27" s="49"/>
    </row>
    <row r="28" customFormat="false" ht="15" hidden="false" customHeight="true" outlineLevel="0" collapsed="false">
      <c r="A28" s="56" t="n">
        <v>20</v>
      </c>
      <c r="B28" s="56" t="s">
        <v>142</v>
      </c>
      <c r="C28" s="56" t="s">
        <v>143</v>
      </c>
      <c r="D28" s="56"/>
      <c r="E28" s="56"/>
      <c r="F28" s="56"/>
      <c r="G28" s="56"/>
      <c r="H28" s="49"/>
    </row>
    <row r="29" customFormat="false" ht="15" hidden="false" customHeight="true" outlineLevel="0" collapsed="false">
      <c r="A29" s="55" t="n">
        <v>21</v>
      </c>
      <c r="B29" s="55" t="s">
        <v>144</v>
      </c>
      <c r="C29" s="55" t="s">
        <v>145</v>
      </c>
      <c r="D29" s="55"/>
      <c r="E29" s="55"/>
      <c r="F29" s="55"/>
      <c r="G29" s="55"/>
      <c r="H29" s="49"/>
    </row>
    <row r="30" customFormat="false" ht="15" hidden="false" customHeight="true" outlineLevel="0" collapsed="false">
      <c r="A30" s="56" t="n">
        <v>22</v>
      </c>
      <c r="B30" s="55" t="s">
        <v>146</v>
      </c>
      <c r="C30" s="55" t="s">
        <v>147</v>
      </c>
      <c r="D30" s="55"/>
      <c r="E30" s="55"/>
      <c r="F30" s="55"/>
      <c r="G30" s="55"/>
      <c r="H30" s="49"/>
    </row>
    <row r="31" customFormat="false" ht="15" hidden="false" customHeight="true" outlineLevel="0" collapsed="false">
      <c r="A31" s="55" t="n">
        <v>23</v>
      </c>
      <c r="B31" s="56" t="s">
        <v>148</v>
      </c>
      <c r="C31" s="56" t="s">
        <v>149</v>
      </c>
      <c r="D31" s="56"/>
      <c r="E31" s="56"/>
      <c r="F31" s="56"/>
      <c r="G31" s="56"/>
      <c r="H31" s="49"/>
    </row>
    <row r="32" customFormat="false" ht="15" hidden="false" customHeight="true" outlineLevel="0" collapsed="false">
      <c r="A32" s="56" t="n">
        <v>24</v>
      </c>
      <c r="B32" s="55" t="s">
        <v>150</v>
      </c>
      <c r="C32" s="55" t="s">
        <v>151</v>
      </c>
      <c r="D32" s="55"/>
      <c r="E32" s="55"/>
      <c r="F32" s="55"/>
      <c r="G32" s="55"/>
      <c r="H32" s="49"/>
    </row>
    <row r="33" customFormat="false" ht="15" hidden="false" customHeight="true" outlineLevel="0" collapsed="false">
      <c r="A33" s="55" t="n">
        <v>25</v>
      </c>
      <c r="B33" s="55" t="s">
        <v>152</v>
      </c>
      <c r="C33" s="55" t="s">
        <v>153</v>
      </c>
      <c r="D33" s="55"/>
      <c r="E33" s="55"/>
      <c r="F33" s="55"/>
      <c r="G33" s="55"/>
      <c r="H33" s="49"/>
    </row>
    <row r="34" customFormat="false" ht="15" hidden="false" customHeight="true" outlineLevel="0" collapsed="false">
      <c r="A34" s="56" t="n">
        <v>26</v>
      </c>
      <c r="B34" s="56" t="s">
        <v>154</v>
      </c>
      <c r="C34" s="56" t="s">
        <v>155</v>
      </c>
      <c r="D34" s="56"/>
      <c r="E34" s="56"/>
      <c r="F34" s="56"/>
      <c r="G34" s="56"/>
      <c r="H34" s="49"/>
    </row>
    <row r="35" customFormat="false" ht="15" hidden="false" customHeight="true" outlineLevel="0" collapsed="false">
      <c r="A35" s="55" t="n">
        <v>27</v>
      </c>
      <c r="B35" s="55" t="s">
        <v>156</v>
      </c>
      <c r="C35" s="55" t="s">
        <v>157</v>
      </c>
      <c r="D35" s="55"/>
      <c r="E35" s="55"/>
      <c r="F35" s="55"/>
      <c r="G35" s="55"/>
      <c r="H35" s="49"/>
    </row>
    <row r="36" customFormat="false" ht="15" hidden="false" customHeight="true" outlineLevel="0" collapsed="false">
      <c r="A36" s="56" t="n">
        <v>28</v>
      </c>
      <c r="B36" s="56" t="s">
        <v>158</v>
      </c>
      <c r="C36" s="56" t="s">
        <v>159</v>
      </c>
      <c r="D36" s="56"/>
      <c r="E36" s="56"/>
      <c r="F36" s="56"/>
      <c r="G36" s="56"/>
      <c r="H36" s="49"/>
    </row>
    <row r="37" customFormat="false" ht="15" hidden="false" customHeight="true" outlineLevel="0" collapsed="false">
      <c r="A37" s="55" t="n">
        <v>29</v>
      </c>
      <c r="B37" s="55" t="s">
        <v>160</v>
      </c>
      <c r="C37" s="55" t="s">
        <v>161</v>
      </c>
      <c r="D37" s="55"/>
      <c r="E37" s="55"/>
      <c r="F37" s="55"/>
      <c r="G37" s="55"/>
      <c r="H37" s="49"/>
    </row>
    <row r="38" customFormat="false" ht="15" hidden="false" customHeight="true" outlineLevel="0" collapsed="false">
      <c r="A38" s="56" t="n">
        <v>30</v>
      </c>
      <c r="B38" s="56" t="s">
        <v>162</v>
      </c>
      <c r="C38" s="56" t="s">
        <v>163</v>
      </c>
      <c r="D38" s="56"/>
      <c r="E38" s="56"/>
      <c r="F38" s="56"/>
      <c r="G38" s="56"/>
      <c r="H38" s="49"/>
    </row>
    <row r="39" customFormat="false" ht="17.25" hidden="false" customHeight="true" outlineLevel="0" collapsed="false">
      <c r="B39" s="58"/>
      <c r="C39" s="58"/>
      <c r="D39" s="59" t="s">
        <v>164</v>
      </c>
      <c r="E39" s="59"/>
      <c r="F39" s="59"/>
      <c r="G39" s="59"/>
      <c r="H39" s="49"/>
    </row>
  </sheetData>
  <mergeCells count="44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D39:G39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C16" activeCellId="0" sqref="C16"/>
    </sheetView>
  </sheetViews>
  <sheetFormatPr defaultColWidth="11.4453125" defaultRowHeight="14.25" zeroHeight="false" outlineLevelRow="0" outlineLevelCol="0"/>
  <cols>
    <col collapsed="false" customWidth="true" hidden="false" outlineLevel="0" max="1" min="1" style="7" width="6.44"/>
    <col collapsed="false" customWidth="true" hidden="false" outlineLevel="0" max="2" min="2" style="7" width="21.44"/>
    <col collapsed="false" customWidth="true" hidden="false" outlineLevel="0" max="7" min="3" style="7" width="10.44"/>
    <col collapsed="false" customWidth="false" hidden="false" outlineLevel="0" max="1024" min="8" style="7" width="11.44"/>
  </cols>
  <sheetData>
    <row r="1" customFormat="false" ht="49.5" hidden="false" customHeight="true" outlineLevel="0" collapsed="false">
      <c r="A1" s="60"/>
      <c r="B1" s="60"/>
      <c r="C1" s="60"/>
      <c r="D1" s="60"/>
      <c r="E1" s="60"/>
      <c r="F1" s="60"/>
      <c r="G1" s="61"/>
      <c r="H1" s="60"/>
    </row>
    <row r="2" customFormat="false" ht="15" hidden="false" customHeight="true" outlineLevel="0" collapsed="false">
      <c r="A2" s="62" t="s">
        <v>93</v>
      </c>
      <c r="B2" s="62"/>
      <c r="C2" s="62"/>
      <c r="D2" s="63" t="s">
        <v>94</v>
      </c>
      <c r="E2" s="63"/>
      <c r="F2" s="63"/>
      <c r="G2" s="63"/>
      <c r="H2" s="60"/>
    </row>
    <row r="3" customFormat="false" ht="15" hidden="false" customHeight="true" outlineLevel="0" collapsed="false">
      <c r="A3" s="62" t="s">
        <v>95</v>
      </c>
      <c r="B3" s="62"/>
      <c r="C3" s="62"/>
      <c r="D3" s="63" t="s">
        <v>96</v>
      </c>
      <c r="E3" s="63"/>
      <c r="F3" s="63"/>
      <c r="G3" s="63"/>
      <c r="H3" s="60"/>
    </row>
    <row r="4" customFormat="false" ht="15" hidden="false" customHeight="true" outlineLevel="0" collapsed="false">
      <c r="A4" s="62" t="s">
        <v>97</v>
      </c>
      <c r="B4" s="62"/>
      <c r="C4" s="62"/>
      <c r="D4" s="63" t="s">
        <v>98</v>
      </c>
      <c r="E4" s="63"/>
      <c r="F4" s="63"/>
      <c r="G4" s="63"/>
      <c r="H4" s="60"/>
    </row>
    <row r="5" customFormat="false" ht="15" hidden="false" customHeight="true" outlineLevel="0" collapsed="false">
      <c r="A5" s="62" t="s">
        <v>99</v>
      </c>
      <c r="B5" s="62"/>
      <c r="C5" s="62"/>
      <c r="D5" s="63" t="s">
        <v>100</v>
      </c>
      <c r="E5" s="63"/>
      <c r="F5" s="63"/>
      <c r="G5" s="63"/>
      <c r="H5" s="60"/>
    </row>
    <row r="6" customFormat="false" ht="15" hidden="false" customHeight="true" outlineLevel="0" collapsed="false">
      <c r="A6" s="62" t="s">
        <v>101</v>
      </c>
      <c r="B6" s="62"/>
      <c r="C6" s="62"/>
      <c r="D6" s="63" t="s">
        <v>102</v>
      </c>
      <c r="E6" s="63"/>
      <c r="F6" s="63"/>
      <c r="G6" s="63"/>
      <c r="H6" s="60"/>
    </row>
    <row r="7" customFormat="false" ht="15" hidden="false" customHeight="true" outlineLevel="0" collapsed="false">
      <c r="A7" s="62" t="s">
        <v>103</v>
      </c>
      <c r="B7" s="62"/>
      <c r="C7" s="62"/>
      <c r="D7" s="63" t="s">
        <v>58</v>
      </c>
      <c r="E7" s="63"/>
      <c r="F7" s="63"/>
      <c r="G7" s="63"/>
      <c r="H7" s="60"/>
    </row>
    <row r="8" customFormat="false" ht="18" hidden="false" customHeight="true" outlineLevel="0" collapsed="false">
      <c r="A8" s="64" t="s">
        <v>104</v>
      </c>
      <c r="B8" s="64" t="s">
        <v>105</v>
      </c>
      <c r="C8" s="64" t="s">
        <v>106</v>
      </c>
      <c r="D8" s="64"/>
      <c r="E8" s="64"/>
      <c r="F8" s="64"/>
      <c r="G8" s="64"/>
      <c r="H8" s="60"/>
    </row>
    <row r="9" customFormat="false" ht="18" hidden="false" customHeight="true" outlineLevel="0" collapsed="false">
      <c r="A9" s="57" t="n">
        <v>1</v>
      </c>
      <c r="B9" s="57" t="s">
        <v>165</v>
      </c>
      <c r="C9" s="65" t="s">
        <v>166</v>
      </c>
      <c r="D9" s="65"/>
      <c r="E9" s="65"/>
      <c r="F9" s="65"/>
      <c r="G9" s="65"/>
      <c r="H9" s="60"/>
    </row>
    <row r="10" customFormat="false" ht="18" hidden="false" customHeight="true" outlineLevel="0" collapsed="false">
      <c r="A10" s="66" t="n">
        <v>2</v>
      </c>
      <c r="B10" s="66" t="s">
        <v>167</v>
      </c>
      <c r="C10" s="67" t="s">
        <v>168</v>
      </c>
      <c r="D10" s="67"/>
      <c r="E10" s="67"/>
      <c r="F10" s="67"/>
      <c r="G10" s="67"/>
      <c r="H10" s="60"/>
    </row>
    <row r="11" customFormat="false" ht="18" hidden="false" customHeight="true" outlineLevel="0" collapsed="false">
      <c r="A11" s="57" t="n">
        <v>3</v>
      </c>
      <c r="B11" s="66" t="s">
        <v>169</v>
      </c>
      <c r="C11" s="67" t="s">
        <v>170</v>
      </c>
      <c r="D11" s="67"/>
      <c r="E11" s="67"/>
      <c r="F11" s="67"/>
      <c r="G11" s="67"/>
      <c r="H11" s="60"/>
    </row>
    <row r="12" customFormat="false" ht="18" hidden="false" customHeight="true" outlineLevel="0" collapsed="false">
      <c r="A12" s="57" t="n">
        <v>4</v>
      </c>
      <c r="B12" s="57" t="s">
        <v>171</v>
      </c>
      <c r="C12" s="65" t="s">
        <v>172</v>
      </c>
      <c r="D12" s="65"/>
      <c r="E12" s="65"/>
      <c r="F12" s="65"/>
      <c r="G12" s="65"/>
      <c r="H12" s="60"/>
    </row>
    <row r="13" customFormat="false" ht="18" hidden="false" customHeight="true" outlineLevel="0" collapsed="false">
      <c r="A13" s="57" t="n">
        <v>5</v>
      </c>
      <c r="B13" s="66" t="s">
        <v>173</v>
      </c>
      <c r="C13" s="67" t="s">
        <v>174</v>
      </c>
      <c r="D13" s="67"/>
      <c r="E13" s="67"/>
      <c r="F13" s="67"/>
      <c r="G13" s="67"/>
      <c r="H13" s="60"/>
    </row>
    <row r="14" customFormat="false" ht="18" hidden="false" customHeight="true" outlineLevel="0" collapsed="false">
      <c r="A14" s="57" t="n">
        <v>6</v>
      </c>
      <c r="B14" s="66"/>
      <c r="C14" s="67" t="s">
        <v>175</v>
      </c>
      <c r="D14" s="67"/>
      <c r="E14" s="67"/>
      <c r="F14" s="67"/>
      <c r="G14" s="67"/>
      <c r="H14" s="60"/>
    </row>
    <row r="15" customFormat="false" ht="18" hidden="false" customHeight="true" outlineLevel="0" collapsed="false">
      <c r="A15" s="66" t="n">
        <v>7</v>
      </c>
      <c r="B15" s="57" t="s">
        <v>176</v>
      </c>
      <c r="C15" s="65" t="s">
        <v>177</v>
      </c>
      <c r="D15" s="65"/>
      <c r="E15" s="65"/>
      <c r="F15" s="65"/>
      <c r="G15" s="65"/>
      <c r="H15" s="60"/>
    </row>
    <row r="16" customFormat="false" ht="18" hidden="false" customHeight="true" outlineLevel="0" collapsed="false">
      <c r="A16" s="57" t="n">
        <v>8</v>
      </c>
      <c r="B16" s="66" t="s">
        <v>178</v>
      </c>
      <c r="C16" s="65" t="s">
        <v>179</v>
      </c>
      <c r="D16" s="65"/>
      <c r="E16" s="65"/>
      <c r="F16" s="65"/>
      <c r="G16" s="65"/>
      <c r="H16" s="60"/>
    </row>
    <row r="17" customFormat="false" ht="18" hidden="false" customHeight="true" outlineLevel="0" collapsed="false">
      <c r="A17" s="57" t="n">
        <v>9</v>
      </c>
      <c r="B17" s="66" t="s">
        <v>180</v>
      </c>
      <c r="C17" s="67" t="s">
        <v>181</v>
      </c>
      <c r="D17" s="67"/>
      <c r="E17" s="67"/>
      <c r="F17" s="67"/>
      <c r="G17" s="67"/>
      <c r="H17" s="60"/>
    </row>
    <row r="18" customFormat="false" ht="18" hidden="false" customHeight="true" outlineLevel="0" collapsed="false">
      <c r="A18" s="57" t="n">
        <v>10</v>
      </c>
      <c r="B18" s="66" t="s">
        <v>182</v>
      </c>
      <c r="C18" s="67" t="s">
        <v>183</v>
      </c>
      <c r="D18" s="67"/>
      <c r="E18" s="67"/>
      <c r="F18" s="67"/>
      <c r="G18" s="67"/>
      <c r="H18" s="60"/>
    </row>
    <row r="19" customFormat="false" ht="18" hidden="false" customHeight="true" outlineLevel="0" collapsed="false">
      <c r="A19" s="57" t="n">
        <v>11</v>
      </c>
      <c r="B19" s="66"/>
      <c r="C19" s="67" t="s">
        <v>184</v>
      </c>
      <c r="D19" s="67"/>
      <c r="E19" s="67"/>
      <c r="F19" s="67"/>
      <c r="G19" s="67"/>
      <c r="H19" s="60"/>
    </row>
    <row r="20" customFormat="false" ht="18" hidden="false" customHeight="true" outlineLevel="0" collapsed="false">
      <c r="A20" s="66" t="n">
        <v>12</v>
      </c>
      <c r="B20" s="57" t="s">
        <v>185</v>
      </c>
      <c r="C20" s="65" t="s">
        <v>186</v>
      </c>
      <c r="D20" s="65"/>
      <c r="E20" s="65"/>
      <c r="F20" s="65"/>
      <c r="G20" s="65"/>
      <c r="H20" s="60"/>
    </row>
    <row r="21" customFormat="false" ht="18" hidden="false" customHeight="true" outlineLevel="0" collapsed="false">
      <c r="A21" s="57" t="n">
        <v>13</v>
      </c>
      <c r="B21" s="66" t="s">
        <v>187</v>
      </c>
      <c r="C21" s="67" t="s">
        <v>188</v>
      </c>
      <c r="D21" s="67"/>
      <c r="E21" s="67"/>
      <c r="F21" s="67"/>
      <c r="G21" s="67"/>
      <c r="H21" s="60"/>
    </row>
    <row r="22" customFormat="false" ht="18" hidden="false" customHeight="true" outlineLevel="0" collapsed="false">
      <c r="A22" s="57" t="n">
        <v>14</v>
      </c>
      <c r="B22" s="66" t="s">
        <v>189</v>
      </c>
      <c r="C22" s="67" t="s">
        <v>190</v>
      </c>
      <c r="D22" s="67"/>
      <c r="E22" s="67"/>
      <c r="F22" s="67"/>
      <c r="G22" s="67"/>
      <c r="H22" s="60"/>
    </row>
    <row r="23" customFormat="false" ht="18" hidden="false" customHeight="true" outlineLevel="0" collapsed="false">
      <c r="A23" s="57" t="n">
        <v>15</v>
      </c>
      <c r="B23" s="66" t="s">
        <v>191</v>
      </c>
      <c r="C23" s="67" t="s">
        <v>192</v>
      </c>
      <c r="D23" s="67"/>
      <c r="E23" s="67"/>
      <c r="F23" s="67"/>
      <c r="G23" s="67"/>
      <c r="H23" s="60"/>
    </row>
    <row r="24" customFormat="false" ht="18" hidden="false" customHeight="true" outlineLevel="0" collapsed="false">
      <c r="A24" s="57" t="n">
        <v>16</v>
      </c>
      <c r="B24" s="57" t="s">
        <v>193</v>
      </c>
      <c r="C24" s="65" t="s">
        <v>194</v>
      </c>
      <c r="D24" s="65"/>
      <c r="E24" s="65"/>
      <c r="F24" s="65"/>
      <c r="G24" s="65"/>
      <c r="H24" s="60"/>
    </row>
    <row r="25" customFormat="false" ht="18" hidden="false" customHeight="true" outlineLevel="0" collapsed="false">
      <c r="A25" s="66" t="n">
        <v>17</v>
      </c>
      <c r="B25" s="66" t="s">
        <v>195</v>
      </c>
      <c r="C25" s="67" t="s">
        <v>196</v>
      </c>
      <c r="D25" s="67"/>
      <c r="E25" s="67"/>
      <c r="F25" s="67"/>
      <c r="G25" s="67"/>
      <c r="H25" s="60"/>
    </row>
    <row r="26" customFormat="false" ht="18" hidden="false" customHeight="true" outlineLevel="0" collapsed="false">
      <c r="A26" s="57" t="n">
        <v>18</v>
      </c>
      <c r="B26" s="57" t="s">
        <v>197</v>
      </c>
      <c r="C26" s="65" t="s">
        <v>198</v>
      </c>
      <c r="D26" s="65"/>
      <c r="E26" s="65"/>
      <c r="F26" s="65"/>
      <c r="G26" s="65"/>
      <c r="H26" s="60"/>
    </row>
    <row r="27" customFormat="false" ht="18" hidden="false" customHeight="true" outlineLevel="0" collapsed="false">
      <c r="A27" s="57" t="n">
        <v>19</v>
      </c>
      <c r="B27" s="66" t="s">
        <v>199</v>
      </c>
      <c r="C27" s="67" t="s">
        <v>200</v>
      </c>
      <c r="D27" s="67"/>
      <c r="E27" s="67"/>
      <c r="F27" s="67"/>
      <c r="G27" s="67"/>
      <c r="H27" s="60"/>
    </row>
    <row r="28" customFormat="false" ht="18" hidden="false" customHeight="true" outlineLevel="0" collapsed="false">
      <c r="A28" s="57" t="n">
        <v>20</v>
      </c>
      <c r="B28" s="57" t="s">
        <v>201</v>
      </c>
      <c r="C28" s="65" t="s">
        <v>202</v>
      </c>
      <c r="D28" s="65"/>
      <c r="E28" s="65"/>
      <c r="F28" s="65"/>
      <c r="G28" s="65"/>
      <c r="H28" s="60"/>
    </row>
    <row r="29" customFormat="false" ht="18" hidden="false" customHeight="true" outlineLevel="0" collapsed="false">
      <c r="A29" s="57" t="n">
        <v>21</v>
      </c>
      <c r="B29" s="66" t="s">
        <v>203</v>
      </c>
      <c r="C29" s="67" t="s">
        <v>204</v>
      </c>
      <c r="D29" s="67"/>
      <c r="E29" s="67"/>
      <c r="F29" s="67"/>
      <c r="G29" s="67"/>
      <c r="H29" s="60"/>
    </row>
    <row r="30" customFormat="false" ht="18" hidden="false" customHeight="true" outlineLevel="0" collapsed="false">
      <c r="A30" s="66" t="n">
        <v>22</v>
      </c>
      <c r="B30" s="57" t="s">
        <v>205</v>
      </c>
      <c r="C30" s="65" t="s">
        <v>206</v>
      </c>
      <c r="D30" s="65"/>
      <c r="E30" s="65"/>
      <c r="F30" s="65"/>
      <c r="G30" s="65"/>
      <c r="H30" s="60"/>
    </row>
    <row r="31" customFormat="false" ht="18" hidden="false" customHeight="true" outlineLevel="0" collapsed="false">
      <c r="A31" s="57" t="n">
        <v>23</v>
      </c>
      <c r="B31" s="66" t="s">
        <v>207</v>
      </c>
      <c r="C31" s="67" t="s">
        <v>208</v>
      </c>
      <c r="D31" s="67"/>
      <c r="E31" s="67"/>
      <c r="F31" s="67"/>
      <c r="G31" s="67"/>
      <c r="H31" s="60"/>
    </row>
    <row r="32" customFormat="false" ht="18" hidden="false" customHeight="true" outlineLevel="0" collapsed="false">
      <c r="A32" s="57" t="n">
        <v>24</v>
      </c>
      <c r="B32" s="57" t="s">
        <v>209</v>
      </c>
      <c r="C32" s="65" t="s">
        <v>210</v>
      </c>
      <c r="D32" s="65"/>
      <c r="E32" s="65"/>
      <c r="F32" s="65"/>
      <c r="G32" s="65"/>
      <c r="H32" s="60"/>
    </row>
    <row r="33" customFormat="false" ht="18" hidden="false" customHeight="true" outlineLevel="0" collapsed="false">
      <c r="A33" s="57" t="n">
        <v>25</v>
      </c>
      <c r="B33" s="66" t="s">
        <v>211</v>
      </c>
      <c r="C33" s="67" t="s">
        <v>212</v>
      </c>
      <c r="D33" s="67"/>
      <c r="E33" s="67"/>
      <c r="F33" s="67"/>
      <c r="G33" s="67"/>
      <c r="H33" s="60"/>
    </row>
    <row r="34" customFormat="false" ht="15.75" hidden="false" customHeight="true" outlineLevel="0" collapsed="false">
      <c r="A34" s="68" t="s">
        <v>213</v>
      </c>
      <c r="B34" s="68"/>
      <c r="C34" s="68"/>
      <c r="D34" s="68"/>
      <c r="E34" s="68"/>
      <c r="F34" s="68"/>
      <c r="G34" s="68"/>
      <c r="H34" s="60"/>
    </row>
    <row r="35" customFormat="false" ht="15" hidden="false" customHeight="false" outlineLevel="0" collapsed="false">
      <c r="A35" s="69"/>
      <c r="B35" s="69"/>
      <c r="C35" s="69"/>
      <c r="D35" s="69"/>
      <c r="E35" s="69"/>
      <c r="F35" s="69"/>
      <c r="G35" s="69"/>
    </row>
  </sheetData>
  <mergeCells count="39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A34:G34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6" colorId="64" zoomScale="75" zoomScaleNormal="75" zoomScalePageLayoutView="100" workbookViewId="0">
      <selection pane="topLeft" activeCell="J20" activeCellId="0" sqref="J20"/>
    </sheetView>
  </sheetViews>
  <sheetFormatPr defaultColWidth="9.4453125" defaultRowHeight="14.25" zeroHeight="false" outlineLevelRow="0" outlineLevelCol="0"/>
  <cols>
    <col collapsed="false" customWidth="true" hidden="false" outlineLevel="0" max="1" min="1" style="7" width="4.56"/>
    <col collapsed="false" customWidth="true" hidden="false" outlineLevel="0" max="2" min="2" style="7" width="14"/>
    <col collapsed="false" customWidth="true" hidden="false" outlineLevel="0" max="3" min="3" style="7" width="2.44"/>
    <col collapsed="false" customWidth="true" hidden="false" outlineLevel="0" max="4" min="4" style="7" width="20.56"/>
    <col collapsed="false" customWidth="true" hidden="false" outlineLevel="0" max="5" min="5" style="7" width="11.44"/>
    <col collapsed="false" customWidth="true" hidden="false" outlineLevel="0" max="6" min="6" style="7" width="10.44"/>
    <col collapsed="false" customWidth="true" hidden="false" outlineLevel="0" max="7" min="7" style="7" width="12.44"/>
    <col collapsed="false" customWidth="false" hidden="false" outlineLevel="0" max="1024" min="8" style="7" width="9.44"/>
  </cols>
  <sheetData>
    <row r="1" customFormat="false" ht="49.5" hidden="false" customHeight="true" outlineLevel="0" collapsed="false">
      <c r="A1" s="60"/>
      <c r="B1" s="60"/>
      <c r="C1" s="60"/>
      <c r="D1" s="60"/>
      <c r="E1" s="60"/>
      <c r="F1" s="60"/>
      <c r="G1" s="61"/>
      <c r="H1" s="60"/>
    </row>
    <row r="2" customFormat="false" ht="13.5" hidden="false" customHeight="true" outlineLevel="0" collapsed="false">
      <c r="A2" s="62" t="s">
        <v>93</v>
      </c>
      <c r="B2" s="62"/>
      <c r="C2" s="62"/>
      <c r="D2" s="70" t="s">
        <v>94</v>
      </c>
      <c r="E2" s="70"/>
      <c r="F2" s="70"/>
      <c r="G2" s="70"/>
      <c r="H2" s="60"/>
    </row>
    <row r="3" customFormat="false" ht="13.5" hidden="false" customHeight="true" outlineLevel="0" collapsed="false">
      <c r="A3" s="62" t="s">
        <v>95</v>
      </c>
      <c r="B3" s="62"/>
      <c r="C3" s="62"/>
      <c r="D3" s="63" t="s">
        <v>96</v>
      </c>
      <c r="E3" s="63"/>
      <c r="F3" s="63"/>
      <c r="G3" s="63"/>
      <c r="H3" s="60"/>
    </row>
    <row r="4" customFormat="false" ht="13.5" hidden="false" customHeight="true" outlineLevel="0" collapsed="false">
      <c r="A4" s="62" t="s">
        <v>97</v>
      </c>
      <c r="B4" s="62"/>
      <c r="C4" s="62"/>
      <c r="D4" s="63" t="s">
        <v>98</v>
      </c>
      <c r="E4" s="63"/>
      <c r="F4" s="63"/>
      <c r="G4" s="63"/>
      <c r="H4" s="60"/>
    </row>
    <row r="5" customFormat="false" ht="13.5" hidden="false" customHeight="true" outlineLevel="0" collapsed="false">
      <c r="A5" s="62" t="s">
        <v>99</v>
      </c>
      <c r="B5" s="62"/>
      <c r="C5" s="62"/>
      <c r="D5" s="63" t="s">
        <v>100</v>
      </c>
      <c r="E5" s="63"/>
      <c r="F5" s="63"/>
      <c r="G5" s="63"/>
      <c r="H5" s="60"/>
    </row>
    <row r="6" customFormat="false" ht="13.5" hidden="false" customHeight="true" outlineLevel="0" collapsed="false">
      <c r="A6" s="62" t="s">
        <v>101</v>
      </c>
      <c r="B6" s="62"/>
      <c r="C6" s="62"/>
      <c r="D6" s="63" t="s">
        <v>102</v>
      </c>
      <c r="E6" s="63"/>
      <c r="F6" s="63"/>
      <c r="G6" s="63"/>
      <c r="H6" s="60"/>
    </row>
    <row r="7" customFormat="false" ht="13.5" hidden="false" customHeight="true" outlineLevel="0" collapsed="false">
      <c r="A7" s="62" t="s">
        <v>103</v>
      </c>
      <c r="B7" s="62"/>
      <c r="C7" s="62"/>
      <c r="D7" s="63" t="s">
        <v>214</v>
      </c>
      <c r="E7" s="63"/>
      <c r="F7" s="63"/>
      <c r="G7" s="63"/>
      <c r="H7" s="60"/>
    </row>
    <row r="8" customFormat="false" ht="16.5" hidden="false" customHeight="true" outlineLevel="0" collapsed="false">
      <c r="A8" s="64" t="s">
        <v>104</v>
      </c>
      <c r="B8" s="64" t="s">
        <v>105</v>
      </c>
      <c r="C8" s="64" t="s">
        <v>106</v>
      </c>
      <c r="D8" s="64"/>
      <c r="E8" s="64"/>
      <c r="F8" s="64"/>
      <c r="G8" s="64"/>
      <c r="H8" s="60"/>
    </row>
    <row r="9" customFormat="false" ht="16.5" hidden="false" customHeight="true" outlineLevel="0" collapsed="false">
      <c r="A9" s="57" t="n">
        <v>1</v>
      </c>
      <c r="B9" s="57" t="s">
        <v>215</v>
      </c>
      <c r="C9" s="57" t="s">
        <v>216</v>
      </c>
      <c r="D9" s="57"/>
      <c r="E9" s="57"/>
      <c r="F9" s="57"/>
      <c r="G9" s="57"/>
      <c r="H9" s="60"/>
    </row>
    <row r="10" customFormat="false" ht="16.5" hidden="false" customHeight="true" outlineLevel="0" collapsed="false">
      <c r="A10" s="66" t="n">
        <v>2</v>
      </c>
      <c r="B10" s="66" t="s">
        <v>217</v>
      </c>
      <c r="C10" s="66" t="s">
        <v>218</v>
      </c>
      <c r="D10" s="66"/>
      <c r="E10" s="66"/>
      <c r="F10" s="66"/>
      <c r="G10" s="66"/>
      <c r="H10" s="60"/>
    </row>
    <row r="11" customFormat="false" ht="16.5" hidden="false" customHeight="true" outlineLevel="0" collapsed="false">
      <c r="A11" s="57" t="n">
        <v>3</v>
      </c>
      <c r="B11" s="57" t="s">
        <v>219</v>
      </c>
      <c r="C11" s="57" t="s">
        <v>220</v>
      </c>
      <c r="D11" s="57"/>
      <c r="E11" s="57"/>
      <c r="F11" s="57"/>
      <c r="G11" s="57"/>
      <c r="H11" s="60"/>
    </row>
    <row r="12" customFormat="false" ht="16.5" hidden="false" customHeight="true" outlineLevel="0" collapsed="false">
      <c r="A12" s="57" t="n">
        <v>4</v>
      </c>
      <c r="B12" s="66" t="s">
        <v>221</v>
      </c>
      <c r="C12" s="66" t="s">
        <v>222</v>
      </c>
      <c r="D12" s="66"/>
      <c r="E12" s="66"/>
      <c r="F12" s="66"/>
      <c r="G12" s="66"/>
      <c r="H12" s="60"/>
    </row>
    <row r="13" customFormat="false" ht="16.5" hidden="false" customHeight="true" outlineLevel="0" collapsed="false">
      <c r="A13" s="57" t="n">
        <v>5</v>
      </c>
      <c r="B13" s="57" t="s">
        <v>223</v>
      </c>
      <c r="C13" s="57" t="s">
        <v>224</v>
      </c>
      <c r="D13" s="57"/>
      <c r="E13" s="57"/>
      <c r="F13" s="57"/>
      <c r="G13" s="57"/>
      <c r="H13" s="60"/>
    </row>
    <row r="14" customFormat="false" ht="16.5" hidden="false" customHeight="true" outlineLevel="0" collapsed="false">
      <c r="A14" s="66" t="n">
        <v>6</v>
      </c>
      <c r="B14" s="57" t="s">
        <v>225</v>
      </c>
      <c r="C14" s="57" t="s">
        <v>226</v>
      </c>
      <c r="D14" s="57"/>
      <c r="E14" s="57"/>
      <c r="F14" s="57"/>
      <c r="G14" s="57"/>
      <c r="H14" s="60"/>
    </row>
    <row r="15" customFormat="false" ht="16.5" hidden="false" customHeight="true" outlineLevel="0" collapsed="false">
      <c r="A15" s="57" t="n">
        <v>7</v>
      </c>
      <c r="B15" s="66" t="s">
        <v>227</v>
      </c>
      <c r="C15" s="66" t="s">
        <v>228</v>
      </c>
      <c r="D15" s="66"/>
      <c r="E15" s="66"/>
      <c r="F15" s="66"/>
      <c r="G15" s="66"/>
      <c r="H15" s="60"/>
    </row>
    <row r="16" customFormat="false" ht="16.5" hidden="false" customHeight="true" outlineLevel="0" collapsed="false">
      <c r="A16" s="66" t="n">
        <v>8</v>
      </c>
      <c r="B16" s="57" t="s">
        <v>229</v>
      </c>
      <c r="C16" s="57" t="s">
        <v>230</v>
      </c>
      <c r="D16" s="57"/>
      <c r="E16" s="57"/>
      <c r="F16" s="57"/>
      <c r="G16" s="57"/>
      <c r="H16" s="60"/>
    </row>
    <row r="17" customFormat="false" ht="16.5" hidden="false" customHeight="true" outlineLevel="0" collapsed="false">
      <c r="A17" s="57" t="n">
        <v>9</v>
      </c>
      <c r="B17" s="66" t="s">
        <v>231</v>
      </c>
      <c r="C17" s="66" t="s">
        <v>232</v>
      </c>
      <c r="D17" s="66"/>
      <c r="E17" s="66"/>
      <c r="F17" s="66"/>
      <c r="G17" s="66"/>
      <c r="H17" s="60"/>
      <c r="J17" s="7" t="s">
        <v>233</v>
      </c>
      <c r="L17" s="57" t="s">
        <v>234</v>
      </c>
      <c r="M17" s="57"/>
      <c r="N17" s="57"/>
      <c r="O17" s="57"/>
      <c r="P17" s="57"/>
    </row>
    <row r="18" customFormat="false" ht="16.5" hidden="false" customHeight="true" outlineLevel="0" collapsed="false">
      <c r="A18" s="66" t="n">
        <v>10</v>
      </c>
      <c r="B18" s="57" t="s">
        <v>235</v>
      </c>
      <c r="C18" s="57" t="s">
        <v>236</v>
      </c>
      <c r="D18" s="57"/>
      <c r="E18" s="57"/>
      <c r="F18" s="57"/>
      <c r="G18" s="57"/>
      <c r="H18" s="60"/>
    </row>
    <row r="19" customFormat="false" ht="16.5" hidden="false" customHeight="true" outlineLevel="0" collapsed="false">
      <c r="A19" s="57" t="n">
        <v>11</v>
      </c>
      <c r="B19" s="66" t="s">
        <v>237</v>
      </c>
      <c r="C19" s="66" t="s">
        <v>238</v>
      </c>
      <c r="D19" s="66"/>
      <c r="E19" s="66"/>
      <c r="F19" s="66"/>
      <c r="G19" s="66"/>
      <c r="H19" s="60"/>
    </row>
    <row r="20" customFormat="false" ht="16.5" hidden="false" customHeight="true" outlineLevel="0" collapsed="false">
      <c r="A20" s="57" t="n">
        <v>12</v>
      </c>
      <c r="B20" s="66"/>
      <c r="C20" s="66" t="s">
        <v>239</v>
      </c>
      <c r="D20" s="66"/>
      <c r="E20" s="66"/>
      <c r="F20" s="66"/>
      <c r="G20" s="66"/>
      <c r="H20" s="60"/>
    </row>
    <row r="21" customFormat="false" ht="16.5" hidden="false" customHeight="true" outlineLevel="0" collapsed="false">
      <c r="A21" s="57" t="n">
        <v>13</v>
      </c>
      <c r="B21" s="57" t="s">
        <v>240</v>
      </c>
      <c r="C21" s="57" t="s">
        <v>241</v>
      </c>
      <c r="D21" s="57"/>
      <c r="E21" s="57"/>
      <c r="F21" s="57"/>
      <c r="G21" s="57"/>
      <c r="H21" s="60"/>
    </row>
    <row r="22" customFormat="false" ht="16.5" hidden="false" customHeight="true" outlineLevel="0" collapsed="false">
      <c r="A22" s="66" t="n">
        <v>14</v>
      </c>
      <c r="B22" s="57"/>
      <c r="C22" s="57" t="s">
        <v>242</v>
      </c>
      <c r="D22" s="57"/>
      <c r="E22" s="57"/>
      <c r="F22" s="57"/>
      <c r="G22" s="57"/>
      <c r="H22" s="60"/>
    </row>
    <row r="23" customFormat="false" ht="16.5" hidden="false" customHeight="true" outlineLevel="0" collapsed="false">
      <c r="A23" s="57" t="n">
        <v>15</v>
      </c>
      <c r="B23" s="66" t="s">
        <v>243</v>
      </c>
      <c r="C23" s="66" t="s">
        <v>244</v>
      </c>
      <c r="D23" s="66"/>
      <c r="E23" s="66"/>
      <c r="F23" s="66"/>
      <c r="G23" s="66"/>
      <c r="H23" s="60"/>
    </row>
    <row r="24" customFormat="false" ht="16.5" hidden="false" customHeight="true" outlineLevel="0" collapsed="false">
      <c r="A24" s="66" t="n">
        <v>16</v>
      </c>
      <c r="B24" s="57" t="s">
        <v>245</v>
      </c>
      <c r="C24" s="57" t="s">
        <v>246</v>
      </c>
      <c r="D24" s="57"/>
      <c r="E24" s="57"/>
      <c r="F24" s="57"/>
      <c r="G24" s="57"/>
      <c r="H24" s="60"/>
    </row>
    <row r="25" customFormat="false" ht="16.5" hidden="false" customHeight="true" outlineLevel="0" collapsed="false">
      <c r="A25" s="57" t="n">
        <v>17</v>
      </c>
      <c r="B25" s="66" t="s">
        <v>247</v>
      </c>
      <c r="C25" s="66" t="s">
        <v>248</v>
      </c>
      <c r="D25" s="66"/>
      <c r="E25" s="66"/>
      <c r="F25" s="66"/>
      <c r="G25" s="66"/>
      <c r="H25" s="60"/>
    </row>
    <row r="26" customFormat="false" ht="16.5" hidden="false" customHeight="true" outlineLevel="0" collapsed="false">
      <c r="A26" s="66" t="n">
        <v>18</v>
      </c>
      <c r="B26" s="57" t="s">
        <v>249</v>
      </c>
      <c r="C26" s="57" t="s">
        <v>250</v>
      </c>
      <c r="D26" s="57"/>
      <c r="E26" s="57"/>
      <c r="F26" s="57"/>
      <c r="G26" s="57"/>
      <c r="H26" s="60"/>
    </row>
    <row r="27" customFormat="false" ht="16.5" hidden="false" customHeight="true" outlineLevel="0" collapsed="false">
      <c r="A27" s="57" t="n">
        <v>19</v>
      </c>
      <c r="B27" s="66" t="s">
        <v>251</v>
      </c>
      <c r="C27" s="66" t="s">
        <v>252</v>
      </c>
      <c r="D27" s="66"/>
      <c r="E27" s="66"/>
      <c r="F27" s="66"/>
      <c r="G27" s="66"/>
      <c r="H27" s="60"/>
    </row>
    <row r="28" customFormat="false" ht="16.5" hidden="false" customHeight="true" outlineLevel="0" collapsed="false">
      <c r="A28" s="57" t="n">
        <v>20</v>
      </c>
      <c r="B28" s="57" t="s">
        <v>253</v>
      </c>
      <c r="C28" s="57" t="s">
        <v>254</v>
      </c>
      <c r="D28" s="57"/>
      <c r="E28" s="57"/>
      <c r="F28" s="57"/>
      <c r="G28" s="57"/>
      <c r="H28" s="60"/>
    </row>
    <row r="29" customFormat="false" ht="16.5" hidden="false" customHeight="true" outlineLevel="0" collapsed="false">
      <c r="A29" s="57" t="n">
        <v>21</v>
      </c>
      <c r="B29" s="57" t="s">
        <v>255</v>
      </c>
      <c r="C29" s="57" t="s">
        <v>256</v>
      </c>
      <c r="D29" s="57"/>
      <c r="E29" s="57"/>
      <c r="F29" s="57"/>
      <c r="G29" s="57"/>
      <c r="H29" s="60"/>
    </row>
    <row r="30" customFormat="false" ht="16.5" hidden="false" customHeight="true" outlineLevel="0" collapsed="false">
      <c r="A30" s="66" t="n">
        <v>22</v>
      </c>
      <c r="B30" s="66" t="s">
        <v>257</v>
      </c>
      <c r="C30" s="66" t="s">
        <v>258</v>
      </c>
      <c r="D30" s="66"/>
      <c r="E30" s="66"/>
      <c r="F30" s="66"/>
      <c r="G30" s="66"/>
      <c r="H30" s="60"/>
    </row>
    <row r="31" customFormat="false" ht="16.5" hidden="false" customHeight="true" outlineLevel="0" collapsed="false">
      <c r="A31" s="57" t="n">
        <v>23</v>
      </c>
      <c r="B31" s="57" t="s">
        <v>259</v>
      </c>
      <c r="C31" s="57" t="s">
        <v>260</v>
      </c>
      <c r="D31" s="57"/>
      <c r="E31" s="57"/>
      <c r="F31" s="57"/>
      <c r="G31" s="57"/>
      <c r="H31" s="60"/>
    </row>
    <row r="32" customFormat="false" ht="16.5" hidden="false" customHeight="true" outlineLevel="0" collapsed="false">
      <c r="A32" s="66" t="n">
        <v>24</v>
      </c>
      <c r="B32" s="66" t="s">
        <v>261</v>
      </c>
      <c r="C32" s="66" t="s">
        <v>262</v>
      </c>
      <c r="D32" s="66"/>
      <c r="E32" s="66"/>
      <c r="F32" s="66"/>
      <c r="G32" s="66"/>
      <c r="H32" s="60"/>
    </row>
    <row r="33" customFormat="false" ht="16.5" hidden="false" customHeight="true" outlineLevel="0" collapsed="false">
      <c r="A33" s="57" t="n">
        <v>25</v>
      </c>
      <c r="B33" s="57" t="s">
        <v>263</v>
      </c>
      <c r="C33" s="57" t="s">
        <v>264</v>
      </c>
      <c r="D33" s="57"/>
      <c r="E33" s="57"/>
      <c r="F33" s="57"/>
      <c r="G33" s="57"/>
      <c r="H33" s="60"/>
    </row>
    <row r="34" customFormat="false" ht="16.5" hidden="false" customHeight="true" outlineLevel="0" collapsed="false">
      <c r="A34" s="66" t="n">
        <v>26</v>
      </c>
      <c r="B34" s="66" t="s">
        <v>265</v>
      </c>
      <c r="C34" s="66" t="s">
        <v>266</v>
      </c>
      <c r="D34" s="66"/>
      <c r="E34" s="66"/>
      <c r="F34" s="66"/>
      <c r="G34" s="66"/>
      <c r="H34" s="60"/>
    </row>
    <row r="35" customFormat="false" ht="16.5" hidden="false" customHeight="true" outlineLevel="0" collapsed="false">
      <c r="A35" s="57" t="n">
        <v>27</v>
      </c>
      <c r="B35" s="57" t="s">
        <v>267</v>
      </c>
      <c r="C35" s="57" t="s">
        <v>268</v>
      </c>
      <c r="D35" s="57"/>
      <c r="E35" s="57"/>
      <c r="F35" s="57"/>
      <c r="G35" s="57"/>
      <c r="H35" s="60"/>
    </row>
    <row r="36" customFormat="false" ht="16.5" hidden="false" customHeight="true" outlineLevel="0" collapsed="false">
      <c r="A36" s="57" t="n">
        <v>28</v>
      </c>
      <c r="B36" s="66" t="s">
        <v>269</v>
      </c>
      <c r="C36" s="66" t="s">
        <v>270</v>
      </c>
      <c r="D36" s="66"/>
      <c r="E36" s="66"/>
      <c r="F36" s="66"/>
      <c r="G36" s="66"/>
      <c r="H36" s="60"/>
    </row>
    <row r="37" customFormat="false" ht="15.75" hidden="false" customHeight="true" outlineLevel="0" collapsed="false">
      <c r="A37" s="71" t="s">
        <v>271</v>
      </c>
      <c r="B37" s="71"/>
      <c r="C37" s="71"/>
      <c r="D37" s="71"/>
      <c r="E37" s="72" t="s">
        <v>272</v>
      </c>
      <c r="F37" s="72"/>
      <c r="G37" s="72"/>
      <c r="H37" s="60"/>
    </row>
  </sheetData>
  <mergeCells count="44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L17:P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A37:D37"/>
    <mergeCell ref="E37:G37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3"/>
  <sheetViews>
    <sheetView showFormulas="false" showGridLines="true" showRowColHeaders="true" showZeros="true" rightToLeft="false" tabSelected="false" showOutlineSymbols="true" defaultGridColor="true" view="normal" topLeftCell="A6" colorId="64" zoomScale="75" zoomScaleNormal="75" zoomScalePageLayoutView="100" workbookViewId="0">
      <selection pane="topLeft" activeCell="A9" activeCellId="0" sqref="A9"/>
    </sheetView>
  </sheetViews>
  <sheetFormatPr defaultColWidth="9.4453125" defaultRowHeight="14.25" zeroHeight="false" outlineLevelRow="0" outlineLevelCol="0"/>
  <cols>
    <col collapsed="false" customWidth="true" hidden="false" outlineLevel="0" max="1" min="1" style="7" width="5.44"/>
    <col collapsed="false" customWidth="true" hidden="false" outlineLevel="0" max="2" min="2" style="7" width="14.11"/>
    <col collapsed="false" customWidth="true" hidden="false" outlineLevel="0" max="3" min="3" style="7" width="0.44"/>
    <col collapsed="false" customWidth="true" hidden="false" outlineLevel="0" max="4" min="4" style="7" width="15.56"/>
    <col collapsed="false" customWidth="true" hidden="false" outlineLevel="0" max="6" min="5" style="7" width="12.44"/>
    <col collapsed="false" customWidth="true" hidden="false" outlineLevel="0" max="7" min="7" style="7" width="14"/>
    <col collapsed="false" customWidth="true" hidden="false" outlineLevel="0" max="8" min="8" style="7" width="6.56"/>
    <col collapsed="false" customWidth="false" hidden="false" outlineLevel="0" max="1024" min="9" style="7" width="9.44"/>
  </cols>
  <sheetData>
    <row r="1" customFormat="false" ht="49.5" hidden="false" customHeight="true" outlineLevel="0" collapsed="false">
      <c r="A1" s="60"/>
      <c r="B1" s="60"/>
      <c r="C1" s="60"/>
      <c r="D1" s="60"/>
      <c r="E1" s="60"/>
      <c r="F1" s="60"/>
      <c r="G1" s="73"/>
      <c r="H1" s="73"/>
      <c r="I1" s="60"/>
    </row>
    <row r="2" customFormat="false" ht="13.5" hidden="false" customHeight="true" outlineLevel="0" collapsed="false">
      <c r="A2" s="62" t="s">
        <v>93</v>
      </c>
      <c r="B2" s="62"/>
      <c r="C2" s="62"/>
      <c r="D2" s="63" t="s">
        <v>94</v>
      </c>
      <c r="E2" s="63"/>
      <c r="F2" s="63"/>
      <c r="G2" s="63"/>
      <c r="H2" s="60"/>
      <c r="I2" s="60"/>
    </row>
    <row r="3" customFormat="false" ht="13.5" hidden="false" customHeight="true" outlineLevel="0" collapsed="false">
      <c r="A3" s="62" t="s">
        <v>95</v>
      </c>
      <c r="B3" s="62"/>
      <c r="C3" s="62"/>
      <c r="D3" s="63" t="s">
        <v>96</v>
      </c>
      <c r="E3" s="63"/>
      <c r="F3" s="63"/>
      <c r="G3" s="63"/>
      <c r="H3" s="60"/>
      <c r="I3" s="60"/>
    </row>
    <row r="4" customFormat="false" ht="13.5" hidden="false" customHeight="true" outlineLevel="0" collapsed="false">
      <c r="A4" s="62" t="s">
        <v>97</v>
      </c>
      <c r="B4" s="62"/>
      <c r="C4" s="62"/>
      <c r="D4" s="63" t="s">
        <v>98</v>
      </c>
      <c r="E4" s="63"/>
      <c r="F4" s="63"/>
      <c r="G4" s="63"/>
      <c r="H4" s="60"/>
      <c r="I4" s="60"/>
    </row>
    <row r="5" customFormat="false" ht="13.5" hidden="false" customHeight="true" outlineLevel="0" collapsed="false">
      <c r="A5" s="62" t="s">
        <v>99</v>
      </c>
      <c r="B5" s="62"/>
      <c r="C5" s="62"/>
      <c r="D5" s="63" t="s">
        <v>100</v>
      </c>
      <c r="E5" s="63"/>
      <c r="F5" s="63"/>
      <c r="G5" s="63"/>
      <c r="H5" s="60"/>
      <c r="I5" s="60"/>
    </row>
    <row r="6" customFormat="false" ht="13.5" hidden="false" customHeight="true" outlineLevel="0" collapsed="false">
      <c r="A6" s="62" t="s">
        <v>101</v>
      </c>
      <c r="B6" s="62"/>
      <c r="C6" s="62"/>
      <c r="D6" s="63" t="s">
        <v>102</v>
      </c>
      <c r="E6" s="63"/>
      <c r="F6" s="63"/>
      <c r="G6" s="63"/>
      <c r="H6" s="60"/>
      <c r="I6" s="60"/>
    </row>
    <row r="7" customFormat="false" ht="13.5" hidden="false" customHeight="true" outlineLevel="0" collapsed="false">
      <c r="A7" s="62" t="s">
        <v>103</v>
      </c>
      <c r="B7" s="62"/>
      <c r="C7" s="62"/>
      <c r="D7" s="63" t="s">
        <v>273</v>
      </c>
      <c r="E7" s="63"/>
      <c r="F7" s="63"/>
      <c r="G7" s="63"/>
      <c r="H7" s="60"/>
      <c r="I7" s="60"/>
    </row>
    <row r="8" customFormat="false" ht="14.25" hidden="false" customHeight="true" outlineLevel="0" collapsed="false">
      <c r="A8" s="64" t="s">
        <v>104</v>
      </c>
      <c r="B8" s="64" t="s">
        <v>105</v>
      </c>
      <c r="C8" s="64" t="s">
        <v>106</v>
      </c>
      <c r="D8" s="64"/>
      <c r="E8" s="64"/>
      <c r="F8" s="64"/>
      <c r="G8" s="64"/>
      <c r="H8" s="60"/>
      <c r="I8" s="60"/>
    </row>
    <row r="9" customFormat="false" ht="16.5" hidden="false" customHeight="true" outlineLevel="0" collapsed="false">
      <c r="A9" s="57" t="n">
        <v>1</v>
      </c>
      <c r="B9" s="57" t="s">
        <v>274</v>
      </c>
      <c r="C9" s="57" t="s">
        <v>275</v>
      </c>
      <c r="D9" s="57"/>
      <c r="E9" s="57"/>
      <c r="F9" s="57"/>
      <c r="G9" s="57"/>
      <c r="H9" s="60"/>
      <c r="I9" s="60"/>
    </row>
    <row r="10" customFormat="false" ht="16.5" hidden="false" customHeight="true" outlineLevel="0" collapsed="false">
      <c r="A10" s="66" t="n">
        <v>2</v>
      </c>
      <c r="B10" s="66" t="s">
        <v>276</v>
      </c>
      <c r="C10" s="66" t="s">
        <v>277</v>
      </c>
      <c r="D10" s="66"/>
      <c r="E10" s="66"/>
      <c r="F10" s="66"/>
      <c r="G10" s="66"/>
      <c r="H10" s="60"/>
      <c r="I10" s="60"/>
    </row>
    <row r="11" customFormat="false" ht="16.5" hidden="false" customHeight="true" outlineLevel="0" collapsed="false">
      <c r="A11" s="57" t="n">
        <v>3</v>
      </c>
      <c r="B11" s="66"/>
      <c r="C11" s="66" t="s">
        <v>278</v>
      </c>
      <c r="D11" s="66"/>
      <c r="E11" s="66"/>
      <c r="F11" s="66"/>
      <c r="G11" s="66"/>
      <c r="H11" s="60"/>
      <c r="I11" s="60"/>
    </row>
    <row r="12" customFormat="false" ht="16.5" hidden="false" customHeight="true" outlineLevel="0" collapsed="false">
      <c r="A12" s="66" t="n">
        <v>4</v>
      </c>
      <c r="B12" s="57" t="s">
        <v>279</v>
      </c>
      <c r="C12" s="57" t="s">
        <v>280</v>
      </c>
      <c r="D12" s="57"/>
      <c r="E12" s="57"/>
      <c r="F12" s="57"/>
      <c r="G12" s="57"/>
      <c r="H12" s="60"/>
      <c r="I12" s="60"/>
    </row>
    <row r="13" customFormat="false" ht="16.5" hidden="false" customHeight="true" outlineLevel="0" collapsed="false">
      <c r="A13" s="57" t="n">
        <v>5</v>
      </c>
      <c r="B13" s="57"/>
      <c r="C13" s="57" t="s">
        <v>281</v>
      </c>
      <c r="D13" s="57"/>
      <c r="E13" s="57"/>
      <c r="F13" s="57"/>
      <c r="G13" s="57"/>
      <c r="H13" s="60"/>
      <c r="I13" s="60"/>
      <c r="J13" s="7" t="s">
        <v>282</v>
      </c>
      <c r="L13" s="57" t="s">
        <v>283</v>
      </c>
      <c r="M13" s="57"/>
      <c r="N13" s="57"/>
      <c r="O13" s="57"/>
      <c r="P13" s="57"/>
    </row>
    <row r="14" customFormat="false" ht="16.5" hidden="false" customHeight="true" outlineLevel="0" collapsed="false">
      <c r="A14" s="66" t="n">
        <v>6</v>
      </c>
      <c r="B14" s="57"/>
      <c r="C14" s="57" t="s">
        <v>284</v>
      </c>
      <c r="D14" s="57"/>
      <c r="E14" s="57"/>
      <c r="F14" s="57"/>
      <c r="G14" s="57"/>
      <c r="H14" s="60"/>
      <c r="I14" s="60"/>
    </row>
    <row r="15" customFormat="false" ht="16.5" hidden="false" customHeight="true" outlineLevel="0" collapsed="false">
      <c r="A15" s="57" t="n">
        <v>7</v>
      </c>
      <c r="B15" s="57"/>
      <c r="C15" s="57" t="s">
        <v>285</v>
      </c>
      <c r="D15" s="57"/>
      <c r="E15" s="57"/>
      <c r="F15" s="57"/>
      <c r="G15" s="57"/>
      <c r="H15" s="60"/>
      <c r="I15" s="60"/>
    </row>
    <row r="16" customFormat="false" ht="16.5" hidden="false" customHeight="true" outlineLevel="0" collapsed="false">
      <c r="A16" s="66" t="n">
        <v>8</v>
      </c>
      <c r="B16" s="57" t="s">
        <v>286</v>
      </c>
      <c r="C16" s="57" t="s">
        <v>287</v>
      </c>
      <c r="D16" s="57"/>
      <c r="E16" s="57"/>
      <c r="F16" s="57"/>
      <c r="G16" s="57"/>
      <c r="H16" s="60"/>
      <c r="I16" s="60"/>
    </row>
    <row r="17" customFormat="false" ht="16.5" hidden="false" customHeight="true" outlineLevel="0" collapsed="false">
      <c r="A17" s="57" t="n">
        <v>9</v>
      </c>
      <c r="B17" s="66" t="s">
        <v>288</v>
      </c>
      <c r="C17" s="66" t="s">
        <v>289</v>
      </c>
      <c r="D17" s="66"/>
      <c r="E17" s="66"/>
      <c r="F17" s="66"/>
      <c r="G17" s="66"/>
      <c r="H17" s="60"/>
      <c r="I17" s="60"/>
    </row>
    <row r="18" customFormat="false" ht="16.5" hidden="false" customHeight="true" outlineLevel="0" collapsed="false">
      <c r="A18" s="66" t="n">
        <v>10</v>
      </c>
      <c r="B18" s="57" t="s">
        <v>290</v>
      </c>
      <c r="C18" s="57" t="s">
        <v>291</v>
      </c>
      <c r="D18" s="57"/>
      <c r="E18" s="57"/>
      <c r="F18" s="57"/>
      <c r="G18" s="57"/>
      <c r="H18" s="60"/>
      <c r="I18" s="60"/>
    </row>
    <row r="19" customFormat="false" ht="16.5" hidden="false" customHeight="true" outlineLevel="0" collapsed="false">
      <c r="A19" s="57" t="n">
        <v>11</v>
      </c>
      <c r="B19" s="57"/>
      <c r="C19" s="57" t="s">
        <v>292</v>
      </c>
      <c r="D19" s="57"/>
      <c r="E19" s="57"/>
      <c r="F19" s="57"/>
      <c r="G19" s="57"/>
      <c r="H19" s="60"/>
      <c r="I19" s="60"/>
    </row>
    <row r="20" customFormat="false" ht="16.5" hidden="false" customHeight="true" outlineLevel="0" collapsed="false">
      <c r="A20" s="66" t="n">
        <v>12</v>
      </c>
      <c r="B20" s="66" t="s">
        <v>293</v>
      </c>
      <c r="C20" s="66" t="s">
        <v>294</v>
      </c>
      <c r="D20" s="66"/>
      <c r="E20" s="66"/>
      <c r="F20" s="66"/>
      <c r="G20" s="66"/>
      <c r="H20" s="60"/>
      <c r="I20" s="60"/>
    </row>
    <row r="21" customFormat="false" ht="16.5" hidden="false" customHeight="true" outlineLevel="0" collapsed="false">
      <c r="A21" s="57" t="n">
        <v>13</v>
      </c>
      <c r="B21" s="66" t="s">
        <v>295</v>
      </c>
      <c r="C21" s="66" t="s">
        <v>296</v>
      </c>
      <c r="D21" s="66"/>
      <c r="E21" s="66"/>
      <c r="F21" s="66"/>
      <c r="G21" s="66"/>
      <c r="H21" s="60"/>
      <c r="I21" s="60"/>
    </row>
    <row r="22" customFormat="false" ht="16.5" hidden="false" customHeight="true" outlineLevel="0" collapsed="false">
      <c r="A22" s="66" t="n">
        <v>14</v>
      </c>
      <c r="B22" s="57" t="s">
        <v>297</v>
      </c>
      <c r="C22" s="57" t="s">
        <v>298</v>
      </c>
      <c r="D22" s="57"/>
      <c r="E22" s="57"/>
      <c r="F22" s="57"/>
      <c r="G22" s="57"/>
      <c r="H22" s="60"/>
      <c r="I22" s="60"/>
    </row>
    <row r="23" customFormat="false" ht="16.5" hidden="false" customHeight="true" outlineLevel="0" collapsed="false">
      <c r="A23" s="57" t="n">
        <v>15</v>
      </c>
      <c r="B23" s="66" t="s">
        <v>299</v>
      </c>
      <c r="C23" s="66" t="s">
        <v>300</v>
      </c>
      <c r="D23" s="66"/>
      <c r="E23" s="66"/>
      <c r="F23" s="66"/>
      <c r="G23" s="66"/>
      <c r="H23" s="60"/>
      <c r="I23" s="60"/>
    </row>
    <row r="24" customFormat="false" ht="16.5" hidden="false" customHeight="true" outlineLevel="0" collapsed="false">
      <c r="A24" s="66" t="n">
        <v>16</v>
      </c>
      <c r="B24" s="66"/>
      <c r="C24" s="66" t="s">
        <v>301</v>
      </c>
      <c r="D24" s="66"/>
      <c r="E24" s="66"/>
      <c r="F24" s="66"/>
      <c r="G24" s="66"/>
      <c r="H24" s="60"/>
      <c r="I24" s="60"/>
    </row>
    <row r="25" customFormat="false" ht="16.5" hidden="false" customHeight="true" outlineLevel="0" collapsed="false">
      <c r="A25" s="57" t="n">
        <v>17</v>
      </c>
      <c r="B25" s="57"/>
      <c r="C25" s="57" t="s">
        <v>302</v>
      </c>
      <c r="D25" s="57"/>
      <c r="E25" s="57"/>
      <c r="F25" s="57"/>
      <c r="G25" s="57"/>
      <c r="H25" s="60"/>
      <c r="I25" s="60"/>
    </row>
    <row r="26" customFormat="false" ht="16.5" hidden="false" customHeight="true" outlineLevel="0" collapsed="false">
      <c r="A26" s="66" t="n">
        <v>18</v>
      </c>
      <c r="B26" s="66" t="s">
        <v>303</v>
      </c>
      <c r="C26" s="66" t="s">
        <v>304</v>
      </c>
      <c r="D26" s="66"/>
      <c r="E26" s="66"/>
      <c r="F26" s="66"/>
      <c r="G26" s="66"/>
      <c r="H26" s="60"/>
      <c r="I26" s="60"/>
    </row>
    <row r="27" customFormat="false" ht="16.5" hidden="false" customHeight="true" outlineLevel="0" collapsed="false">
      <c r="A27" s="57" t="n">
        <v>19</v>
      </c>
      <c r="B27" s="66"/>
      <c r="C27" s="66" t="s">
        <v>305</v>
      </c>
      <c r="D27" s="66"/>
      <c r="E27" s="66"/>
      <c r="F27" s="66"/>
      <c r="G27" s="66"/>
      <c r="H27" s="60"/>
      <c r="I27" s="60"/>
    </row>
    <row r="28" customFormat="false" ht="16.5" hidden="false" customHeight="true" outlineLevel="0" collapsed="false">
      <c r="A28" s="66" t="n">
        <v>20</v>
      </c>
      <c r="B28" s="66" t="s">
        <v>306</v>
      </c>
      <c r="C28" s="66" t="s">
        <v>307</v>
      </c>
      <c r="D28" s="66"/>
      <c r="E28" s="66"/>
      <c r="F28" s="66"/>
      <c r="G28" s="66"/>
      <c r="H28" s="60"/>
      <c r="I28" s="60"/>
    </row>
    <row r="29" customFormat="false" ht="16.5" hidden="false" customHeight="true" outlineLevel="0" collapsed="false">
      <c r="A29" s="57" t="n">
        <v>21</v>
      </c>
      <c r="B29" s="66"/>
      <c r="C29" s="66" t="s">
        <v>308</v>
      </c>
      <c r="D29" s="66"/>
      <c r="E29" s="66"/>
      <c r="F29" s="66"/>
      <c r="G29" s="66"/>
      <c r="H29" s="60"/>
      <c r="I29" s="60"/>
    </row>
    <row r="30" customFormat="false" ht="16.5" hidden="false" customHeight="true" outlineLevel="0" collapsed="false">
      <c r="A30" s="66" t="n">
        <v>22</v>
      </c>
      <c r="B30" s="57" t="s">
        <v>309</v>
      </c>
      <c r="C30" s="57" t="s">
        <v>310</v>
      </c>
      <c r="D30" s="57"/>
      <c r="E30" s="57"/>
      <c r="F30" s="57"/>
      <c r="G30" s="57"/>
      <c r="H30" s="60"/>
      <c r="I30" s="60"/>
    </row>
    <row r="31" customFormat="false" ht="16.5" hidden="false" customHeight="true" outlineLevel="0" collapsed="false">
      <c r="A31" s="57" t="n">
        <v>23</v>
      </c>
      <c r="B31" s="66" t="s">
        <v>311</v>
      </c>
      <c r="C31" s="66" t="s">
        <v>312</v>
      </c>
      <c r="D31" s="66"/>
      <c r="E31" s="66"/>
      <c r="F31" s="66"/>
      <c r="G31" s="66"/>
      <c r="H31" s="60"/>
      <c r="I31" s="60"/>
    </row>
    <row r="32" customFormat="false" ht="16.5" hidden="false" customHeight="true" outlineLevel="0" collapsed="false">
      <c r="A32" s="66" t="n">
        <v>24</v>
      </c>
      <c r="B32" s="57" t="s">
        <v>313</v>
      </c>
      <c r="C32" s="57" t="s">
        <v>314</v>
      </c>
      <c r="D32" s="57"/>
      <c r="E32" s="57"/>
      <c r="F32" s="57"/>
      <c r="G32" s="57"/>
      <c r="H32" s="60"/>
      <c r="I32" s="60"/>
    </row>
    <row r="33" customFormat="false" ht="16.5" hidden="false" customHeight="true" outlineLevel="0" collapsed="false">
      <c r="A33" s="57" t="n">
        <v>25</v>
      </c>
      <c r="B33" s="57" t="s">
        <v>315</v>
      </c>
      <c r="C33" s="57" t="s">
        <v>316</v>
      </c>
      <c r="D33" s="57"/>
      <c r="E33" s="57"/>
      <c r="F33" s="57"/>
      <c r="G33" s="57"/>
      <c r="H33" s="60"/>
      <c r="I33" s="60"/>
    </row>
    <row r="34" customFormat="false" ht="16.5" hidden="false" customHeight="true" outlineLevel="0" collapsed="false">
      <c r="A34" s="66" t="n">
        <v>26</v>
      </c>
      <c r="B34" s="66" t="s">
        <v>317</v>
      </c>
      <c r="C34" s="66" t="s">
        <v>318</v>
      </c>
      <c r="D34" s="66"/>
      <c r="E34" s="66"/>
      <c r="F34" s="66"/>
      <c r="G34" s="66"/>
      <c r="H34" s="60"/>
      <c r="I34" s="60"/>
    </row>
    <row r="35" customFormat="false" ht="16.5" hidden="false" customHeight="true" outlineLevel="0" collapsed="false">
      <c r="A35" s="57" t="n">
        <v>27</v>
      </c>
      <c r="B35" s="57" t="s">
        <v>319</v>
      </c>
      <c r="C35" s="57" t="s">
        <v>320</v>
      </c>
      <c r="D35" s="57"/>
      <c r="E35" s="57"/>
      <c r="F35" s="57"/>
      <c r="G35" s="57"/>
      <c r="H35" s="60"/>
      <c r="I35" s="60"/>
    </row>
    <row r="36" customFormat="false" ht="16.5" hidden="false" customHeight="true" outlineLevel="0" collapsed="false">
      <c r="A36" s="66" t="n">
        <v>28</v>
      </c>
      <c r="B36" s="66" t="s">
        <v>321</v>
      </c>
      <c r="C36" s="66" t="s">
        <v>322</v>
      </c>
      <c r="D36" s="66"/>
      <c r="E36" s="66"/>
      <c r="F36" s="66"/>
      <c r="G36" s="66"/>
      <c r="H36" s="60"/>
      <c r="I36" s="60"/>
    </row>
    <row r="37" customFormat="false" ht="16.5" hidden="false" customHeight="true" outlineLevel="0" collapsed="false">
      <c r="A37" s="57" t="n">
        <v>29</v>
      </c>
      <c r="B37" s="66"/>
      <c r="C37" s="66" t="s">
        <v>323</v>
      </c>
      <c r="D37" s="66"/>
      <c r="E37" s="66"/>
      <c r="F37" s="66"/>
      <c r="G37" s="66"/>
      <c r="H37" s="60"/>
      <c r="I37" s="60"/>
    </row>
    <row r="38" customFormat="false" ht="16.5" hidden="false" customHeight="true" outlineLevel="0" collapsed="false">
      <c r="A38" s="66" t="n">
        <v>30</v>
      </c>
      <c r="B38" s="57" t="s">
        <v>324</v>
      </c>
      <c r="C38" s="57" t="s">
        <v>325</v>
      </c>
      <c r="D38" s="57"/>
      <c r="E38" s="57"/>
      <c r="F38" s="57"/>
      <c r="G38" s="57"/>
      <c r="H38" s="60"/>
      <c r="I38" s="60"/>
    </row>
    <row r="39" customFormat="false" ht="16.5" hidden="false" customHeight="true" outlineLevel="0" collapsed="false">
      <c r="A39" s="57" t="n">
        <v>31</v>
      </c>
      <c r="B39" s="66" t="s">
        <v>326</v>
      </c>
      <c r="C39" s="66" t="s">
        <v>327</v>
      </c>
      <c r="D39" s="66"/>
      <c r="E39" s="66"/>
      <c r="F39" s="66"/>
      <c r="G39" s="66"/>
      <c r="H39" s="60"/>
      <c r="I39" s="60"/>
    </row>
    <row r="40" customFormat="false" ht="16.5" hidden="false" customHeight="true" outlineLevel="0" collapsed="false">
      <c r="A40" s="66" t="n">
        <v>32</v>
      </c>
      <c r="B40" s="57" t="s">
        <v>328</v>
      </c>
      <c r="C40" s="57" t="s">
        <v>329</v>
      </c>
      <c r="D40" s="57"/>
      <c r="E40" s="57"/>
      <c r="F40" s="57"/>
      <c r="G40" s="57"/>
      <c r="H40" s="60"/>
      <c r="I40" s="60"/>
    </row>
    <row r="41" customFormat="false" ht="16.5" hidden="false" customHeight="true" outlineLevel="0" collapsed="false">
      <c r="A41" s="57" t="n">
        <v>33</v>
      </c>
      <c r="B41" s="66" t="s">
        <v>330</v>
      </c>
      <c r="C41" s="66" t="s">
        <v>331</v>
      </c>
      <c r="D41" s="66"/>
      <c r="E41" s="66"/>
      <c r="F41" s="66"/>
      <c r="G41" s="66"/>
      <c r="H41" s="60"/>
      <c r="I41" s="60"/>
    </row>
    <row r="42" customFormat="false" ht="16.5" hidden="false" customHeight="true" outlineLevel="0" collapsed="false">
      <c r="A42" s="66" t="n">
        <v>34</v>
      </c>
      <c r="B42" s="66"/>
      <c r="C42" s="66" t="s">
        <v>332</v>
      </c>
      <c r="D42" s="66"/>
      <c r="E42" s="66"/>
      <c r="F42" s="66"/>
      <c r="G42" s="66"/>
      <c r="H42" s="60"/>
      <c r="I42" s="60"/>
    </row>
    <row r="43" customFormat="false" ht="15" hidden="false" customHeight="true" outlineLevel="0" collapsed="false">
      <c r="A43" s="71" t="s">
        <v>271</v>
      </c>
      <c r="B43" s="71"/>
      <c r="C43" s="71"/>
      <c r="D43" s="71"/>
      <c r="E43" s="72" t="s">
        <v>272</v>
      </c>
      <c r="F43" s="72"/>
      <c r="G43" s="72"/>
      <c r="H43" s="74"/>
      <c r="I43" s="60"/>
    </row>
  </sheetData>
  <mergeCells count="51">
    <mergeCell ref="G1:H1"/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L13:P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A43:D43"/>
    <mergeCell ref="E43:G43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C18" activeCellId="0" sqref="C18"/>
    </sheetView>
  </sheetViews>
  <sheetFormatPr defaultColWidth="9.4453125" defaultRowHeight="14.25" zeroHeight="false" outlineLevelRow="0" outlineLevelCol="0"/>
  <cols>
    <col collapsed="false" customWidth="true" hidden="false" outlineLevel="0" max="1" min="1" style="7" width="4.56"/>
    <col collapsed="false" customWidth="true" hidden="false" outlineLevel="0" max="2" min="2" style="7" width="15.44"/>
    <col collapsed="false" customWidth="true" hidden="false" outlineLevel="0" max="3" min="3" style="7" width="0.56"/>
    <col collapsed="false" customWidth="true" hidden="false" outlineLevel="0" max="4" min="4" style="7" width="17.44"/>
    <col collapsed="false" customWidth="true" hidden="false" outlineLevel="0" max="7" min="5" style="7" width="12.56"/>
    <col collapsed="false" customWidth="false" hidden="false" outlineLevel="0" max="1024" min="8" style="7" width="9.44"/>
  </cols>
  <sheetData>
    <row r="1" customFormat="false" ht="49.5" hidden="false" customHeight="true" outlineLevel="0" collapsed="false">
      <c r="A1" s="60"/>
      <c r="B1" s="60"/>
      <c r="C1" s="60"/>
      <c r="D1" s="60"/>
      <c r="E1" s="60"/>
      <c r="F1" s="60"/>
      <c r="G1" s="61"/>
      <c r="H1" s="60"/>
    </row>
    <row r="2" customFormat="false" ht="12" hidden="false" customHeight="true" outlineLevel="0" collapsed="false">
      <c r="A2" s="62" t="s">
        <v>93</v>
      </c>
      <c r="B2" s="62"/>
      <c r="C2" s="62"/>
      <c r="D2" s="63" t="s">
        <v>94</v>
      </c>
      <c r="E2" s="63"/>
      <c r="F2" s="63"/>
      <c r="G2" s="63"/>
      <c r="H2" s="60"/>
    </row>
    <row r="3" customFormat="false" ht="12" hidden="false" customHeight="true" outlineLevel="0" collapsed="false">
      <c r="A3" s="62" t="s">
        <v>95</v>
      </c>
      <c r="B3" s="62"/>
      <c r="C3" s="62"/>
      <c r="D3" s="63" t="s">
        <v>96</v>
      </c>
      <c r="E3" s="63"/>
      <c r="F3" s="63"/>
      <c r="G3" s="63"/>
      <c r="H3" s="60"/>
    </row>
    <row r="4" customFormat="false" ht="12" hidden="false" customHeight="true" outlineLevel="0" collapsed="false">
      <c r="A4" s="62" t="s">
        <v>97</v>
      </c>
      <c r="B4" s="62"/>
      <c r="C4" s="62"/>
      <c r="D4" s="63" t="s">
        <v>98</v>
      </c>
      <c r="E4" s="63"/>
      <c r="F4" s="63"/>
      <c r="G4" s="63"/>
      <c r="H4" s="60"/>
    </row>
    <row r="5" customFormat="false" ht="12" hidden="false" customHeight="true" outlineLevel="0" collapsed="false">
      <c r="A5" s="62" t="s">
        <v>99</v>
      </c>
      <c r="B5" s="62"/>
      <c r="C5" s="62"/>
      <c r="D5" s="63" t="s">
        <v>100</v>
      </c>
      <c r="E5" s="63"/>
      <c r="F5" s="63"/>
      <c r="G5" s="63"/>
      <c r="H5" s="60"/>
    </row>
    <row r="6" customFormat="false" ht="12" hidden="false" customHeight="true" outlineLevel="0" collapsed="false">
      <c r="A6" s="62" t="s">
        <v>101</v>
      </c>
      <c r="B6" s="62"/>
      <c r="C6" s="62"/>
      <c r="D6" s="63" t="s">
        <v>102</v>
      </c>
      <c r="E6" s="63"/>
      <c r="F6" s="63"/>
      <c r="G6" s="63"/>
      <c r="H6" s="60"/>
    </row>
    <row r="7" customFormat="false" ht="12" hidden="false" customHeight="true" outlineLevel="0" collapsed="false">
      <c r="A7" s="62" t="s">
        <v>103</v>
      </c>
      <c r="B7" s="62"/>
      <c r="C7" s="62"/>
      <c r="D7" s="63" t="s">
        <v>333</v>
      </c>
      <c r="E7" s="63"/>
      <c r="F7" s="63"/>
      <c r="G7" s="63"/>
      <c r="H7" s="60"/>
    </row>
    <row r="8" customFormat="false" ht="13.5" hidden="false" customHeight="true" outlineLevel="0" collapsed="false">
      <c r="A8" s="64" t="s">
        <v>104</v>
      </c>
      <c r="B8" s="64" t="s">
        <v>105</v>
      </c>
      <c r="C8" s="64" t="s">
        <v>106</v>
      </c>
      <c r="D8" s="64"/>
      <c r="E8" s="64"/>
      <c r="F8" s="64"/>
      <c r="G8" s="64"/>
      <c r="H8" s="60"/>
    </row>
    <row r="9" customFormat="false" ht="16.5" hidden="false" customHeight="true" outlineLevel="0" collapsed="false">
      <c r="A9" s="57" t="n">
        <v>1</v>
      </c>
      <c r="B9" s="57" t="s">
        <v>334</v>
      </c>
      <c r="C9" s="57" t="s">
        <v>335</v>
      </c>
      <c r="D9" s="57"/>
      <c r="E9" s="57"/>
      <c r="F9" s="57"/>
      <c r="G9" s="57"/>
      <c r="H9" s="60"/>
    </row>
    <row r="10" customFormat="false" ht="16.5" hidden="false" customHeight="true" outlineLevel="0" collapsed="false">
      <c r="A10" s="66" t="n">
        <v>2</v>
      </c>
      <c r="B10" s="66" t="s">
        <v>336</v>
      </c>
      <c r="C10" s="66" t="s">
        <v>337</v>
      </c>
      <c r="D10" s="66"/>
      <c r="E10" s="66"/>
      <c r="F10" s="66"/>
      <c r="G10" s="66"/>
      <c r="H10" s="60"/>
    </row>
    <row r="11" customFormat="false" ht="16.5" hidden="false" customHeight="true" outlineLevel="0" collapsed="false">
      <c r="A11" s="57" t="n">
        <v>3</v>
      </c>
      <c r="B11" s="66"/>
      <c r="C11" s="57" t="s">
        <v>338</v>
      </c>
      <c r="D11" s="57"/>
      <c r="E11" s="57"/>
      <c r="F11" s="57"/>
      <c r="G11" s="57"/>
      <c r="H11" s="60"/>
    </row>
    <row r="12" customFormat="false" ht="16.5" hidden="false" customHeight="true" outlineLevel="0" collapsed="false">
      <c r="A12" s="57" t="n">
        <v>4</v>
      </c>
      <c r="B12" s="57" t="s">
        <v>339</v>
      </c>
      <c r="C12" s="57" t="s">
        <v>340</v>
      </c>
      <c r="D12" s="57"/>
      <c r="E12" s="57"/>
      <c r="F12" s="57"/>
      <c r="G12" s="57"/>
      <c r="H12" s="60"/>
    </row>
    <row r="13" customFormat="false" ht="16.5" hidden="false" customHeight="true" outlineLevel="0" collapsed="false">
      <c r="A13" s="66" t="n">
        <v>5</v>
      </c>
      <c r="B13" s="66" t="s">
        <v>341</v>
      </c>
      <c r="C13" s="66" t="s">
        <v>342</v>
      </c>
      <c r="D13" s="66"/>
      <c r="E13" s="66"/>
      <c r="F13" s="66"/>
      <c r="G13" s="66"/>
      <c r="H13" s="60"/>
    </row>
    <row r="14" customFormat="false" ht="16.5" hidden="false" customHeight="true" outlineLevel="0" collapsed="false">
      <c r="A14" s="57" t="n">
        <v>6</v>
      </c>
      <c r="B14" s="57" t="s">
        <v>343</v>
      </c>
      <c r="C14" s="57" t="s">
        <v>344</v>
      </c>
      <c r="D14" s="57"/>
      <c r="E14" s="57"/>
      <c r="F14" s="57"/>
      <c r="G14" s="57"/>
      <c r="H14" s="60"/>
    </row>
    <row r="15" customFormat="false" ht="16.5" hidden="false" customHeight="true" outlineLevel="0" collapsed="false">
      <c r="A15" s="57" t="n">
        <v>7</v>
      </c>
      <c r="B15" s="57"/>
      <c r="C15" s="57" t="s">
        <v>345</v>
      </c>
      <c r="D15" s="57"/>
      <c r="E15" s="57"/>
      <c r="F15" s="57"/>
      <c r="G15" s="57"/>
      <c r="H15" s="60"/>
    </row>
    <row r="16" customFormat="false" ht="16.5" hidden="false" customHeight="true" outlineLevel="0" collapsed="false">
      <c r="A16" s="66" t="n">
        <v>8</v>
      </c>
      <c r="B16" s="66" t="s">
        <v>346</v>
      </c>
      <c r="C16" s="66" t="s">
        <v>347</v>
      </c>
      <c r="D16" s="66"/>
      <c r="E16" s="66"/>
      <c r="F16" s="66"/>
      <c r="G16" s="66"/>
      <c r="H16" s="60"/>
    </row>
    <row r="17" customFormat="false" ht="16.5" hidden="false" customHeight="true" outlineLevel="0" collapsed="false">
      <c r="A17" s="57" t="n">
        <v>9</v>
      </c>
      <c r="B17" s="66"/>
      <c r="C17" s="66" t="s">
        <v>348</v>
      </c>
      <c r="D17" s="66"/>
      <c r="E17" s="66"/>
      <c r="F17" s="66"/>
      <c r="G17" s="66"/>
      <c r="H17" s="60"/>
    </row>
    <row r="18" customFormat="false" ht="16.5" hidden="false" customHeight="true" outlineLevel="0" collapsed="false">
      <c r="A18" s="57" t="n">
        <v>10</v>
      </c>
      <c r="B18" s="66" t="s">
        <v>349</v>
      </c>
      <c r="C18" s="66" t="s">
        <v>350</v>
      </c>
      <c r="D18" s="66"/>
      <c r="E18" s="66"/>
      <c r="F18" s="66"/>
      <c r="G18" s="66"/>
      <c r="H18" s="60"/>
    </row>
    <row r="19" customFormat="false" ht="16.5" hidden="false" customHeight="true" outlineLevel="0" collapsed="false">
      <c r="A19" s="66" t="n">
        <v>11</v>
      </c>
      <c r="B19" s="57" t="s">
        <v>351</v>
      </c>
      <c r="C19" s="57" t="s">
        <v>352</v>
      </c>
      <c r="D19" s="57"/>
      <c r="E19" s="57"/>
      <c r="F19" s="57"/>
      <c r="G19" s="57"/>
      <c r="H19" s="60"/>
    </row>
    <row r="20" customFormat="false" ht="16.5" hidden="false" customHeight="true" outlineLevel="0" collapsed="false">
      <c r="A20" s="57" t="n">
        <v>12</v>
      </c>
      <c r="B20" s="66" t="s">
        <v>353</v>
      </c>
      <c r="C20" s="66" t="s">
        <v>354</v>
      </c>
      <c r="D20" s="66"/>
      <c r="E20" s="66"/>
      <c r="F20" s="66"/>
      <c r="G20" s="66"/>
      <c r="H20" s="60"/>
    </row>
    <row r="21" customFormat="false" ht="16.5" hidden="false" customHeight="true" outlineLevel="0" collapsed="false">
      <c r="A21" s="57" t="n">
        <v>13</v>
      </c>
      <c r="B21" s="57" t="s">
        <v>355</v>
      </c>
      <c r="C21" s="57" t="s">
        <v>356</v>
      </c>
      <c r="D21" s="57"/>
      <c r="E21" s="57"/>
      <c r="F21" s="57"/>
      <c r="G21" s="57"/>
      <c r="H21" s="60"/>
    </row>
    <row r="22" customFormat="false" ht="16.5" hidden="false" customHeight="true" outlineLevel="0" collapsed="false">
      <c r="A22" s="66" t="n">
        <v>14</v>
      </c>
      <c r="B22" s="57" t="s">
        <v>357</v>
      </c>
      <c r="C22" s="57" t="s">
        <v>358</v>
      </c>
      <c r="D22" s="57"/>
      <c r="E22" s="57"/>
      <c r="F22" s="57"/>
      <c r="G22" s="57"/>
      <c r="H22" s="60"/>
    </row>
    <row r="23" customFormat="false" ht="16.5" hidden="false" customHeight="true" outlineLevel="0" collapsed="false">
      <c r="A23" s="57" t="n">
        <v>15</v>
      </c>
      <c r="B23" s="57"/>
      <c r="C23" s="57" t="s">
        <v>359</v>
      </c>
      <c r="D23" s="57"/>
      <c r="E23" s="57"/>
      <c r="F23" s="57"/>
      <c r="G23" s="57"/>
      <c r="H23" s="60"/>
      <c r="I23" s="7" t="s">
        <v>282</v>
      </c>
      <c r="K23" s="66" t="s">
        <v>360</v>
      </c>
      <c r="L23" s="66"/>
      <c r="M23" s="66"/>
      <c r="N23" s="66"/>
      <c r="O23" s="66"/>
    </row>
    <row r="24" customFormat="false" ht="16.5" hidden="false" customHeight="true" outlineLevel="0" collapsed="false">
      <c r="A24" s="57" t="n">
        <v>16</v>
      </c>
      <c r="B24" s="57" t="s">
        <v>361</v>
      </c>
      <c r="C24" s="57" t="s">
        <v>362</v>
      </c>
      <c r="D24" s="57"/>
      <c r="E24" s="57"/>
      <c r="F24" s="57"/>
      <c r="G24" s="57"/>
      <c r="H24" s="60"/>
    </row>
    <row r="25" customFormat="false" ht="16.5" hidden="false" customHeight="true" outlineLevel="0" collapsed="false">
      <c r="A25" s="66" t="n">
        <v>17</v>
      </c>
      <c r="B25" s="57" t="s">
        <v>363</v>
      </c>
      <c r="C25" s="57" t="s">
        <v>364</v>
      </c>
      <c r="D25" s="57"/>
      <c r="E25" s="57"/>
      <c r="F25" s="57"/>
      <c r="G25" s="57"/>
      <c r="H25" s="60"/>
    </row>
    <row r="26" customFormat="false" ht="16.5" hidden="false" customHeight="true" outlineLevel="0" collapsed="false">
      <c r="A26" s="57" t="n">
        <v>18</v>
      </c>
      <c r="B26" s="66" t="s">
        <v>365</v>
      </c>
      <c r="C26" s="66" t="s">
        <v>366</v>
      </c>
      <c r="D26" s="66"/>
      <c r="E26" s="66"/>
      <c r="F26" s="66"/>
      <c r="G26" s="66"/>
      <c r="H26" s="60"/>
    </row>
    <row r="27" customFormat="false" ht="16.5" hidden="false" customHeight="true" outlineLevel="0" collapsed="false">
      <c r="A27" s="57" t="n">
        <v>19</v>
      </c>
      <c r="B27" s="57" t="s">
        <v>367</v>
      </c>
      <c r="C27" s="57" t="s">
        <v>368</v>
      </c>
      <c r="D27" s="57"/>
      <c r="E27" s="57"/>
      <c r="F27" s="57"/>
      <c r="G27" s="57"/>
      <c r="H27" s="60"/>
    </row>
    <row r="28" customFormat="false" ht="16.5" hidden="false" customHeight="true" outlineLevel="0" collapsed="false">
      <c r="A28" s="66" t="n">
        <v>20</v>
      </c>
      <c r="B28" s="66" t="s">
        <v>369</v>
      </c>
      <c r="C28" s="66" t="s">
        <v>370</v>
      </c>
      <c r="D28" s="66"/>
      <c r="E28" s="66"/>
      <c r="F28" s="66"/>
      <c r="G28" s="66"/>
      <c r="H28" s="60"/>
    </row>
    <row r="29" customFormat="false" ht="16.5" hidden="false" customHeight="true" outlineLevel="0" collapsed="false">
      <c r="A29" s="57" t="n">
        <v>21</v>
      </c>
      <c r="B29" s="57" t="s">
        <v>371</v>
      </c>
      <c r="C29" s="57" t="s">
        <v>372</v>
      </c>
      <c r="D29" s="57"/>
      <c r="E29" s="57"/>
      <c r="F29" s="57"/>
      <c r="G29" s="57"/>
      <c r="H29" s="60"/>
    </row>
    <row r="30" customFormat="false" ht="16.5" hidden="false" customHeight="true" outlineLevel="0" collapsed="false">
      <c r="A30" s="57" t="n">
        <v>22</v>
      </c>
      <c r="B30" s="57" t="s">
        <v>373</v>
      </c>
      <c r="C30" s="57" t="s">
        <v>374</v>
      </c>
      <c r="D30" s="57"/>
      <c r="E30" s="57"/>
      <c r="F30" s="57"/>
      <c r="G30" s="57"/>
      <c r="H30" s="60"/>
    </row>
    <row r="31" customFormat="false" ht="16.5" hidden="false" customHeight="true" outlineLevel="0" collapsed="false">
      <c r="A31" s="66" t="n">
        <v>23</v>
      </c>
      <c r="B31" s="66" t="s">
        <v>375</v>
      </c>
      <c r="C31" s="66" t="s">
        <v>376</v>
      </c>
      <c r="D31" s="66"/>
      <c r="E31" s="66"/>
      <c r="F31" s="66"/>
      <c r="G31" s="66"/>
      <c r="H31" s="60"/>
    </row>
    <row r="32" customFormat="false" ht="16.5" hidden="false" customHeight="true" outlineLevel="0" collapsed="false">
      <c r="A32" s="57" t="n">
        <v>24</v>
      </c>
      <c r="B32" s="66" t="s">
        <v>377</v>
      </c>
      <c r="C32" s="66" t="s">
        <v>378</v>
      </c>
      <c r="D32" s="66"/>
      <c r="E32" s="66"/>
      <c r="F32" s="66"/>
      <c r="G32" s="66"/>
      <c r="H32" s="60"/>
    </row>
    <row r="33" customFormat="false" ht="16.5" hidden="false" customHeight="true" outlineLevel="0" collapsed="false">
      <c r="A33" s="57" t="n">
        <v>25</v>
      </c>
      <c r="B33" s="66"/>
      <c r="C33" s="66" t="s">
        <v>379</v>
      </c>
      <c r="D33" s="66"/>
      <c r="E33" s="66"/>
      <c r="F33" s="66"/>
      <c r="G33" s="66"/>
      <c r="H33" s="60"/>
      <c r="I33" s="7" t="s">
        <v>380</v>
      </c>
      <c r="K33" s="57" t="s">
        <v>381</v>
      </c>
      <c r="L33" s="57"/>
      <c r="M33" s="57"/>
      <c r="N33" s="57"/>
      <c r="O33" s="57"/>
    </row>
    <row r="34" customFormat="false" ht="16.5" hidden="false" customHeight="true" outlineLevel="0" collapsed="false">
      <c r="A34" s="66" t="n">
        <v>26</v>
      </c>
      <c r="B34" s="57"/>
      <c r="C34" s="57"/>
      <c r="D34" s="57"/>
      <c r="E34" s="57"/>
      <c r="F34" s="57"/>
      <c r="G34" s="57"/>
      <c r="H34" s="60"/>
    </row>
    <row r="35" customFormat="false" ht="16.5" hidden="false" customHeight="true" outlineLevel="0" collapsed="false">
      <c r="A35" s="71" t="s">
        <v>271</v>
      </c>
      <c r="B35" s="71"/>
      <c r="C35" s="71"/>
      <c r="D35" s="71"/>
      <c r="E35" s="72" t="s">
        <v>272</v>
      </c>
      <c r="F35" s="72"/>
      <c r="G35" s="72"/>
      <c r="H35" s="60"/>
    </row>
  </sheetData>
  <mergeCells count="43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K23:O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K33:O33"/>
    <mergeCell ref="C34:G34"/>
    <mergeCell ref="A35:D35"/>
    <mergeCell ref="E35:G35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false"/>
  </sheetPr>
  <dimension ref="A1:X1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47" activeCellId="0" sqref="B147"/>
    </sheetView>
  </sheetViews>
  <sheetFormatPr defaultColWidth="11.4453125" defaultRowHeight="14.25" zeroHeight="false" outlineLevelRow="0" outlineLevelCol="0"/>
  <cols>
    <col collapsed="false" customWidth="true" hidden="false" outlineLevel="0" max="1" min="1" style="7" width="3.44"/>
    <col collapsed="false" customWidth="true" hidden="false" outlineLevel="0" max="2" min="2" style="7" width="36.44"/>
    <col collapsed="false" customWidth="true" hidden="false" outlineLevel="0" max="4" min="3" style="7" width="6.44"/>
    <col collapsed="false" customWidth="true" hidden="false" outlineLevel="0" max="5" min="5" style="7" width="6"/>
    <col collapsed="false" customWidth="true" hidden="false" outlineLevel="0" max="6" min="6" style="7" width="5.56"/>
    <col collapsed="false" customWidth="true" hidden="false" outlineLevel="0" max="7" min="7" style="7" width="6.44"/>
    <col collapsed="false" customWidth="true" hidden="false" outlineLevel="0" max="8" min="8" style="7" width="5.56"/>
    <col collapsed="false" customWidth="true" hidden="false" outlineLevel="0" max="9" min="9" style="7" width="6"/>
    <col collapsed="false" customWidth="true" hidden="false" outlineLevel="0" max="10" min="10" style="7" width="4.56"/>
    <col collapsed="false" customWidth="true" hidden="false" outlineLevel="0" max="11" min="11" style="7" width="4.44"/>
    <col collapsed="false" customWidth="true" hidden="false" outlineLevel="0" max="12" min="12" style="7" width="4.56"/>
    <col collapsed="false" customWidth="true" hidden="false" outlineLevel="0" max="13" min="13" style="7" width="5.44"/>
    <col collapsed="false" customWidth="true" hidden="false" outlineLevel="0" max="15" min="14" style="7" width="5.11"/>
    <col collapsed="false" customWidth="true" hidden="false" outlineLevel="0" max="16" min="16" style="7" width="4.56"/>
    <col collapsed="false" customWidth="true" hidden="false" outlineLevel="0" max="17" min="17" style="7" width="5.44"/>
    <col collapsed="false" customWidth="true" hidden="false" outlineLevel="0" max="18" min="18" style="7" width="5.88"/>
    <col collapsed="false" customWidth="true" hidden="false" outlineLevel="0" max="19" min="19" style="7" width="5.44"/>
    <col collapsed="false" customWidth="true" hidden="false" outlineLevel="0" max="20" min="20" style="7" width="5.56"/>
    <col collapsed="false" customWidth="true" hidden="false" outlineLevel="0" max="21" min="21" style="7" width="3.56"/>
    <col collapsed="false" customWidth="true" hidden="false" outlineLevel="0" max="22" min="22" style="7" width="3.88"/>
    <col collapsed="false" customWidth="true" hidden="false" outlineLevel="0" max="23" min="23" style="7" width="7.44"/>
    <col collapsed="false" customWidth="false" hidden="false" outlineLevel="0" max="1024" min="24" style="7" width="11.44"/>
  </cols>
  <sheetData>
    <row r="1" customFormat="false" ht="18" hidden="false" customHeight="false" outlineLevel="0" collapsed="false">
      <c r="A1" s="8"/>
      <c r="B1" s="9" t="str">
        <f aca="false">DATA!B2</f>
        <v>UNIDAD EDUCATIVA 12 DE FEBRERO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customFormat="false" ht="14.25" hidden="false" customHeight="false" outlineLevel="0" collapsed="false">
      <c r="A2" s="38" t="n">
        <f aca="false">DATA!B12</f>
        <v>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customFormat="false" ht="15.75" hidden="false" customHeight="false" outlineLevel="0" collapsed="false">
      <c r="A3" s="13"/>
      <c r="B3" s="13"/>
      <c r="C3" s="14" t="s">
        <v>37</v>
      </c>
      <c r="D3" s="14"/>
      <c r="E3" s="14"/>
      <c r="F3" s="14"/>
      <c r="G3" s="14"/>
      <c r="H3" s="14"/>
      <c r="I3" s="15" t="n">
        <f aca="false">DATA!B10</f>
        <v>0</v>
      </c>
      <c r="J3" s="15"/>
      <c r="K3" s="15"/>
      <c r="L3" s="15"/>
      <c r="M3" s="15"/>
      <c r="N3" s="16"/>
      <c r="O3" s="17"/>
      <c r="P3" s="17"/>
      <c r="Q3" s="18" t="str">
        <f aca="false">DATA!B8</f>
        <v>Nocturna-Intensiva</v>
      </c>
      <c r="R3" s="18"/>
      <c r="S3" s="18"/>
      <c r="T3" s="18"/>
    </row>
    <row r="4" customFormat="false" ht="18" hidden="false" customHeight="false" outlineLevel="0" collapsed="false">
      <c r="A4" s="19"/>
      <c r="B4" s="20" t="str">
        <f aca="false">DATA!B4</f>
        <v>Ingles</v>
      </c>
      <c r="C4" s="17" t="s">
        <v>38</v>
      </c>
      <c r="D4" s="17"/>
      <c r="E4" s="21" t="str">
        <f aca="false">DATA!K2</f>
        <v>Matematicas</v>
      </c>
      <c r="F4" s="21"/>
      <c r="G4" s="21"/>
      <c r="H4" s="17" t="s">
        <v>39</v>
      </c>
      <c r="I4" s="17"/>
      <c r="J4" s="21" t="str">
        <f aca="false">DATA!N2</f>
        <v>Ligia Maza</v>
      </c>
      <c r="K4" s="21"/>
      <c r="L4" s="21"/>
      <c r="M4" s="21"/>
      <c r="N4" s="17" t="s">
        <v>40</v>
      </c>
      <c r="O4" s="17"/>
      <c r="P4" s="21" t="n">
        <f aca="false">DATA!B11</f>
        <v>0</v>
      </c>
      <c r="Q4" s="21"/>
      <c r="R4" s="21"/>
      <c r="S4" s="21"/>
      <c r="T4" s="21"/>
    </row>
    <row r="5" customFormat="false" ht="15" hidden="false" customHeight="true" outlineLevel="0" collapsed="false">
      <c r="A5" s="22" t="s">
        <v>41</v>
      </c>
      <c r="B5" s="23" t="s">
        <v>42</v>
      </c>
      <c r="C5" s="24" t="s">
        <v>43</v>
      </c>
      <c r="D5" s="24"/>
      <c r="E5" s="24"/>
      <c r="F5" s="24"/>
      <c r="G5" s="24"/>
      <c r="H5" s="24"/>
      <c r="I5" s="24"/>
      <c r="J5" s="24" t="s">
        <v>44</v>
      </c>
      <c r="K5" s="24"/>
      <c r="L5" s="24"/>
      <c r="M5" s="24"/>
      <c r="N5" s="24"/>
      <c r="O5" s="24"/>
      <c r="P5" s="24"/>
      <c r="Q5" s="24"/>
      <c r="R5" s="24"/>
      <c r="S5" s="24"/>
      <c r="T5" s="24"/>
    </row>
    <row r="6" customFormat="false" ht="99" hidden="false" customHeight="true" outlineLevel="0" collapsed="false">
      <c r="A6" s="22"/>
      <c r="B6" s="23"/>
      <c r="C6" s="25" t="s">
        <v>45</v>
      </c>
      <c r="D6" s="26" t="s">
        <v>46</v>
      </c>
      <c r="E6" s="27" t="s">
        <v>47</v>
      </c>
      <c r="F6" s="27" t="s">
        <v>382</v>
      </c>
      <c r="G6" s="27" t="s">
        <v>49</v>
      </c>
      <c r="H6" s="28" t="s">
        <v>383</v>
      </c>
      <c r="I6" s="27" t="s">
        <v>51</v>
      </c>
      <c r="J6" s="27" t="s">
        <v>45</v>
      </c>
      <c r="K6" s="29" t="s">
        <v>46</v>
      </c>
      <c r="L6" s="27" t="s">
        <v>47</v>
      </c>
      <c r="M6" s="28" t="s">
        <v>382</v>
      </c>
      <c r="N6" s="28" t="s">
        <v>49</v>
      </c>
      <c r="O6" s="27" t="s">
        <v>383</v>
      </c>
      <c r="P6" s="27" t="s">
        <v>52</v>
      </c>
      <c r="Q6" s="27" t="s">
        <v>53</v>
      </c>
      <c r="R6" s="27" t="s">
        <v>54</v>
      </c>
      <c r="S6" s="27" t="s">
        <v>55</v>
      </c>
      <c r="T6" s="27" t="s">
        <v>56</v>
      </c>
      <c r="X6" s="7" t="s">
        <v>57</v>
      </c>
    </row>
    <row r="7" customFormat="false" ht="15.75" hidden="false" customHeight="true" outlineLevel="0" collapsed="false">
      <c r="A7" s="30" t="n">
        <v>1</v>
      </c>
      <c r="B7" s="31" t="str">
        <f aca="false">DATA!F2</f>
        <v>BELTRÁN OLMEDO JESÚS JHUBER</v>
      </c>
      <c r="C7" s="32" t="n">
        <f aca="false">Matematicas!C7</f>
        <v>7</v>
      </c>
      <c r="D7" s="32" t="n">
        <f aca="false">Matematicas!D7</f>
        <v>7.5</v>
      </c>
      <c r="E7" s="32" t="n">
        <f aca="false">Matematicas!E7</f>
        <v>7.25</v>
      </c>
      <c r="F7" s="32" t="n">
        <f aca="false">Matematicas!F7</f>
        <v>5.075</v>
      </c>
      <c r="G7" s="32" t="n">
        <f aca="false">Matematicas!G7</f>
        <v>10</v>
      </c>
      <c r="H7" s="32" t="n">
        <f aca="false">Matematicas!H7</f>
        <v>3</v>
      </c>
      <c r="I7" s="32" t="n">
        <f aca="false">Matematicas!I7</f>
        <v>8.075</v>
      </c>
      <c r="J7" s="32" t="n">
        <f aca="false">Matematicas!J7</f>
        <v>0.1</v>
      </c>
      <c r="K7" s="32" t="n">
        <f aca="false">Matematicas!K7</f>
        <v>0.1</v>
      </c>
      <c r="L7" s="32" t="n">
        <f aca="false">Matematicas!L7</f>
        <v>0.1</v>
      </c>
      <c r="M7" s="32" t="n">
        <f aca="false">Matematicas!M7</f>
        <v>0.07</v>
      </c>
      <c r="N7" s="32" t="n">
        <f aca="false">Matematicas!N7</f>
        <v>0</v>
      </c>
      <c r="O7" s="32" t="n">
        <f aca="false">Matematicas!O7</f>
        <v>0</v>
      </c>
      <c r="P7" s="32" t="n">
        <f aca="false">Matematicas!P7</f>
        <v>0.07</v>
      </c>
      <c r="Q7" s="32" t="n">
        <f aca="false">Matematicas!Q7</f>
        <v>4.0725</v>
      </c>
      <c r="R7" s="32"/>
      <c r="S7" s="32" t="n">
        <f aca="false">Matematicas!S7</f>
        <v>0</v>
      </c>
      <c r="T7" s="32" t="str">
        <f aca="false">Matematicas!T7</f>
        <v>B</v>
      </c>
    </row>
    <row r="8" customFormat="false" ht="15.75" hidden="false" customHeight="true" outlineLevel="0" collapsed="false">
      <c r="A8" s="30" t="n">
        <v>2</v>
      </c>
      <c r="B8" s="31" t="str">
        <f aca="false">DATA!F3</f>
        <v>CUEVA ALBERCA DAVID ALEJANDRO</v>
      </c>
      <c r="C8" s="32" t="n">
        <f aca="false">Matematicas!C8</f>
        <v>0</v>
      </c>
      <c r="D8" s="32" t="n">
        <f aca="false">Matematicas!D8</f>
        <v>0</v>
      </c>
      <c r="E8" s="32" t="n">
        <f aca="false">Matematicas!E8</f>
        <v>0</v>
      </c>
      <c r="F8" s="32" t="n">
        <f aca="false">Matematicas!F8</f>
        <v>0</v>
      </c>
      <c r="G8" s="32" t="n">
        <f aca="false">Matematicas!G8</f>
        <v>0</v>
      </c>
      <c r="H8" s="32" t="n">
        <f aca="false">Matematicas!H8</f>
        <v>0</v>
      </c>
      <c r="I8" s="32" t="n">
        <f aca="false">Matematicas!I8</f>
        <v>0</v>
      </c>
      <c r="J8" s="32" t="n">
        <f aca="false">Matematicas!J8</f>
        <v>0</v>
      </c>
      <c r="K8" s="32" t="n">
        <f aca="false">Matematicas!K8</f>
        <v>0</v>
      </c>
      <c r="L8" s="32" t="n">
        <f aca="false">Matematicas!L8</f>
        <v>0</v>
      </c>
      <c r="M8" s="32" t="n">
        <f aca="false">Matematicas!M8</f>
        <v>0</v>
      </c>
      <c r="N8" s="32" t="n">
        <f aca="false">Matematicas!N8</f>
        <v>0</v>
      </c>
      <c r="O8" s="32" t="n">
        <f aca="false">Matematicas!O8</f>
        <v>0</v>
      </c>
      <c r="P8" s="32" t="n">
        <f aca="false">Matematicas!P8</f>
        <v>0</v>
      </c>
      <c r="Q8" s="32" t="n">
        <f aca="false">Matematicas!Q8</f>
        <v>0</v>
      </c>
      <c r="R8" s="32"/>
      <c r="S8" s="32" t="n">
        <f aca="false">Matematicas!S8</f>
        <v>0</v>
      </c>
      <c r="T8" s="32" t="n">
        <f aca="false">Matematicas!T8</f>
        <v>0</v>
      </c>
    </row>
    <row r="9" customFormat="false" ht="15.75" hidden="false" customHeight="true" outlineLevel="0" collapsed="false">
      <c r="A9" s="30" t="n">
        <v>3</v>
      </c>
      <c r="B9" s="31" t="str">
        <f aca="false">DATA!F4</f>
        <v>GAONA ONTANEDA MARÍA VIVIANA</v>
      </c>
      <c r="C9" s="32" t="n">
        <f aca="false">Matematicas!C9</f>
        <v>7</v>
      </c>
      <c r="D9" s="32" t="n">
        <f aca="false">Matematicas!D9</f>
        <v>7.5</v>
      </c>
      <c r="E9" s="32" t="n">
        <f aca="false">Matematicas!E9</f>
        <v>7.25</v>
      </c>
      <c r="F9" s="32" t="n">
        <f aca="false">Matematicas!F9</f>
        <v>5.075</v>
      </c>
      <c r="G9" s="32" t="n">
        <f aca="false">Matematicas!G9</f>
        <v>10</v>
      </c>
      <c r="H9" s="32" t="n">
        <f aca="false">Matematicas!H9</f>
        <v>3</v>
      </c>
      <c r="I9" s="32" t="n">
        <f aca="false">Matematicas!I9</f>
        <v>8.075</v>
      </c>
      <c r="J9" s="32" t="n">
        <f aca="false">Matematicas!J9</f>
        <v>7.75</v>
      </c>
      <c r="K9" s="32" t="n">
        <f aca="false">Matematicas!K9</f>
        <v>7</v>
      </c>
      <c r="L9" s="32" t="n">
        <f aca="false">Matematicas!L9</f>
        <v>7.375</v>
      </c>
      <c r="M9" s="32" t="n">
        <f aca="false">Matematicas!M9</f>
        <v>5.1625</v>
      </c>
      <c r="N9" s="32" t="n">
        <f aca="false">Matematicas!N9</f>
        <v>4.8</v>
      </c>
      <c r="O9" s="32" t="n">
        <f aca="false">Matematicas!O9</f>
        <v>1.44</v>
      </c>
      <c r="P9" s="32" t="n">
        <f aca="false">Matematicas!P9</f>
        <v>6.6025</v>
      </c>
      <c r="Q9" s="32" t="n">
        <f aca="false">Matematicas!Q9</f>
        <v>7.33875</v>
      </c>
      <c r="R9" s="32"/>
      <c r="S9" s="32" t="n">
        <f aca="false">Matematicas!S9</f>
        <v>0</v>
      </c>
      <c r="T9" s="32" t="str">
        <f aca="false">Matematicas!T9</f>
        <v>B</v>
      </c>
    </row>
    <row r="10" customFormat="false" ht="15.75" hidden="false" customHeight="true" outlineLevel="0" collapsed="false">
      <c r="A10" s="30" t="n">
        <v>4</v>
      </c>
      <c r="B10" s="31" t="str">
        <f aca="false">DATA!F5</f>
        <v>ORTEGA PASACA CARLOS ENRIQUE</v>
      </c>
      <c r="C10" s="32" t="n">
        <f aca="false">Matematicas!C10</f>
        <v>10</v>
      </c>
      <c r="D10" s="32" t="n">
        <f aca="false">Matematicas!D10</f>
        <v>10</v>
      </c>
      <c r="E10" s="32" t="n">
        <f aca="false">Matematicas!E10</f>
        <v>10</v>
      </c>
      <c r="F10" s="32" t="n">
        <f aca="false">Matematicas!F10</f>
        <v>7</v>
      </c>
      <c r="G10" s="32" t="n">
        <f aca="false">Matematicas!G10</f>
        <v>10</v>
      </c>
      <c r="H10" s="32" t="n">
        <f aca="false">Matematicas!H10</f>
        <v>3</v>
      </c>
      <c r="I10" s="32" t="n">
        <f aca="false">Matematicas!I10</f>
        <v>10</v>
      </c>
      <c r="J10" s="32" t="n">
        <f aca="false">Matematicas!J10</f>
        <v>10</v>
      </c>
      <c r="K10" s="32" t="n">
        <f aca="false">Matematicas!K10</f>
        <v>10</v>
      </c>
      <c r="L10" s="32" t="n">
        <f aca="false">Matematicas!L10</f>
        <v>10</v>
      </c>
      <c r="M10" s="32" t="n">
        <f aca="false">Matematicas!M10</f>
        <v>7</v>
      </c>
      <c r="N10" s="32" t="n">
        <f aca="false">Matematicas!N10</f>
        <v>5.1</v>
      </c>
      <c r="O10" s="32" t="n">
        <f aca="false">Matematicas!O10</f>
        <v>1.53</v>
      </c>
      <c r="P10" s="32" t="n">
        <f aca="false">Matematicas!P10</f>
        <v>8.53</v>
      </c>
      <c r="Q10" s="32" t="n">
        <f aca="false">Matematicas!Q10</f>
        <v>9.265</v>
      </c>
      <c r="R10" s="32"/>
      <c r="S10" s="32" t="n">
        <f aca="false">Matematicas!S10</f>
        <v>0</v>
      </c>
      <c r="T10" s="32" t="str">
        <f aca="false">Matematicas!T10</f>
        <v>A</v>
      </c>
    </row>
    <row r="11" customFormat="false" ht="15.75" hidden="false" customHeight="true" outlineLevel="0" collapsed="false">
      <c r="A11" s="30" t="n">
        <v>5</v>
      </c>
      <c r="B11" s="31" t="str">
        <f aca="false">DATA!F6</f>
        <v>SHIMBUKAT ANTUN JAZMIN ADAMARI</v>
      </c>
      <c r="C11" s="32" t="n">
        <f aca="false">Matematicas!C11</f>
        <v>9</v>
      </c>
      <c r="D11" s="32" t="n">
        <f aca="false">Matematicas!D11</f>
        <v>9</v>
      </c>
      <c r="E11" s="32" t="n">
        <f aca="false">Matematicas!E11</f>
        <v>9</v>
      </c>
      <c r="F11" s="32" t="n">
        <f aca="false">Matematicas!F11</f>
        <v>6.3</v>
      </c>
      <c r="G11" s="32" t="n">
        <f aca="false">Matematicas!G11</f>
        <v>10</v>
      </c>
      <c r="H11" s="32" t="n">
        <f aca="false">Matematicas!H11</f>
        <v>3</v>
      </c>
      <c r="I11" s="32" t="n">
        <f aca="false">Matematicas!I11</f>
        <v>9.3</v>
      </c>
      <c r="J11" s="32" t="n">
        <f aca="false">Matematicas!J11</f>
        <v>9.75</v>
      </c>
      <c r="K11" s="32" t="n">
        <f aca="false">Matematicas!K11</f>
        <v>9.5</v>
      </c>
      <c r="L11" s="32" t="n">
        <f aca="false">Matematicas!L11</f>
        <v>9.625</v>
      </c>
      <c r="M11" s="32" t="n">
        <f aca="false">Matematicas!M11</f>
        <v>6.7375</v>
      </c>
      <c r="N11" s="32" t="n">
        <f aca="false">Matematicas!N11</f>
        <v>5.25</v>
      </c>
      <c r="O11" s="32" t="n">
        <f aca="false">Matematicas!O11</f>
        <v>1.575</v>
      </c>
      <c r="P11" s="32" t="n">
        <f aca="false">Matematicas!P11</f>
        <v>8.3125</v>
      </c>
      <c r="Q11" s="32" t="n">
        <f aca="false">Matematicas!Q11</f>
        <v>8.80625</v>
      </c>
      <c r="R11" s="32"/>
      <c r="S11" s="32" t="n">
        <f aca="false">Matematicas!S11</f>
        <v>0</v>
      </c>
      <c r="T11" s="32" t="str">
        <f aca="false">Matematicas!T11</f>
        <v>B</v>
      </c>
    </row>
    <row r="12" customFormat="false" ht="15.75" hidden="false" customHeight="true" outlineLevel="0" collapsed="false">
      <c r="A12" s="30" t="n">
        <v>6</v>
      </c>
      <c r="B12" s="31" t="str">
        <f aca="false">DATA!F7</f>
        <v>TUPIKIA ANKUASH MAILY GABRIELA</v>
      </c>
      <c r="C12" s="32" t="n">
        <f aca="false">Matematicas!C12</f>
        <v>9.5</v>
      </c>
      <c r="D12" s="32" t="n">
        <f aca="false">Matematicas!D12</f>
        <v>10</v>
      </c>
      <c r="E12" s="32" t="n">
        <f aca="false">Matematicas!E12</f>
        <v>9.75</v>
      </c>
      <c r="F12" s="32" t="n">
        <f aca="false">Matematicas!F12</f>
        <v>6.825</v>
      </c>
      <c r="G12" s="32" t="n">
        <f aca="false">Matematicas!G12</f>
        <v>10</v>
      </c>
      <c r="H12" s="32" t="n">
        <f aca="false">Matematicas!H12</f>
        <v>3</v>
      </c>
      <c r="I12" s="32" t="n">
        <f aca="false">Matematicas!I12</f>
        <v>9.825</v>
      </c>
      <c r="J12" s="32" t="n">
        <f aca="false">Matematicas!J12</f>
        <v>10</v>
      </c>
      <c r="K12" s="32" t="n">
        <f aca="false">Matematicas!K12</f>
        <v>10</v>
      </c>
      <c r="L12" s="32" t="n">
        <f aca="false">Matematicas!L12</f>
        <v>10</v>
      </c>
      <c r="M12" s="32" t="n">
        <f aca="false">Matematicas!M12</f>
        <v>7</v>
      </c>
      <c r="N12" s="32" t="n">
        <f aca="false">Matematicas!N12</f>
        <v>7.8</v>
      </c>
      <c r="O12" s="32" t="n">
        <f aca="false">Matematicas!O12</f>
        <v>2.34</v>
      </c>
      <c r="P12" s="32" t="n">
        <f aca="false">Matematicas!P12</f>
        <v>9.34</v>
      </c>
      <c r="Q12" s="32" t="n">
        <f aca="false">Matematicas!Q12</f>
        <v>9.5825</v>
      </c>
      <c r="R12" s="32"/>
      <c r="S12" s="32" t="n">
        <f aca="false">Matematicas!S12</f>
        <v>0</v>
      </c>
      <c r="T12" s="32" t="str">
        <f aca="false">Matematicas!T12</f>
        <v>A</v>
      </c>
    </row>
    <row r="13" customFormat="false" ht="15.75" hidden="false" customHeight="true" outlineLevel="0" collapsed="false">
      <c r="A13" s="30" t="n">
        <v>7</v>
      </c>
      <c r="B13" s="31" t="n">
        <f aca="false">DATA!F8</f>
        <v>0</v>
      </c>
      <c r="C13" s="32" t="n">
        <f aca="false">Matematicas!C13</f>
        <v>0</v>
      </c>
      <c r="D13" s="32" t="n">
        <f aca="false">Matematicas!D13</f>
        <v>0</v>
      </c>
      <c r="E13" s="32" t="n">
        <f aca="false">Matematicas!E13</f>
        <v>0</v>
      </c>
      <c r="F13" s="32" t="n">
        <f aca="false">Matematicas!F13</f>
        <v>0</v>
      </c>
      <c r="G13" s="32" t="n">
        <f aca="false">Matematicas!G13</f>
        <v>0</v>
      </c>
      <c r="H13" s="32" t="n">
        <f aca="false">Matematicas!H13</f>
        <v>0</v>
      </c>
      <c r="I13" s="32" t="n">
        <f aca="false">Matematicas!I13</f>
        <v>0</v>
      </c>
      <c r="J13" s="32" t="n">
        <f aca="false">Matematicas!J13</f>
        <v>0</v>
      </c>
      <c r="K13" s="32" t="n">
        <f aca="false">Matematicas!K13</f>
        <v>0</v>
      </c>
      <c r="L13" s="32" t="n">
        <f aca="false">Matematicas!L13</f>
        <v>0</v>
      </c>
      <c r="M13" s="32" t="n">
        <f aca="false">Matematicas!M13</f>
        <v>0</v>
      </c>
      <c r="N13" s="32" t="n">
        <f aca="false">Matematicas!N13</f>
        <v>0</v>
      </c>
      <c r="O13" s="32" t="n">
        <f aca="false">Matematicas!O13</f>
        <v>0</v>
      </c>
      <c r="P13" s="32" t="n">
        <f aca="false">Matematicas!P13</f>
        <v>0</v>
      </c>
      <c r="Q13" s="32" t="n">
        <f aca="false">Matematicas!Q13</f>
        <v>0</v>
      </c>
      <c r="R13" s="32"/>
      <c r="S13" s="32" t="n">
        <f aca="false">Matematicas!S13</f>
        <v>0</v>
      </c>
      <c r="T13" s="32" t="n">
        <f aca="false">Matematicas!T13</f>
        <v>0</v>
      </c>
    </row>
    <row r="14" customFormat="false" ht="15.75" hidden="false" customHeight="true" outlineLevel="0" collapsed="false">
      <c r="A14" s="30" t="n">
        <v>8</v>
      </c>
      <c r="B14" s="31" t="n">
        <f aca="false">DATA!F9</f>
        <v>0</v>
      </c>
      <c r="C14" s="32" t="e">
        <f aca="false">#REF!</f>
        <v>#REF!</v>
      </c>
      <c r="D14" s="32" t="e">
        <f aca="false">#REF!</f>
        <v>#REF!</v>
      </c>
      <c r="E14" s="32" t="e">
        <f aca="false">#REF!</f>
        <v>#REF!</v>
      </c>
      <c r="F14" s="32" t="e">
        <f aca="false">#REF!</f>
        <v>#REF!</v>
      </c>
      <c r="G14" s="32" t="e">
        <f aca="false">#REF!</f>
        <v>#REF!</v>
      </c>
      <c r="H14" s="32" t="e">
        <f aca="false">#REF!</f>
        <v>#REF!</v>
      </c>
      <c r="I14" s="32" t="e">
        <f aca="false">#REF!</f>
        <v>#REF!</v>
      </c>
      <c r="J14" s="32" t="e">
        <f aca="false">#REF!</f>
        <v>#REF!</v>
      </c>
      <c r="K14" s="32" t="e">
        <f aca="false">#REF!</f>
        <v>#REF!</v>
      </c>
      <c r="L14" s="32" t="e">
        <f aca="false">#REF!</f>
        <v>#REF!</v>
      </c>
      <c r="M14" s="32" t="e">
        <f aca="false">#REF!</f>
        <v>#REF!</v>
      </c>
      <c r="N14" s="32" t="e">
        <f aca="false">#REF!</f>
        <v>#REF!</v>
      </c>
      <c r="O14" s="32" t="e">
        <f aca="false">#REF!</f>
        <v>#REF!</v>
      </c>
      <c r="P14" s="32" t="e">
        <f aca="false">#REF!</f>
        <v>#REF!</v>
      </c>
      <c r="Q14" s="32" t="e">
        <f aca="false">#REF!</f>
        <v>#REF!</v>
      </c>
      <c r="R14" s="32"/>
      <c r="S14" s="32" t="e">
        <f aca="false">#REF!</f>
        <v>#REF!</v>
      </c>
      <c r="T14" s="32" t="e">
        <f aca="false">#REF!</f>
        <v>#REF!</v>
      </c>
    </row>
    <row r="15" customFormat="false" ht="15.75" hidden="false" customHeight="true" outlineLevel="0" collapsed="false">
      <c r="A15" s="30" t="n">
        <v>9</v>
      </c>
      <c r="B15" s="31" t="n">
        <f aca="false">DATA!F10</f>
        <v>0</v>
      </c>
      <c r="C15" s="32" t="e">
        <f aca="false">matematicas!#ref!</f>
        <v>#NAME?</v>
      </c>
      <c r="D15" s="32" t="e">
        <f aca="false">matematicas!#ref!</f>
        <v>#NAME?</v>
      </c>
      <c r="E15" s="32" t="e">
        <f aca="false">matematicas!#ref!</f>
        <v>#NAME?</v>
      </c>
      <c r="F15" s="32" t="e">
        <f aca="false">matematicas!#ref!</f>
        <v>#NAME?</v>
      </c>
      <c r="G15" s="32" t="e">
        <f aca="false">matematicas!#ref!</f>
        <v>#NAME?</v>
      </c>
      <c r="H15" s="32" t="e">
        <f aca="false">matematicas!#ref!</f>
        <v>#NAME?</v>
      </c>
      <c r="I15" s="32" t="e">
        <f aca="false">matematicas!#ref!</f>
        <v>#NAME?</v>
      </c>
      <c r="J15" s="32" t="e">
        <f aca="false">matematicas!#ref!</f>
        <v>#NAME?</v>
      </c>
      <c r="K15" s="32" t="e">
        <f aca="false">matematicas!#ref!</f>
        <v>#NAME?</v>
      </c>
      <c r="L15" s="32" t="e">
        <f aca="false">matematicas!#ref!</f>
        <v>#NAME?</v>
      </c>
      <c r="M15" s="32" t="e">
        <f aca="false">matematicas!#ref!</f>
        <v>#NAME?</v>
      </c>
      <c r="N15" s="32" t="e">
        <f aca="false">matematicas!#ref!</f>
        <v>#NAME?</v>
      </c>
      <c r="O15" s="32" t="e">
        <f aca="false">matematicas!#ref!</f>
        <v>#NAME?</v>
      </c>
      <c r="P15" s="32" t="e">
        <f aca="false">matematicas!#ref!</f>
        <v>#NAME?</v>
      </c>
      <c r="Q15" s="32" t="e">
        <f aca="false">matematicas!#ref!</f>
        <v>#NAME?</v>
      </c>
      <c r="R15" s="32"/>
      <c r="S15" s="32" t="e">
        <f aca="false">matematicas!#ref!</f>
        <v>#NAME?</v>
      </c>
      <c r="T15" s="32" t="e">
        <f aca="false">matematicas!#ref!</f>
        <v>#NAME?</v>
      </c>
    </row>
    <row r="16" customFormat="false" ht="15.75" hidden="false" customHeight="true" outlineLevel="0" collapsed="false">
      <c r="A16" s="30" t="n">
        <v>10</v>
      </c>
      <c r="B16" s="31" t="n">
        <f aca="false">DATA!F11</f>
        <v>0</v>
      </c>
      <c r="C16" s="32" t="e">
        <f aca="false">matematicas!#ref!</f>
        <v>#NAME?</v>
      </c>
      <c r="D16" s="32" t="e">
        <f aca="false">matematicas!#ref!</f>
        <v>#NAME?</v>
      </c>
      <c r="E16" s="32" t="e">
        <f aca="false">matematicas!#ref!</f>
        <v>#NAME?</v>
      </c>
      <c r="F16" s="32" t="e">
        <f aca="false">matematicas!#ref!</f>
        <v>#NAME?</v>
      </c>
      <c r="G16" s="32" t="e">
        <f aca="false">matematicas!#ref!</f>
        <v>#NAME?</v>
      </c>
      <c r="H16" s="32" t="e">
        <f aca="false">matematicas!#ref!</f>
        <v>#NAME?</v>
      </c>
      <c r="I16" s="32" t="e">
        <f aca="false">matematicas!#ref!</f>
        <v>#NAME?</v>
      </c>
      <c r="J16" s="32" t="e">
        <f aca="false">matematicas!#ref!</f>
        <v>#NAME?</v>
      </c>
      <c r="K16" s="32" t="e">
        <f aca="false">matematicas!#ref!</f>
        <v>#NAME?</v>
      </c>
      <c r="L16" s="32" t="e">
        <f aca="false">matematicas!#ref!</f>
        <v>#NAME?</v>
      </c>
      <c r="M16" s="32" t="e">
        <f aca="false">matematicas!#ref!</f>
        <v>#NAME?</v>
      </c>
      <c r="N16" s="32" t="e">
        <f aca="false">matematicas!#ref!</f>
        <v>#NAME?</v>
      </c>
      <c r="O16" s="32" t="e">
        <f aca="false">matematicas!#ref!</f>
        <v>#NAME?</v>
      </c>
      <c r="P16" s="32" t="e">
        <f aca="false">matematicas!#ref!</f>
        <v>#NAME?</v>
      </c>
      <c r="Q16" s="32" t="e">
        <f aca="false">matematicas!#ref!</f>
        <v>#NAME?</v>
      </c>
      <c r="R16" s="32"/>
      <c r="S16" s="32" t="e">
        <f aca="false">matematicas!#ref!</f>
        <v>#NAME?</v>
      </c>
      <c r="T16" s="32" t="e">
        <f aca="false">matematicas!#ref!</f>
        <v>#NAME?</v>
      </c>
    </row>
    <row r="17" customFormat="false" ht="15.75" hidden="false" customHeight="true" outlineLevel="0" collapsed="false">
      <c r="A17" s="30" t="n">
        <v>11</v>
      </c>
      <c r="B17" s="31" t="n">
        <f aca="false">DATA!F12</f>
        <v>0</v>
      </c>
      <c r="C17" s="32" t="e">
        <f aca="false">matematicas!#ref!</f>
        <v>#NAME?</v>
      </c>
      <c r="D17" s="32" t="e">
        <f aca="false">matematicas!#ref!</f>
        <v>#NAME?</v>
      </c>
      <c r="E17" s="32" t="e">
        <f aca="false">matematicas!#ref!</f>
        <v>#NAME?</v>
      </c>
      <c r="F17" s="32" t="e">
        <f aca="false">matematicas!#ref!</f>
        <v>#NAME?</v>
      </c>
      <c r="G17" s="32" t="e">
        <f aca="false">matematicas!#ref!</f>
        <v>#NAME?</v>
      </c>
      <c r="H17" s="32" t="e">
        <f aca="false">matematicas!#ref!</f>
        <v>#NAME?</v>
      </c>
      <c r="I17" s="32" t="e">
        <f aca="false">matematicas!#ref!</f>
        <v>#NAME?</v>
      </c>
      <c r="J17" s="32" t="e">
        <f aca="false">matematicas!#ref!</f>
        <v>#NAME?</v>
      </c>
      <c r="K17" s="32" t="e">
        <f aca="false">matematicas!#ref!</f>
        <v>#NAME?</v>
      </c>
      <c r="L17" s="32" t="e">
        <f aca="false">matematicas!#ref!</f>
        <v>#NAME?</v>
      </c>
      <c r="M17" s="32" t="e">
        <f aca="false">matematicas!#ref!</f>
        <v>#NAME?</v>
      </c>
      <c r="N17" s="32" t="e">
        <f aca="false">matematicas!#ref!</f>
        <v>#NAME?</v>
      </c>
      <c r="O17" s="32" t="e">
        <f aca="false">matematicas!#ref!</f>
        <v>#NAME?</v>
      </c>
      <c r="P17" s="32" t="e">
        <f aca="false">matematicas!#ref!</f>
        <v>#NAME?</v>
      </c>
      <c r="Q17" s="32" t="e">
        <f aca="false">matematicas!#ref!</f>
        <v>#NAME?</v>
      </c>
      <c r="R17" s="32"/>
      <c r="S17" s="32" t="e">
        <f aca="false">matematicas!#ref!</f>
        <v>#NAME?</v>
      </c>
      <c r="T17" s="32" t="e">
        <f aca="false">matematicas!#ref!</f>
        <v>#NAME?</v>
      </c>
    </row>
    <row r="18" customFormat="false" ht="15.75" hidden="false" customHeight="true" outlineLevel="0" collapsed="false">
      <c r="A18" s="30" t="n">
        <v>12</v>
      </c>
      <c r="B18" s="31" t="n">
        <f aca="false">DATA!F13</f>
        <v>0</v>
      </c>
      <c r="C18" s="32" t="e">
        <f aca="false">matematicas!#ref!</f>
        <v>#NAME?</v>
      </c>
      <c r="D18" s="32" t="e">
        <f aca="false">matematicas!#ref!</f>
        <v>#NAME?</v>
      </c>
      <c r="E18" s="32" t="e">
        <f aca="false">matematicas!#ref!</f>
        <v>#NAME?</v>
      </c>
      <c r="F18" s="32" t="e">
        <f aca="false">matematicas!#ref!</f>
        <v>#NAME?</v>
      </c>
      <c r="G18" s="32" t="e">
        <f aca="false">matematicas!#ref!</f>
        <v>#NAME?</v>
      </c>
      <c r="H18" s="32" t="e">
        <f aca="false">matematicas!#ref!</f>
        <v>#NAME?</v>
      </c>
      <c r="I18" s="32" t="e">
        <f aca="false">matematicas!#ref!</f>
        <v>#NAME?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 t="e">
        <f aca="false">matematicas!#ref!</f>
        <v>#NAME?</v>
      </c>
    </row>
    <row r="19" customFormat="false" ht="15.75" hidden="false" customHeight="true" outlineLevel="0" collapsed="false">
      <c r="A19" s="30" t="n">
        <v>13</v>
      </c>
      <c r="B19" s="31" t="n">
        <f aca="false">DATA!F14</f>
        <v>0</v>
      </c>
      <c r="C19" s="32" t="e">
        <f aca="false">matematicas!#ref!</f>
        <v>#NAME?</v>
      </c>
      <c r="D19" s="32" t="e">
        <f aca="false">matematicas!#ref!</f>
        <v>#NAME?</v>
      </c>
      <c r="E19" s="32" t="e">
        <f aca="false">matematicas!#ref!</f>
        <v>#NAME?</v>
      </c>
      <c r="F19" s="32" t="e">
        <f aca="false">matematicas!#ref!</f>
        <v>#NAME?</v>
      </c>
      <c r="G19" s="32" t="e">
        <f aca="false">matematicas!#ref!</f>
        <v>#NAME?</v>
      </c>
      <c r="H19" s="32" t="e">
        <f aca="false">matematicas!#ref!</f>
        <v>#NAME?</v>
      </c>
      <c r="I19" s="32" t="e">
        <f aca="false">matematicas!#ref!</f>
        <v>#NAME?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 t="e">
        <f aca="false">matematicas!#ref!</f>
        <v>#NAME?</v>
      </c>
    </row>
    <row r="20" customFormat="false" ht="15.75" hidden="false" customHeight="true" outlineLevel="0" collapsed="false">
      <c r="A20" s="30" t="n">
        <v>14</v>
      </c>
      <c r="B20" s="31" t="n">
        <f aca="false">DATA!F15</f>
        <v>0</v>
      </c>
      <c r="C20" s="32" t="e">
        <f aca="false">#REF!</f>
        <v>#REF!</v>
      </c>
      <c r="D20" s="32" t="e">
        <f aca="false">#REF!</f>
        <v>#REF!</v>
      </c>
      <c r="E20" s="32" t="e">
        <f aca="false">#REF!</f>
        <v>#REF!</v>
      </c>
      <c r="F20" s="32" t="e">
        <f aca="false">#REF!</f>
        <v>#REF!</v>
      </c>
      <c r="G20" s="32" t="e">
        <f aca="false">#REF!</f>
        <v>#REF!</v>
      </c>
      <c r="H20" s="32" t="e">
        <f aca="false">#REF!</f>
        <v>#REF!</v>
      </c>
      <c r="I20" s="32" t="e">
        <f aca="false">#REF!</f>
        <v>#REF!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 t="e">
        <f aca="false">#REF!</f>
        <v>#REF!</v>
      </c>
    </row>
    <row r="21" customFormat="false" ht="15.75" hidden="false" customHeight="true" outlineLevel="0" collapsed="false">
      <c r="A21" s="30"/>
      <c r="B21" s="45"/>
      <c r="C21" s="32" t="e">
        <f aca="false">#REF!</f>
        <v>#REF!</v>
      </c>
      <c r="D21" s="32" t="e">
        <f aca="false">#REF!</f>
        <v>#REF!</v>
      </c>
      <c r="E21" s="32" t="e">
        <f aca="false">#REF!</f>
        <v>#REF!</v>
      </c>
      <c r="F21" s="32" t="e">
        <f aca="false">#REF!</f>
        <v>#REF!</v>
      </c>
      <c r="G21" s="32" t="e">
        <f aca="false">#REF!</f>
        <v>#REF!</v>
      </c>
      <c r="H21" s="32" t="e">
        <f aca="false">#REF!</f>
        <v>#REF!</v>
      </c>
      <c r="I21" s="32" t="e">
        <f aca="false">#REF!</f>
        <v>#REF!</v>
      </c>
      <c r="J21" s="32"/>
      <c r="K21" s="32"/>
      <c r="L21" s="32"/>
      <c r="M21" s="32"/>
      <c r="N21" s="32"/>
      <c r="O21" s="75" t="e">
        <f aca="false">#REF!</f>
        <v>#REF!</v>
      </c>
      <c r="P21" s="75"/>
      <c r="Q21" s="32" t="e">
        <f aca="false">#REF!</f>
        <v>#REF!</v>
      </c>
      <c r="R21" s="32"/>
      <c r="S21" s="32"/>
      <c r="T21" s="32" t="e">
        <f aca="false">#REF!</f>
        <v>#REF!</v>
      </c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>
      <c r="A24" s="19"/>
      <c r="B24" s="20" t="str">
        <f aca="false">DATA!B4</f>
        <v>Ingles</v>
      </c>
      <c r="C24" s="17" t="s">
        <v>38</v>
      </c>
      <c r="D24" s="17"/>
      <c r="E24" s="21" t="str">
        <f aca="false">DATA!K4</f>
        <v>CCNN</v>
      </c>
      <c r="F24" s="21"/>
      <c r="G24" s="21"/>
      <c r="H24" s="17" t="s">
        <v>39</v>
      </c>
      <c r="I24" s="17"/>
      <c r="J24" s="21" t="str">
        <f aca="false">DATA!N4</f>
        <v>Ligia Maza</v>
      </c>
      <c r="K24" s="21"/>
      <c r="L24" s="21"/>
      <c r="M24" s="21"/>
      <c r="N24" s="17" t="s">
        <v>40</v>
      </c>
      <c r="O24" s="17"/>
      <c r="P24" s="21" t="n">
        <f aca="false">DATA!B11</f>
        <v>0</v>
      </c>
      <c r="Q24" s="21"/>
      <c r="R24" s="21"/>
      <c r="S24" s="21"/>
      <c r="T24" s="21"/>
    </row>
    <row r="25" customFormat="false" ht="13.5" hidden="false" customHeight="true" outlineLevel="0" collapsed="false">
      <c r="A25" s="22" t="s">
        <v>41</v>
      </c>
      <c r="B25" s="23" t="s">
        <v>42</v>
      </c>
      <c r="C25" s="24" t="s">
        <v>43</v>
      </c>
      <c r="D25" s="24"/>
      <c r="E25" s="24"/>
      <c r="F25" s="24"/>
      <c r="G25" s="24"/>
      <c r="H25" s="24"/>
      <c r="I25" s="24"/>
      <c r="J25" s="24" t="s">
        <v>44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</row>
    <row r="26" customFormat="false" ht="66.75" hidden="false" customHeight="false" outlineLevel="0" collapsed="false">
      <c r="A26" s="22"/>
      <c r="B26" s="23"/>
      <c r="C26" s="25" t="s">
        <v>45</v>
      </c>
      <c r="D26" s="26" t="s">
        <v>46</v>
      </c>
      <c r="E26" s="27" t="s">
        <v>47</v>
      </c>
      <c r="F26" s="27" t="s">
        <v>382</v>
      </c>
      <c r="G26" s="27" t="s">
        <v>49</v>
      </c>
      <c r="H26" s="28" t="s">
        <v>383</v>
      </c>
      <c r="I26" s="27" t="s">
        <v>51</v>
      </c>
      <c r="J26" s="27" t="s">
        <v>45</v>
      </c>
      <c r="K26" s="29" t="s">
        <v>46</v>
      </c>
      <c r="L26" s="27" t="s">
        <v>47</v>
      </c>
      <c r="M26" s="28" t="s">
        <v>382</v>
      </c>
      <c r="N26" s="28" t="s">
        <v>49</v>
      </c>
      <c r="O26" s="27" t="s">
        <v>383</v>
      </c>
      <c r="P26" s="27" t="s">
        <v>52</v>
      </c>
      <c r="Q26" s="27" t="s">
        <v>53</v>
      </c>
      <c r="R26" s="27" t="s">
        <v>54</v>
      </c>
      <c r="S26" s="27" t="s">
        <v>55</v>
      </c>
      <c r="T26" s="27" t="s">
        <v>56</v>
      </c>
    </row>
    <row r="27" customFormat="false" ht="14.25" hidden="false" customHeight="false" outlineLevel="0" collapsed="false">
      <c r="A27" s="30" t="n">
        <v>1</v>
      </c>
      <c r="B27" s="31" t="str">
        <f aca="false">DATA!F2</f>
        <v>BELTRÁN OLMEDO JESÚS JHUBER</v>
      </c>
      <c r="C27" s="32" t="n">
        <f aca="false">Lenguaje!C7</f>
        <v>9</v>
      </c>
      <c r="D27" s="32" t="n">
        <f aca="false">Lenguaje!D7</f>
        <v>9.75</v>
      </c>
      <c r="E27" s="32" t="n">
        <f aca="false">Lenguaje!E7</f>
        <v>9.375</v>
      </c>
      <c r="F27" s="32" t="n">
        <f aca="false">Lenguaje!F7</f>
        <v>6.5625</v>
      </c>
      <c r="G27" s="32" t="n">
        <f aca="false">Lenguaje!G7</f>
        <v>7</v>
      </c>
      <c r="H27" s="32" t="n">
        <f aca="false">Lenguaje!H7</f>
        <v>2.1</v>
      </c>
      <c r="I27" s="32" t="n">
        <f aca="false">Lenguaje!I7</f>
        <v>8.6625</v>
      </c>
      <c r="J27" s="32" t="n">
        <f aca="false">Lenguaje!J7</f>
        <v>0</v>
      </c>
      <c r="K27" s="32" t="n">
        <f aca="false">Lenguaje!K7</f>
        <v>0</v>
      </c>
      <c r="L27" s="32" t="n">
        <f aca="false">Lenguaje!L7</f>
        <v>0</v>
      </c>
      <c r="M27" s="32" t="n">
        <f aca="false">Lenguaje!M7</f>
        <v>0</v>
      </c>
      <c r="N27" s="32" t="n">
        <f aca="false">Lenguaje!N7</f>
        <v>0</v>
      </c>
      <c r="O27" s="32" t="n">
        <f aca="false">Lenguaje!O7</f>
        <v>0</v>
      </c>
      <c r="P27" s="32" t="n">
        <f aca="false">Lenguaje!P7</f>
        <v>0</v>
      </c>
      <c r="Q27" s="32" t="n">
        <f aca="false">Lenguaje!Q7</f>
        <v>4.33125</v>
      </c>
      <c r="R27" s="32"/>
      <c r="S27" s="32" t="n">
        <f aca="false">Lenguaje!S7</f>
        <v>0</v>
      </c>
      <c r="T27" s="32" t="n">
        <f aca="false">Lenguaje!T7</f>
        <v>0</v>
      </c>
    </row>
    <row r="28" customFormat="false" ht="13.5" hidden="false" customHeight="true" outlineLevel="0" collapsed="false">
      <c r="A28" s="30" t="n">
        <v>2</v>
      </c>
      <c r="B28" s="31" t="str">
        <f aca="false">DATA!F3</f>
        <v>CUEVA ALBERCA DAVID ALEJANDRO</v>
      </c>
      <c r="C28" s="32" t="n">
        <f aca="false">Lenguaje!C8</f>
        <v>0</v>
      </c>
      <c r="D28" s="32" t="n">
        <f aca="false">Lenguaje!D8</f>
        <v>0</v>
      </c>
      <c r="E28" s="32" t="n">
        <f aca="false">Lenguaje!E8</f>
        <v>0</v>
      </c>
      <c r="F28" s="32" t="n">
        <f aca="false">Lenguaje!F8</f>
        <v>0</v>
      </c>
      <c r="G28" s="32" t="n">
        <f aca="false">Lenguaje!G8</f>
        <v>0</v>
      </c>
      <c r="H28" s="32" t="n">
        <f aca="false">Lenguaje!H8</f>
        <v>0</v>
      </c>
      <c r="I28" s="32" t="n">
        <f aca="false">Lenguaje!I8</f>
        <v>0</v>
      </c>
      <c r="J28" s="32" t="n">
        <f aca="false">Lenguaje!J8</f>
        <v>0</v>
      </c>
      <c r="K28" s="32" t="n">
        <f aca="false">Lenguaje!K8</f>
        <v>0</v>
      </c>
      <c r="L28" s="32" t="n">
        <f aca="false">Lenguaje!L8</f>
        <v>0</v>
      </c>
      <c r="M28" s="32" t="n">
        <f aca="false">Lenguaje!M8</f>
        <v>0</v>
      </c>
      <c r="N28" s="32" t="n">
        <f aca="false">Lenguaje!N8</f>
        <v>0</v>
      </c>
      <c r="O28" s="32" t="n">
        <f aca="false">Lenguaje!O8</f>
        <v>0</v>
      </c>
      <c r="P28" s="32" t="n">
        <f aca="false">Lenguaje!P8</f>
        <v>0</v>
      </c>
      <c r="Q28" s="32" t="n">
        <f aca="false">Lenguaje!Q8</f>
        <v>0</v>
      </c>
      <c r="R28" s="32"/>
      <c r="S28" s="32" t="n">
        <f aca="false">Lenguaje!S8</f>
        <v>0</v>
      </c>
      <c r="T28" s="32" t="n">
        <f aca="false">Lenguaje!T8</f>
        <v>0</v>
      </c>
    </row>
    <row r="29" customFormat="false" ht="14.25" hidden="false" customHeight="false" outlineLevel="0" collapsed="false">
      <c r="A29" s="30" t="n">
        <v>3</v>
      </c>
      <c r="B29" s="31" t="str">
        <f aca="false">DATA!F4</f>
        <v>GAONA ONTANEDA MARÍA VIVIANA</v>
      </c>
      <c r="C29" s="32" t="n">
        <f aca="false">Lenguaje!C9</f>
        <v>8</v>
      </c>
      <c r="D29" s="32" t="n">
        <f aca="false">Lenguaje!D9</f>
        <v>8.88</v>
      </c>
      <c r="E29" s="32" t="n">
        <f aca="false">Lenguaje!E9</f>
        <v>8.44</v>
      </c>
      <c r="F29" s="32" t="n">
        <f aca="false">Lenguaje!F9</f>
        <v>5.908</v>
      </c>
      <c r="G29" s="32" t="n">
        <f aca="false">Lenguaje!G9</f>
        <v>10</v>
      </c>
      <c r="H29" s="32" t="n">
        <f aca="false">Lenguaje!H9</f>
        <v>3</v>
      </c>
      <c r="I29" s="32" t="n">
        <f aca="false">Lenguaje!I9</f>
        <v>8.908</v>
      </c>
      <c r="J29" s="32" t="n">
        <f aca="false">Lenguaje!J9</f>
        <v>8.17</v>
      </c>
      <c r="K29" s="32" t="n">
        <f aca="false">Lenguaje!K9</f>
        <v>7.83</v>
      </c>
      <c r="L29" s="32" t="n">
        <f aca="false">Lenguaje!L9</f>
        <v>8</v>
      </c>
      <c r="M29" s="32" t="n">
        <f aca="false">Lenguaje!M9</f>
        <v>5.6</v>
      </c>
      <c r="N29" s="32" t="n">
        <f aca="false">Lenguaje!N9</f>
        <v>4.25</v>
      </c>
      <c r="O29" s="32" t="n">
        <f aca="false">Lenguaje!O9</f>
        <v>1.275</v>
      </c>
      <c r="P29" s="32" t="n">
        <f aca="false">Lenguaje!P9</f>
        <v>6.875</v>
      </c>
      <c r="Q29" s="32" t="n">
        <f aca="false">Lenguaje!Q9</f>
        <v>7.8915</v>
      </c>
      <c r="R29" s="32"/>
      <c r="S29" s="32" t="n">
        <f aca="false">Lenguaje!S9</f>
        <v>0</v>
      </c>
      <c r="T29" s="32" t="str">
        <f aca="false">Lenguaje!T9</f>
        <v>B</v>
      </c>
    </row>
    <row r="30" customFormat="false" ht="14.25" hidden="false" customHeight="false" outlineLevel="0" collapsed="false">
      <c r="A30" s="30" t="n">
        <v>4</v>
      </c>
      <c r="B30" s="31" t="str">
        <f aca="false">DATA!F5</f>
        <v>ORTEGA PASACA CARLOS ENRIQUE</v>
      </c>
      <c r="C30" s="32" t="n">
        <f aca="false">Lenguaje!C10</f>
        <v>10</v>
      </c>
      <c r="D30" s="32" t="n">
        <f aca="false">Lenguaje!D10</f>
        <v>10</v>
      </c>
      <c r="E30" s="32" t="n">
        <f aca="false">Lenguaje!E10</f>
        <v>10</v>
      </c>
      <c r="F30" s="32" t="n">
        <f aca="false">Lenguaje!F10</f>
        <v>7</v>
      </c>
      <c r="G30" s="32" t="n">
        <f aca="false">Lenguaje!G10</f>
        <v>10</v>
      </c>
      <c r="H30" s="32" t="n">
        <f aca="false">Lenguaje!H10</f>
        <v>3</v>
      </c>
      <c r="I30" s="32" t="n">
        <f aca="false">Lenguaje!I10</f>
        <v>10</v>
      </c>
      <c r="J30" s="32" t="n">
        <f aca="false">Lenguaje!J10</f>
        <v>10</v>
      </c>
      <c r="K30" s="32" t="n">
        <f aca="false">Lenguaje!K10</f>
        <v>9.33</v>
      </c>
      <c r="L30" s="32" t="n">
        <f aca="false">Lenguaje!L10</f>
        <v>9.665</v>
      </c>
      <c r="M30" s="32" t="n">
        <f aca="false">Lenguaje!M10</f>
        <v>6.7655</v>
      </c>
      <c r="N30" s="32" t="n">
        <f aca="false">Lenguaje!N10</f>
        <v>5.75</v>
      </c>
      <c r="O30" s="32" t="n">
        <f aca="false">Lenguaje!O10</f>
        <v>1.725</v>
      </c>
      <c r="P30" s="32" t="n">
        <f aca="false">Lenguaje!P10</f>
        <v>8.4905</v>
      </c>
      <c r="Q30" s="32" t="n">
        <f aca="false">Lenguaje!Q10</f>
        <v>9.24525</v>
      </c>
      <c r="R30" s="32"/>
      <c r="S30" s="32" t="n">
        <f aca="false">Lenguaje!S10</f>
        <v>0</v>
      </c>
      <c r="T30" s="32" t="str">
        <f aca="false">Lenguaje!T10</f>
        <v>A</v>
      </c>
    </row>
    <row r="31" customFormat="false" ht="14.25" hidden="false" customHeight="false" outlineLevel="0" collapsed="false">
      <c r="A31" s="30" t="n">
        <v>5</v>
      </c>
      <c r="B31" s="31" t="str">
        <f aca="false">DATA!F6</f>
        <v>SHIMBUKAT ANTUN JAZMIN ADAMARI</v>
      </c>
      <c r="C31" s="32" t="n">
        <f aca="false">Lenguaje!C11</f>
        <v>9</v>
      </c>
      <c r="D31" s="32" t="n">
        <f aca="false">Lenguaje!D11</f>
        <v>8.88</v>
      </c>
      <c r="E31" s="32" t="n">
        <f aca="false">Lenguaje!E11</f>
        <v>8.94</v>
      </c>
      <c r="F31" s="32" t="n">
        <f aca="false">Lenguaje!F11</f>
        <v>6.258</v>
      </c>
      <c r="G31" s="32" t="n">
        <f aca="false">Lenguaje!G11</f>
        <v>10</v>
      </c>
      <c r="H31" s="32" t="n">
        <f aca="false">Lenguaje!H11</f>
        <v>3</v>
      </c>
      <c r="I31" s="32" t="n">
        <f aca="false">Lenguaje!I11</f>
        <v>9.258</v>
      </c>
      <c r="J31" s="32" t="n">
        <f aca="false">Lenguaje!J11</f>
        <v>9.17</v>
      </c>
      <c r="K31" s="32" t="n">
        <f aca="false">Lenguaje!K11</f>
        <v>8.17</v>
      </c>
      <c r="L31" s="32" t="n">
        <f aca="false">Lenguaje!L11</f>
        <v>8.67</v>
      </c>
      <c r="M31" s="32" t="n">
        <f aca="false">Lenguaje!M11</f>
        <v>6.069</v>
      </c>
      <c r="N31" s="32" t="n">
        <f aca="false">Lenguaje!N11</f>
        <v>3.5</v>
      </c>
      <c r="O31" s="32" t="n">
        <f aca="false">Lenguaje!O11</f>
        <v>1.05</v>
      </c>
      <c r="P31" s="32" t="n">
        <f aca="false">Lenguaje!P11</f>
        <v>7.119</v>
      </c>
      <c r="Q31" s="32" t="n">
        <f aca="false">Lenguaje!Q11</f>
        <v>8.1885</v>
      </c>
      <c r="R31" s="32"/>
      <c r="S31" s="32" t="n">
        <f aca="false">Lenguaje!S11</f>
        <v>0</v>
      </c>
      <c r="T31" s="32" t="str">
        <f aca="false">Lenguaje!T11</f>
        <v>B</v>
      </c>
    </row>
    <row r="32" customFormat="false" ht="14.25" hidden="false" customHeight="false" outlineLevel="0" collapsed="false">
      <c r="A32" s="30" t="n">
        <v>6</v>
      </c>
      <c r="B32" s="31" t="str">
        <f aca="false">DATA!F7</f>
        <v>TUPIKIA ANKUASH MAILY GABRIELA</v>
      </c>
      <c r="C32" s="32" t="n">
        <f aca="false">Lenguaje!C12</f>
        <v>10</v>
      </c>
      <c r="D32" s="32" t="n">
        <f aca="false">Lenguaje!D12</f>
        <v>10</v>
      </c>
      <c r="E32" s="32" t="n">
        <f aca="false">Lenguaje!E12</f>
        <v>10</v>
      </c>
      <c r="F32" s="32" t="n">
        <f aca="false">Lenguaje!F12</f>
        <v>7</v>
      </c>
      <c r="G32" s="32" t="n">
        <f aca="false">Lenguaje!G12</f>
        <v>10</v>
      </c>
      <c r="H32" s="32" t="n">
        <f aca="false">Lenguaje!H12</f>
        <v>3</v>
      </c>
      <c r="I32" s="32" t="n">
        <f aca="false">Lenguaje!I12</f>
        <v>10</v>
      </c>
      <c r="J32" s="32" t="n">
        <f aca="false">Lenguaje!J12</f>
        <v>10</v>
      </c>
      <c r="K32" s="32" t="n">
        <f aca="false">Lenguaje!K12</f>
        <v>9.75</v>
      </c>
      <c r="L32" s="32" t="n">
        <f aca="false">Lenguaje!L12</f>
        <v>9.875</v>
      </c>
      <c r="M32" s="32" t="n">
        <f aca="false">Lenguaje!M12</f>
        <v>6.9125</v>
      </c>
      <c r="N32" s="32" t="n">
        <f aca="false">Lenguaje!N12</f>
        <v>7.75</v>
      </c>
      <c r="O32" s="32" t="n">
        <f aca="false">Lenguaje!O12</f>
        <v>2.325</v>
      </c>
      <c r="P32" s="32" t="n">
        <f aca="false">Lenguaje!P12</f>
        <v>9.2375</v>
      </c>
      <c r="Q32" s="32" t="n">
        <f aca="false">Lenguaje!Q12</f>
        <v>9.61875</v>
      </c>
      <c r="R32" s="32"/>
      <c r="S32" s="32" t="n">
        <f aca="false">Lenguaje!S12</f>
        <v>0</v>
      </c>
      <c r="T32" s="32" t="str">
        <f aca="false">Lenguaje!T12</f>
        <v>A</v>
      </c>
    </row>
    <row r="33" customFormat="false" ht="14.25" hidden="false" customHeight="false" outlineLevel="0" collapsed="false">
      <c r="A33" s="30" t="n">
        <v>7</v>
      </c>
      <c r="B33" s="31" t="n">
        <f aca="false">DATA!F8</f>
        <v>0</v>
      </c>
      <c r="C33" s="32" t="n">
        <f aca="false">Lenguaje!C13</f>
        <v>0</v>
      </c>
      <c r="D33" s="32" t="n">
        <f aca="false">Lenguaje!D13</f>
        <v>0</v>
      </c>
      <c r="E33" s="32" t="n">
        <f aca="false">Lenguaje!E13</f>
        <v>0</v>
      </c>
      <c r="F33" s="32" t="n">
        <f aca="false">Lenguaje!F13</f>
        <v>0</v>
      </c>
      <c r="G33" s="32" t="n">
        <f aca="false">Lenguaje!G13</f>
        <v>0</v>
      </c>
      <c r="H33" s="32" t="n">
        <f aca="false">Lenguaje!H13</f>
        <v>0</v>
      </c>
      <c r="I33" s="32" t="n">
        <f aca="false">Lenguaje!I13</f>
        <v>0</v>
      </c>
      <c r="J33" s="32" t="n">
        <f aca="false">Lenguaje!J13</f>
        <v>0</v>
      </c>
      <c r="K33" s="32" t="n">
        <f aca="false">Lenguaje!K13</f>
        <v>0</v>
      </c>
      <c r="L33" s="32" t="n">
        <f aca="false">Lenguaje!L13</f>
        <v>0</v>
      </c>
      <c r="M33" s="32" t="n">
        <f aca="false">Lenguaje!M13</f>
        <v>0</v>
      </c>
      <c r="N33" s="32" t="n">
        <f aca="false">Lenguaje!N13</f>
        <v>0</v>
      </c>
      <c r="O33" s="32" t="n">
        <f aca="false">Lenguaje!O13</f>
        <v>0</v>
      </c>
      <c r="P33" s="32" t="n">
        <f aca="false">Lenguaje!P13</f>
        <v>0</v>
      </c>
      <c r="Q33" s="32" t="n">
        <f aca="false">Lenguaje!Q13</f>
        <v>0</v>
      </c>
      <c r="R33" s="32"/>
      <c r="S33" s="32" t="n">
        <f aca="false">Lenguaje!S13</f>
        <v>0</v>
      </c>
      <c r="T33" s="32" t="n">
        <f aca="false">Lenguaje!T13</f>
        <v>0</v>
      </c>
    </row>
    <row r="34" customFormat="false" ht="14.25" hidden="false" customHeight="false" outlineLevel="0" collapsed="false">
      <c r="A34" s="30" t="n">
        <v>8</v>
      </c>
      <c r="B34" s="31" t="n">
        <f aca="false">DATA!F9</f>
        <v>0</v>
      </c>
      <c r="C34" s="32" t="e">
        <f aca="false">#REF!</f>
        <v>#REF!</v>
      </c>
      <c r="D34" s="32" t="e">
        <f aca="false">#REF!</f>
        <v>#REF!</v>
      </c>
      <c r="E34" s="32" t="e">
        <f aca="false">#REF!</f>
        <v>#REF!</v>
      </c>
      <c r="F34" s="32" t="e">
        <f aca="false">#REF!</f>
        <v>#REF!</v>
      </c>
      <c r="G34" s="32" t="e">
        <f aca="false">#REF!</f>
        <v>#REF!</v>
      </c>
      <c r="H34" s="32" t="e">
        <f aca="false">#REF!</f>
        <v>#REF!</v>
      </c>
      <c r="I34" s="32" t="e">
        <f aca="false">#REF!</f>
        <v>#REF!</v>
      </c>
      <c r="J34" s="32" t="e">
        <f aca="false">#REF!</f>
        <v>#REF!</v>
      </c>
      <c r="K34" s="32" t="e">
        <f aca="false">#REF!</f>
        <v>#REF!</v>
      </c>
      <c r="L34" s="32" t="e">
        <f aca="false">#REF!</f>
        <v>#REF!</v>
      </c>
      <c r="M34" s="32" t="e">
        <f aca="false">#REF!</f>
        <v>#REF!</v>
      </c>
      <c r="N34" s="32" t="e">
        <f aca="false">#REF!</f>
        <v>#REF!</v>
      </c>
      <c r="O34" s="32" t="e">
        <f aca="false">#REF!</f>
        <v>#REF!</v>
      </c>
      <c r="P34" s="32" t="e">
        <f aca="false">#REF!</f>
        <v>#REF!</v>
      </c>
      <c r="Q34" s="32" t="e">
        <f aca="false">#REF!</f>
        <v>#REF!</v>
      </c>
      <c r="R34" s="32"/>
      <c r="S34" s="32" t="e">
        <f aca="false">#REF!</f>
        <v>#REF!</v>
      </c>
      <c r="T34" s="32" t="e">
        <f aca="false">#REF!</f>
        <v>#REF!</v>
      </c>
    </row>
    <row r="35" customFormat="false" ht="14.25" hidden="false" customHeight="false" outlineLevel="0" collapsed="false">
      <c r="A35" s="30" t="n">
        <v>9</v>
      </c>
      <c r="B35" s="31" t="n">
        <f aca="false">DATA!F10</f>
        <v>0</v>
      </c>
      <c r="C35" s="32" t="e">
        <f aca="false">#REF!</f>
        <v>#REF!</v>
      </c>
      <c r="D35" s="32" t="e">
        <f aca="false">#REF!</f>
        <v>#REF!</v>
      </c>
      <c r="E35" s="32" t="e">
        <f aca="false">#REF!</f>
        <v>#REF!</v>
      </c>
      <c r="F35" s="32" t="e">
        <f aca="false">#REF!</f>
        <v>#REF!</v>
      </c>
      <c r="G35" s="32" t="e">
        <f aca="false">#REF!</f>
        <v>#REF!</v>
      </c>
      <c r="H35" s="32" t="e">
        <f aca="false">#REF!</f>
        <v>#REF!</v>
      </c>
      <c r="I35" s="32" t="e">
        <f aca="false">#REF!</f>
        <v>#REF!</v>
      </c>
      <c r="J35" s="32" t="e">
        <f aca="false">#REF!</f>
        <v>#REF!</v>
      </c>
      <c r="K35" s="32" t="e">
        <f aca="false">#REF!</f>
        <v>#REF!</v>
      </c>
      <c r="L35" s="32" t="e">
        <f aca="false">#REF!</f>
        <v>#REF!</v>
      </c>
      <c r="M35" s="32" t="e">
        <f aca="false">#REF!</f>
        <v>#REF!</v>
      </c>
      <c r="N35" s="32" t="e">
        <f aca="false">#REF!</f>
        <v>#REF!</v>
      </c>
      <c r="O35" s="32" t="e">
        <f aca="false">#REF!</f>
        <v>#REF!</v>
      </c>
      <c r="P35" s="32" t="e">
        <f aca="false">#REF!</f>
        <v>#REF!</v>
      </c>
      <c r="Q35" s="32" t="e">
        <f aca="false">#REF!</f>
        <v>#REF!</v>
      </c>
      <c r="R35" s="32"/>
      <c r="S35" s="32" t="e">
        <f aca="false">#REF!</f>
        <v>#REF!</v>
      </c>
      <c r="T35" s="32" t="e">
        <f aca="false">#REF!</f>
        <v>#REF!</v>
      </c>
    </row>
    <row r="36" customFormat="false" ht="14.25" hidden="false" customHeight="false" outlineLevel="0" collapsed="false">
      <c r="A36" s="30" t="n">
        <v>10</v>
      </c>
      <c r="B36" s="31" t="n">
        <f aca="false">DATA!F11</f>
        <v>0</v>
      </c>
      <c r="C36" s="32" t="e">
        <f aca="false">#REF!</f>
        <v>#REF!</v>
      </c>
      <c r="D36" s="32" t="e">
        <f aca="false">#REF!</f>
        <v>#REF!</v>
      </c>
      <c r="E36" s="32" t="e">
        <f aca="false">#REF!</f>
        <v>#REF!</v>
      </c>
      <c r="F36" s="32" t="e">
        <f aca="false">#REF!</f>
        <v>#REF!</v>
      </c>
      <c r="G36" s="32" t="e">
        <f aca="false">#REF!</f>
        <v>#REF!</v>
      </c>
      <c r="H36" s="32" t="e">
        <f aca="false">#REF!</f>
        <v>#REF!</v>
      </c>
      <c r="I36" s="32" t="e">
        <f aca="false">#REF!</f>
        <v>#REF!</v>
      </c>
      <c r="J36" s="32" t="e">
        <f aca="false">#REF!</f>
        <v>#REF!</v>
      </c>
      <c r="K36" s="32" t="e">
        <f aca="false">#REF!</f>
        <v>#REF!</v>
      </c>
      <c r="L36" s="32" t="e">
        <f aca="false">#REF!</f>
        <v>#REF!</v>
      </c>
      <c r="M36" s="32" t="e">
        <f aca="false">#REF!</f>
        <v>#REF!</v>
      </c>
      <c r="N36" s="32" t="e">
        <f aca="false">#REF!</f>
        <v>#REF!</v>
      </c>
      <c r="O36" s="32" t="e">
        <f aca="false">#REF!</f>
        <v>#REF!</v>
      </c>
      <c r="P36" s="32" t="e">
        <f aca="false">#REF!</f>
        <v>#REF!</v>
      </c>
      <c r="Q36" s="32" t="e">
        <f aca="false">#REF!</f>
        <v>#REF!</v>
      </c>
      <c r="R36" s="32"/>
      <c r="S36" s="32" t="e">
        <f aca="false">#REF!</f>
        <v>#REF!</v>
      </c>
      <c r="T36" s="32" t="e">
        <f aca="false">#REF!</f>
        <v>#REF!</v>
      </c>
    </row>
    <row r="37" customFormat="false" ht="14.25" hidden="false" customHeight="false" outlineLevel="0" collapsed="false">
      <c r="A37" s="30" t="n">
        <v>11</v>
      </c>
      <c r="B37" s="31" t="n">
        <f aca="false">DATA!F12</f>
        <v>0</v>
      </c>
      <c r="C37" s="32" t="e">
        <f aca="false">#REF!</f>
        <v>#REF!</v>
      </c>
      <c r="D37" s="32" t="e">
        <f aca="false">#REF!</f>
        <v>#REF!</v>
      </c>
      <c r="E37" s="32" t="e">
        <f aca="false">#REF!</f>
        <v>#REF!</v>
      </c>
      <c r="F37" s="32" t="e">
        <f aca="false">#REF!</f>
        <v>#REF!</v>
      </c>
      <c r="G37" s="32" t="e">
        <f aca="false">#REF!</f>
        <v>#REF!</v>
      </c>
      <c r="H37" s="32" t="e">
        <f aca="false">#REF!</f>
        <v>#REF!</v>
      </c>
      <c r="I37" s="32" t="e">
        <f aca="false">#REF!</f>
        <v>#REF!</v>
      </c>
      <c r="J37" s="32" t="e">
        <f aca="false">#REF!</f>
        <v>#REF!</v>
      </c>
      <c r="K37" s="32" t="e">
        <f aca="false">#REF!</f>
        <v>#REF!</v>
      </c>
      <c r="L37" s="32" t="e">
        <f aca="false">#REF!</f>
        <v>#REF!</v>
      </c>
      <c r="M37" s="32" t="e">
        <f aca="false">#REF!</f>
        <v>#REF!</v>
      </c>
      <c r="N37" s="32" t="e">
        <f aca="false">#REF!</f>
        <v>#REF!</v>
      </c>
      <c r="O37" s="32" t="e">
        <f aca="false">#REF!</f>
        <v>#REF!</v>
      </c>
      <c r="P37" s="32" t="e">
        <f aca="false">#REF!</f>
        <v>#REF!</v>
      </c>
      <c r="Q37" s="32" t="e">
        <f aca="false">#REF!</f>
        <v>#REF!</v>
      </c>
      <c r="R37" s="32"/>
      <c r="S37" s="32" t="e">
        <f aca="false">#REF!</f>
        <v>#REF!</v>
      </c>
      <c r="T37" s="32" t="e">
        <f aca="false">#REF!</f>
        <v>#REF!</v>
      </c>
    </row>
    <row r="38" customFormat="false" ht="14.25" hidden="false" customHeight="false" outlineLevel="0" collapsed="false">
      <c r="A38" s="30" t="n">
        <v>12</v>
      </c>
      <c r="B38" s="31" t="n">
        <f aca="false">DATA!F13</f>
        <v>0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</row>
    <row r="39" customFormat="false" ht="14.25" hidden="false" customHeight="false" outlineLevel="0" collapsed="false">
      <c r="A39" s="30" t="n">
        <v>13</v>
      </c>
      <c r="B39" s="31" t="n">
        <f aca="false">DATA!F14</f>
        <v>0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r="40" customFormat="false" ht="14.25" hidden="false" customHeight="false" outlineLevel="0" collapsed="false">
      <c r="A40" s="30" t="n">
        <v>14</v>
      </c>
      <c r="B40" s="31" t="n">
        <f aca="false">DATA!F15</f>
        <v>0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</row>
    <row r="41" customFormat="false" ht="14.25" hidden="false" customHeight="false" outlineLevel="0" collapsed="false">
      <c r="A41" s="30"/>
      <c r="B41" s="45"/>
      <c r="C41" s="32"/>
      <c r="D41" s="33"/>
      <c r="E41" s="33"/>
      <c r="F41" s="33"/>
      <c r="G41" s="33"/>
      <c r="H41" s="33"/>
      <c r="I41" s="33"/>
      <c r="J41" s="39"/>
      <c r="K41" s="39"/>
      <c r="L41" s="33"/>
      <c r="M41" s="33"/>
      <c r="N41" s="33"/>
      <c r="O41" s="33" t="s">
        <v>384</v>
      </c>
      <c r="P41" s="33"/>
      <c r="Q41" s="34" t="n">
        <f aca="false">Lenguaje!Q14</f>
        <v>0</v>
      </c>
      <c r="R41" s="34"/>
      <c r="S41" s="34"/>
      <c r="T41" s="34"/>
    </row>
    <row r="44" customFormat="false" ht="18" hidden="false" customHeight="false" outlineLevel="0" collapsed="false">
      <c r="A44" s="19"/>
      <c r="B44" s="20" t="str">
        <f aca="false">DATA!B4</f>
        <v>Ingles</v>
      </c>
      <c r="C44" s="17" t="s">
        <v>38</v>
      </c>
      <c r="D44" s="17"/>
      <c r="E44" s="21" t="str">
        <f aca="false">DATA!K5</f>
        <v>EESS</v>
      </c>
      <c r="F44" s="21"/>
      <c r="G44" s="21"/>
      <c r="H44" s="17" t="s">
        <v>39</v>
      </c>
      <c r="I44" s="17"/>
      <c r="J44" s="21" t="str">
        <f aca="false">DATA!N5</f>
        <v>Sonia Garcia</v>
      </c>
      <c r="K44" s="21"/>
      <c r="L44" s="21"/>
      <c r="M44" s="21"/>
      <c r="N44" s="17" t="s">
        <v>40</v>
      </c>
      <c r="O44" s="17"/>
      <c r="P44" s="21" t="n">
        <f aca="false">DATA!B11</f>
        <v>0</v>
      </c>
      <c r="Q44" s="21"/>
      <c r="R44" s="21"/>
      <c r="S44" s="21"/>
      <c r="T44" s="21"/>
    </row>
    <row r="45" customFormat="false" ht="13.5" hidden="false" customHeight="true" outlineLevel="0" collapsed="false">
      <c r="A45" s="22" t="s">
        <v>41</v>
      </c>
      <c r="B45" s="23" t="s">
        <v>42</v>
      </c>
      <c r="C45" s="24" t="s">
        <v>43</v>
      </c>
      <c r="D45" s="24"/>
      <c r="E45" s="24"/>
      <c r="F45" s="24"/>
      <c r="G45" s="24"/>
      <c r="H45" s="24"/>
      <c r="I45" s="24"/>
      <c r="J45" s="24" t="s">
        <v>44</v>
      </c>
      <c r="K45" s="24"/>
      <c r="L45" s="24"/>
      <c r="M45" s="24"/>
      <c r="N45" s="24"/>
      <c r="O45" s="24"/>
      <c r="P45" s="24"/>
      <c r="Q45" s="24"/>
      <c r="R45" s="24"/>
      <c r="S45" s="24"/>
      <c r="T45" s="24"/>
    </row>
    <row r="46" customFormat="false" ht="66.75" hidden="false" customHeight="false" outlineLevel="0" collapsed="false">
      <c r="A46" s="22"/>
      <c r="B46" s="23"/>
      <c r="C46" s="25" t="s">
        <v>45</v>
      </c>
      <c r="D46" s="26" t="s">
        <v>46</v>
      </c>
      <c r="E46" s="27" t="s">
        <v>47</v>
      </c>
      <c r="F46" s="27" t="s">
        <v>382</v>
      </c>
      <c r="G46" s="27" t="s">
        <v>49</v>
      </c>
      <c r="H46" s="28" t="s">
        <v>383</v>
      </c>
      <c r="I46" s="27" t="s">
        <v>51</v>
      </c>
      <c r="J46" s="27" t="s">
        <v>45</v>
      </c>
      <c r="K46" s="29" t="s">
        <v>46</v>
      </c>
      <c r="L46" s="27" t="s">
        <v>47</v>
      </c>
      <c r="M46" s="28" t="s">
        <v>382</v>
      </c>
      <c r="N46" s="28" t="s">
        <v>49</v>
      </c>
      <c r="O46" s="27" t="s">
        <v>383</v>
      </c>
      <c r="P46" s="27" t="s">
        <v>52</v>
      </c>
      <c r="Q46" s="27" t="s">
        <v>53</v>
      </c>
      <c r="R46" s="27" t="s">
        <v>54</v>
      </c>
      <c r="S46" s="27" t="s">
        <v>55</v>
      </c>
      <c r="T46" s="27" t="s">
        <v>56</v>
      </c>
    </row>
    <row r="47" customFormat="false" ht="14.25" hidden="false" customHeight="false" outlineLevel="0" collapsed="false">
      <c r="A47" s="30" t="n">
        <v>1</v>
      </c>
      <c r="B47" s="31" t="str">
        <f aca="false">DATA!F2</f>
        <v>BELTRÁN OLMEDO JESÚS JHUBER</v>
      </c>
      <c r="C47" s="32" t="n">
        <f aca="false">CCNN!C7</f>
        <v>7.5</v>
      </c>
      <c r="D47" s="32" t="n">
        <f aca="false">CCNN!D7</f>
        <v>8</v>
      </c>
      <c r="E47" s="32" t="n">
        <f aca="false">CCNN!E7</f>
        <v>7.75</v>
      </c>
      <c r="F47" s="32" t="n">
        <f aca="false">CCNN!F7</f>
        <v>5.425</v>
      </c>
      <c r="G47" s="32" t="n">
        <f aca="false">CCNN!G7</f>
        <v>10</v>
      </c>
      <c r="H47" s="32" t="n">
        <f aca="false">CCNN!H7</f>
        <v>3</v>
      </c>
      <c r="I47" s="32" t="n">
        <f aca="false">CCNN!I7</f>
        <v>8.425</v>
      </c>
      <c r="J47" s="32" t="n">
        <f aca="false">CCNN!J7</f>
        <v>0.1</v>
      </c>
      <c r="K47" s="32" t="n">
        <f aca="false">CCNN!K7</f>
        <v>0.1</v>
      </c>
      <c r="L47" s="32" t="n">
        <f aca="false">CCNN!L7</f>
        <v>0.1</v>
      </c>
      <c r="M47" s="32" t="n">
        <f aca="false">CCNN!M7</f>
        <v>0.07</v>
      </c>
      <c r="N47" s="32" t="n">
        <f aca="false">CCNN!N7</f>
        <v>0</v>
      </c>
      <c r="O47" s="32" t="n">
        <f aca="false">CCNN!O7</f>
        <v>0</v>
      </c>
      <c r="P47" s="32" t="n">
        <f aca="false">CCNN!P7</f>
        <v>0.07</v>
      </c>
      <c r="Q47" s="32" t="n">
        <f aca="false">CCNN!Q7</f>
        <v>4.2475</v>
      </c>
      <c r="R47" s="32"/>
      <c r="S47" s="32" t="n">
        <f aca="false">CCNN!S7</f>
        <v>0</v>
      </c>
      <c r="T47" s="32" t="str">
        <f aca="false">CCNN!T7</f>
        <v>B</v>
      </c>
    </row>
    <row r="48" customFormat="false" ht="14.25" hidden="false" customHeight="false" outlineLevel="0" collapsed="false">
      <c r="A48" s="30" t="n">
        <v>2</v>
      </c>
      <c r="B48" s="31" t="str">
        <f aca="false">DATA!F3</f>
        <v>CUEVA ALBERCA DAVID ALEJANDRO</v>
      </c>
      <c r="C48" s="32" t="n">
        <f aca="false">CCNN!C8</f>
        <v>0</v>
      </c>
      <c r="D48" s="32" t="n">
        <f aca="false">CCNN!D8</f>
        <v>0</v>
      </c>
      <c r="E48" s="32" t="n">
        <f aca="false">CCNN!E8</f>
        <v>0</v>
      </c>
      <c r="F48" s="32" t="n">
        <f aca="false">CCNN!F8</f>
        <v>0</v>
      </c>
      <c r="G48" s="32" t="n">
        <f aca="false">CCNN!G8</f>
        <v>0</v>
      </c>
      <c r="H48" s="32" t="n">
        <f aca="false">CCNN!H8</f>
        <v>0</v>
      </c>
      <c r="I48" s="32" t="n">
        <f aca="false">CCNN!I8</f>
        <v>0</v>
      </c>
      <c r="J48" s="32" t="n">
        <f aca="false">CCNN!J8</f>
        <v>0</v>
      </c>
      <c r="K48" s="32" t="n">
        <f aca="false">CCNN!K8</f>
        <v>0</v>
      </c>
      <c r="L48" s="32" t="n">
        <f aca="false">CCNN!L8</f>
        <v>0</v>
      </c>
      <c r="M48" s="32" t="n">
        <f aca="false">CCNN!M8</f>
        <v>0</v>
      </c>
      <c r="N48" s="32" t="n">
        <f aca="false">CCNN!N8</f>
        <v>0</v>
      </c>
      <c r="O48" s="32" t="n">
        <f aca="false">CCNN!O8</f>
        <v>0</v>
      </c>
      <c r="P48" s="32" t="n">
        <f aca="false">CCNN!P8</f>
        <v>0</v>
      </c>
      <c r="Q48" s="32" t="n">
        <f aca="false">CCNN!Q8</f>
        <v>0</v>
      </c>
      <c r="R48" s="32"/>
      <c r="S48" s="32" t="n">
        <f aca="false">CCNN!S8</f>
        <v>0</v>
      </c>
      <c r="T48" s="32" t="n">
        <f aca="false">CCNN!T8</f>
        <v>0</v>
      </c>
    </row>
    <row r="49" customFormat="false" ht="14.25" hidden="false" customHeight="false" outlineLevel="0" collapsed="false">
      <c r="A49" s="30" t="n">
        <v>3</v>
      </c>
      <c r="B49" s="31" t="str">
        <f aca="false">DATA!F4</f>
        <v>GAONA ONTANEDA MARÍA VIVIANA</v>
      </c>
      <c r="C49" s="32" t="n">
        <f aca="false">CCNN!C9</f>
        <v>7</v>
      </c>
      <c r="D49" s="32" t="n">
        <f aca="false">CCNN!D9</f>
        <v>4.5</v>
      </c>
      <c r="E49" s="32" t="n">
        <f aca="false">CCNN!E9</f>
        <v>5.75</v>
      </c>
      <c r="F49" s="32" t="n">
        <f aca="false">CCNN!F9</f>
        <v>4.025</v>
      </c>
      <c r="G49" s="32" t="n">
        <f aca="false">CCNN!G9</f>
        <v>10</v>
      </c>
      <c r="H49" s="32" t="n">
        <f aca="false">CCNN!H9</f>
        <v>3</v>
      </c>
      <c r="I49" s="32" t="n">
        <f aca="false">CCNN!I9</f>
        <v>7.025</v>
      </c>
      <c r="J49" s="32" t="n">
        <f aca="false">CCNN!J9</f>
        <v>8.5</v>
      </c>
      <c r="K49" s="32" t="n">
        <f aca="false">CCNN!K9</f>
        <v>7.5</v>
      </c>
      <c r="L49" s="32" t="n">
        <f aca="false">CCNN!L9</f>
        <v>8</v>
      </c>
      <c r="M49" s="32" t="n">
        <f aca="false">CCNN!M9</f>
        <v>5.6</v>
      </c>
      <c r="N49" s="32" t="n">
        <f aca="false">CCNN!N9</f>
        <v>6.7</v>
      </c>
      <c r="O49" s="32" t="n">
        <f aca="false">CCNN!O9</f>
        <v>2.01</v>
      </c>
      <c r="P49" s="32" t="n">
        <f aca="false">CCNN!P9</f>
        <v>7.61</v>
      </c>
      <c r="Q49" s="32" t="n">
        <f aca="false">CCNN!Q9</f>
        <v>7.3175</v>
      </c>
      <c r="R49" s="32"/>
      <c r="S49" s="32" t="n">
        <f aca="false">CCNN!S9</f>
        <v>0</v>
      </c>
      <c r="T49" s="32" t="str">
        <f aca="false">CCNN!T9</f>
        <v>B</v>
      </c>
    </row>
    <row r="50" customFormat="false" ht="14.25" hidden="false" customHeight="false" outlineLevel="0" collapsed="false">
      <c r="A50" s="30" t="n">
        <v>4</v>
      </c>
      <c r="B50" s="31" t="str">
        <f aca="false">DATA!F5</f>
        <v>ORTEGA PASACA CARLOS ENRIQUE</v>
      </c>
      <c r="C50" s="32" t="n">
        <f aca="false">CCNN!C10</f>
        <v>10</v>
      </c>
      <c r="D50" s="32" t="n">
        <f aca="false">CCNN!D10</f>
        <v>10</v>
      </c>
      <c r="E50" s="32" t="n">
        <f aca="false">CCNN!E10</f>
        <v>10</v>
      </c>
      <c r="F50" s="32" t="n">
        <f aca="false">CCNN!F10</f>
        <v>7</v>
      </c>
      <c r="G50" s="32" t="n">
        <f aca="false">CCNN!G10</f>
        <v>10</v>
      </c>
      <c r="H50" s="32" t="n">
        <f aca="false">CCNN!H10</f>
        <v>3</v>
      </c>
      <c r="I50" s="32" t="n">
        <f aca="false">CCNN!I10</f>
        <v>10</v>
      </c>
      <c r="J50" s="32" t="n">
        <f aca="false">CCNN!J10</f>
        <v>10</v>
      </c>
      <c r="K50" s="32" t="n">
        <f aca="false">CCNN!K10</f>
        <v>10</v>
      </c>
      <c r="L50" s="32" t="n">
        <f aca="false">CCNN!L10</f>
        <v>10</v>
      </c>
      <c r="M50" s="32" t="n">
        <f aca="false">CCNN!M10</f>
        <v>7</v>
      </c>
      <c r="N50" s="32" t="n">
        <f aca="false">CCNN!N10</f>
        <v>9</v>
      </c>
      <c r="O50" s="32" t="n">
        <f aca="false">CCNN!O10</f>
        <v>2.7</v>
      </c>
      <c r="P50" s="32" t="n">
        <f aca="false">CCNN!P10</f>
        <v>9.7</v>
      </c>
      <c r="Q50" s="32" t="n">
        <f aca="false">CCNN!Q10</f>
        <v>9.85</v>
      </c>
      <c r="R50" s="32"/>
      <c r="S50" s="32" t="n">
        <f aca="false">CCNN!S10</f>
        <v>0</v>
      </c>
      <c r="T50" s="32" t="str">
        <f aca="false">CCNN!T10</f>
        <v>A</v>
      </c>
    </row>
    <row r="51" customFormat="false" ht="14.25" hidden="false" customHeight="false" outlineLevel="0" collapsed="false">
      <c r="A51" s="30" t="n">
        <v>5</v>
      </c>
      <c r="B51" s="31" t="str">
        <f aca="false">DATA!F6</f>
        <v>SHIMBUKAT ANTUN JAZMIN ADAMARI</v>
      </c>
      <c r="C51" s="32" t="n">
        <f aca="false">CCNN!C11</f>
        <v>9.25</v>
      </c>
      <c r="D51" s="32" t="n">
        <f aca="false">CCNN!D11</f>
        <v>10</v>
      </c>
      <c r="E51" s="32" t="n">
        <f aca="false">CCNN!E11</f>
        <v>9.625</v>
      </c>
      <c r="F51" s="32" t="n">
        <f aca="false">CCNN!F11</f>
        <v>6.7375</v>
      </c>
      <c r="G51" s="32" t="n">
        <f aca="false">CCNN!G11</f>
        <v>10</v>
      </c>
      <c r="H51" s="32" t="n">
        <f aca="false">CCNN!H11</f>
        <v>3</v>
      </c>
      <c r="I51" s="32" t="n">
        <f aca="false">CCNN!I11</f>
        <v>9.7375</v>
      </c>
      <c r="J51" s="32" t="n">
        <f aca="false">CCNN!J11</f>
        <v>10</v>
      </c>
      <c r="K51" s="32" t="n">
        <f aca="false">CCNN!K11</f>
        <v>10</v>
      </c>
      <c r="L51" s="32" t="n">
        <f aca="false">CCNN!L11</f>
        <v>10</v>
      </c>
      <c r="M51" s="32" t="n">
        <f aca="false">CCNN!M11</f>
        <v>7</v>
      </c>
      <c r="N51" s="32" t="n">
        <f aca="false">CCNN!N11</f>
        <v>6</v>
      </c>
      <c r="O51" s="32" t="n">
        <f aca="false">CCNN!O11</f>
        <v>1.8</v>
      </c>
      <c r="P51" s="32" t="n">
        <f aca="false">CCNN!P11</f>
        <v>8.8</v>
      </c>
      <c r="Q51" s="32" t="n">
        <f aca="false">CCNN!Q11</f>
        <v>9.26875</v>
      </c>
      <c r="R51" s="32"/>
      <c r="S51" s="32" t="n">
        <f aca="false">CCNN!S11</f>
        <v>0</v>
      </c>
      <c r="T51" s="32" t="str">
        <f aca="false">CCNN!T11</f>
        <v>B</v>
      </c>
    </row>
    <row r="52" customFormat="false" ht="14.25" hidden="false" customHeight="false" outlineLevel="0" collapsed="false">
      <c r="A52" s="30" t="n">
        <v>6</v>
      </c>
      <c r="B52" s="31" t="str">
        <f aca="false">DATA!F7</f>
        <v>TUPIKIA ANKUASH MAILY GABRIELA</v>
      </c>
      <c r="C52" s="32" t="n">
        <f aca="false">CCNN!C12</f>
        <v>9.75</v>
      </c>
      <c r="D52" s="32" t="n">
        <f aca="false">CCNN!D12</f>
        <v>10</v>
      </c>
      <c r="E52" s="32" t="n">
        <f aca="false">CCNN!E12</f>
        <v>9.875</v>
      </c>
      <c r="F52" s="32" t="n">
        <f aca="false">CCNN!F12</f>
        <v>6.9125</v>
      </c>
      <c r="G52" s="32" t="n">
        <f aca="false">CCNN!G12</f>
        <v>10</v>
      </c>
      <c r="H52" s="32" t="n">
        <f aca="false">CCNN!H12</f>
        <v>3</v>
      </c>
      <c r="I52" s="32" t="n">
        <f aca="false">CCNN!I12</f>
        <v>9.9125</v>
      </c>
      <c r="J52" s="32" t="n">
        <f aca="false">CCNN!J12</f>
        <v>10</v>
      </c>
      <c r="K52" s="32" t="n">
        <f aca="false">CCNN!K12</f>
        <v>10</v>
      </c>
      <c r="L52" s="32" t="n">
        <f aca="false">CCNN!L12</f>
        <v>10</v>
      </c>
      <c r="M52" s="32" t="n">
        <f aca="false">CCNN!M12</f>
        <v>7</v>
      </c>
      <c r="N52" s="32" t="n">
        <f aca="false">CCNN!N12</f>
        <v>8.05</v>
      </c>
      <c r="O52" s="32" t="n">
        <f aca="false">CCNN!O12</f>
        <v>2.415</v>
      </c>
      <c r="P52" s="32" t="n">
        <f aca="false">CCNN!P12</f>
        <v>9.415</v>
      </c>
      <c r="Q52" s="32" t="n">
        <f aca="false">CCNN!Q12</f>
        <v>9.66375</v>
      </c>
      <c r="R52" s="32"/>
      <c r="S52" s="32" t="n">
        <f aca="false">CCNN!S12</f>
        <v>0</v>
      </c>
      <c r="T52" s="32" t="str">
        <f aca="false">CCNN!T12</f>
        <v>A</v>
      </c>
    </row>
    <row r="53" customFormat="false" ht="14.25" hidden="false" customHeight="false" outlineLevel="0" collapsed="false">
      <c r="A53" s="30" t="n">
        <v>7</v>
      </c>
      <c r="B53" s="31" t="n">
        <f aca="false">DATA!F8</f>
        <v>0</v>
      </c>
      <c r="C53" s="32" t="n">
        <f aca="false">CCNN!C13</f>
        <v>0</v>
      </c>
      <c r="D53" s="32" t="n">
        <f aca="false">CCNN!D13</f>
        <v>0</v>
      </c>
      <c r="E53" s="32" t="n">
        <f aca="false">CCNN!E13</f>
        <v>0</v>
      </c>
      <c r="F53" s="32" t="n">
        <f aca="false">CCNN!F13</f>
        <v>0</v>
      </c>
      <c r="G53" s="32" t="n">
        <f aca="false">CCNN!G13</f>
        <v>0</v>
      </c>
      <c r="H53" s="32" t="n">
        <f aca="false">CCNN!H13</f>
        <v>0</v>
      </c>
      <c r="I53" s="32" t="n">
        <f aca="false">CCNN!I13</f>
        <v>0</v>
      </c>
      <c r="J53" s="32" t="n">
        <f aca="false">CCNN!J13</f>
        <v>0</v>
      </c>
      <c r="K53" s="32" t="n">
        <f aca="false">CCNN!K13</f>
        <v>0</v>
      </c>
      <c r="L53" s="32" t="n">
        <f aca="false">CCNN!L13</f>
        <v>0</v>
      </c>
      <c r="M53" s="32" t="n">
        <f aca="false">CCNN!M13</f>
        <v>0</v>
      </c>
      <c r="N53" s="32" t="n">
        <f aca="false">CCNN!N13</f>
        <v>0</v>
      </c>
      <c r="O53" s="32" t="n">
        <f aca="false">CCNN!O13</f>
        <v>0</v>
      </c>
      <c r="P53" s="32" t="n">
        <f aca="false">CCNN!P13</f>
        <v>0</v>
      </c>
      <c r="Q53" s="32" t="n">
        <f aca="false">CCNN!Q13</f>
        <v>0</v>
      </c>
      <c r="R53" s="32"/>
      <c r="S53" s="32" t="n">
        <f aca="false">CCNN!S13</f>
        <v>0</v>
      </c>
      <c r="T53" s="32" t="n">
        <f aca="false">CCNN!T13</f>
        <v>0</v>
      </c>
    </row>
    <row r="54" customFormat="false" ht="14.25" hidden="false" customHeight="false" outlineLevel="0" collapsed="false">
      <c r="A54" s="30" t="n">
        <v>8</v>
      </c>
      <c r="B54" s="31" t="n">
        <f aca="false">DATA!F9</f>
        <v>0</v>
      </c>
      <c r="C54" s="32" t="e">
        <f aca="false">#REF!</f>
        <v>#REF!</v>
      </c>
      <c r="D54" s="32" t="e">
        <f aca="false">#REF!</f>
        <v>#REF!</v>
      </c>
      <c r="E54" s="32" t="e">
        <f aca="false">#REF!</f>
        <v>#REF!</v>
      </c>
      <c r="F54" s="32" t="e">
        <f aca="false">#REF!</f>
        <v>#REF!</v>
      </c>
      <c r="G54" s="32" t="e">
        <f aca="false">#REF!</f>
        <v>#REF!</v>
      </c>
      <c r="H54" s="32" t="e">
        <f aca="false">#REF!</f>
        <v>#REF!</v>
      </c>
      <c r="I54" s="32" t="e">
        <f aca="false">#REF!</f>
        <v>#REF!</v>
      </c>
      <c r="J54" s="32" t="e">
        <f aca="false">#REF!</f>
        <v>#REF!</v>
      </c>
      <c r="K54" s="32" t="e">
        <f aca="false">#REF!</f>
        <v>#REF!</v>
      </c>
      <c r="L54" s="32" t="e">
        <f aca="false">#REF!</f>
        <v>#REF!</v>
      </c>
      <c r="M54" s="32" t="e">
        <f aca="false">#REF!</f>
        <v>#REF!</v>
      </c>
      <c r="N54" s="32" t="e">
        <f aca="false">#REF!</f>
        <v>#REF!</v>
      </c>
      <c r="O54" s="32" t="e">
        <f aca="false">#REF!</f>
        <v>#REF!</v>
      </c>
      <c r="P54" s="32" t="e">
        <f aca="false">#REF!</f>
        <v>#REF!</v>
      </c>
      <c r="Q54" s="32" t="e">
        <f aca="false">#REF!</f>
        <v>#REF!</v>
      </c>
      <c r="R54" s="32"/>
      <c r="S54" s="32" t="e">
        <f aca="false">#REF!</f>
        <v>#REF!</v>
      </c>
      <c r="T54" s="32" t="e">
        <f aca="false">#REF!</f>
        <v>#REF!</v>
      </c>
    </row>
    <row r="55" customFormat="false" ht="14.25" hidden="false" customHeight="false" outlineLevel="0" collapsed="false">
      <c r="A55" s="30" t="n">
        <v>9</v>
      </c>
      <c r="B55" s="31" t="n">
        <f aca="false">DATA!F10</f>
        <v>0</v>
      </c>
      <c r="C55" s="32" t="e">
        <f aca="false">#REF!</f>
        <v>#REF!</v>
      </c>
      <c r="D55" s="32" t="e">
        <f aca="false">#REF!</f>
        <v>#REF!</v>
      </c>
      <c r="E55" s="32" t="e">
        <f aca="false">#REF!</f>
        <v>#REF!</v>
      </c>
      <c r="F55" s="32" t="e">
        <f aca="false">#REF!</f>
        <v>#REF!</v>
      </c>
      <c r="G55" s="32" t="e">
        <f aca="false">#REF!</f>
        <v>#REF!</v>
      </c>
      <c r="H55" s="32" t="e">
        <f aca="false">#REF!</f>
        <v>#REF!</v>
      </c>
      <c r="I55" s="32" t="e">
        <f aca="false">#REF!</f>
        <v>#REF!</v>
      </c>
      <c r="J55" s="32" t="e">
        <f aca="false">#REF!</f>
        <v>#REF!</v>
      </c>
      <c r="K55" s="32" t="e">
        <f aca="false">#REF!</f>
        <v>#REF!</v>
      </c>
      <c r="L55" s="32" t="e">
        <f aca="false">#REF!</f>
        <v>#REF!</v>
      </c>
      <c r="M55" s="32" t="e">
        <f aca="false">#REF!</f>
        <v>#REF!</v>
      </c>
      <c r="N55" s="32" t="e">
        <f aca="false">#REF!</f>
        <v>#REF!</v>
      </c>
      <c r="O55" s="32" t="e">
        <f aca="false">#REF!</f>
        <v>#REF!</v>
      </c>
      <c r="P55" s="32" t="e">
        <f aca="false">#REF!</f>
        <v>#REF!</v>
      </c>
      <c r="Q55" s="32" t="e">
        <f aca="false">#REF!</f>
        <v>#REF!</v>
      </c>
      <c r="R55" s="32"/>
      <c r="S55" s="32" t="e">
        <f aca="false">#REF!</f>
        <v>#REF!</v>
      </c>
      <c r="T55" s="32" t="e">
        <f aca="false">#REF!</f>
        <v>#REF!</v>
      </c>
    </row>
    <row r="56" customFormat="false" ht="14.25" hidden="false" customHeight="false" outlineLevel="0" collapsed="false">
      <c r="A56" s="30" t="n">
        <v>10</v>
      </c>
      <c r="B56" s="31" t="n">
        <f aca="false">DATA!F11</f>
        <v>0</v>
      </c>
      <c r="C56" s="32" t="e">
        <f aca="false">#REF!</f>
        <v>#REF!</v>
      </c>
      <c r="D56" s="32" t="e">
        <f aca="false">#REF!</f>
        <v>#REF!</v>
      </c>
      <c r="E56" s="32" t="e">
        <f aca="false">#REF!</f>
        <v>#REF!</v>
      </c>
      <c r="F56" s="32" t="e">
        <f aca="false">#REF!</f>
        <v>#REF!</v>
      </c>
      <c r="G56" s="32" t="e">
        <f aca="false">#REF!</f>
        <v>#REF!</v>
      </c>
      <c r="H56" s="32" t="e">
        <f aca="false">#REF!</f>
        <v>#REF!</v>
      </c>
      <c r="I56" s="32" t="e">
        <f aca="false">#REF!</f>
        <v>#REF!</v>
      </c>
      <c r="J56" s="32" t="e">
        <f aca="false">#REF!</f>
        <v>#REF!</v>
      </c>
      <c r="K56" s="32" t="e">
        <f aca="false">#REF!</f>
        <v>#REF!</v>
      </c>
      <c r="L56" s="32" t="e">
        <f aca="false">#REF!</f>
        <v>#REF!</v>
      </c>
      <c r="M56" s="32" t="e">
        <f aca="false">#REF!</f>
        <v>#REF!</v>
      </c>
      <c r="N56" s="32" t="e">
        <f aca="false">#REF!</f>
        <v>#REF!</v>
      </c>
      <c r="O56" s="32" t="e">
        <f aca="false">#REF!</f>
        <v>#REF!</v>
      </c>
      <c r="P56" s="32" t="e">
        <f aca="false">#REF!</f>
        <v>#REF!</v>
      </c>
      <c r="Q56" s="32" t="e">
        <f aca="false">#REF!</f>
        <v>#REF!</v>
      </c>
      <c r="R56" s="32"/>
      <c r="S56" s="32" t="e">
        <f aca="false">#REF!</f>
        <v>#REF!</v>
      </c>
      <c r="T56" s="32" t="e">
        <f aca="false">#REF!</f>
        <v>#REF!</v>
      </c>
    </row>
    <row r="57" customFormat="false" ht="14.25" hidden="false" customHeight="false" outlineLevel="0" collapsed="false">
      <c r="A57" s="30" t="n">
        <v>11</v>
      </c>
      <c r="B57" s="31" t="n">
        <f aca="false">DATA!F12</f>
        <v>0</v>
      </c>
      <c r="C57" s="32" t="e">
        <f aca="false">#REF!</f>
        <v>#REF!</v>
      </c>
      <c r="D57" s="32" t="e">
        <f aca="false">#REF!</f>
        <v>#REF!</v>
      </c>
      <c r="E57" s="32" t="e">
        <f aca="false">#REF!</f>
        <v>#REF!</v>
      </c>
      <c r="F57" s="32" t="e">
        <f aca="false">#REF!</f>
        <v>#REF!</v>
      </c>
      <c r="G57" s="32" t="e">
        <f aca="false">#REF!</f>
        <v>#REF!</v>
      </c>
      <c r="H57" s="32" t="e">
        <f aca="false">#REF!</f>
        <v>#REF!</v>
      </c>
      <c r="I57" s="32" t="e">
        <f aca="false">#REF!</f>
        <v>#REF!</v>
      </c>
      <c r="J57" s="32" t="e">
        <f aca="false">#REF!</f>
        <v>#REF!</v>
      </c>
      <c r="K57" s="32" t="e">
        <f aca="false">#REF!</f>
        <v>#REF!</v>
      </c>
      <c r="L57" s="32" t="e">
        <f aca="false">#REF!</f>
        <v>#REF!</v>
      </c>
      <c r="M57" s="32" t="e">
        <f aca="false">#REF!</f>
        <v>#REF!</v>
      </c>
      <c r="N57" s="32" t="e">
        <f aca="false">#REF!</f>
        <v>#REF!</v>
      </c>
      <c r="O57" s="32" t="e">
        <f aca="false">#REF!</f>
        <v>#REF!</v>
      </c>
      <c r="P57" s="32" t="e">
        <f aca="false">#REF!</f>
        <v>#REF!</v>
      </c>
      <c r="Q57" s="32" t="e">
        <f aca="false">#REF!</f>
        <v>#REF!</v>
      </c>
      <c r="R57" s="32"/>
      <c r="S57" s="32" t="e">
        <f aca="false">#REF!</f>
        <v>#REF!</v>
      </c>
      <c r="T57" s="32" t="e">
        <f aca="false">#REF!</f>
        <v>#REF!</v>
      </c>
    </row>
    <row r="58" customFormat="false" ht="14.25" hidden="false" customHeight="false" outlineLevel="0" collapsed="false">
      <c r="A58" s="30" t="n">
        <v>12</v>
      </c>
      <c r="B58" s="31" t="n">
        <f aca="false">DATA!F13</f>
        <v>0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</row>
    <row r="59" customFormat="false" ht="14.25" hidden="false" customHeight="false" outlineLevel="0" collapsed="false">
      <c r="A59" s="30" t="n">
        <v>13</v>
      </c>
      <c r="B59" s="31" t="n">
        <f aca="false">DATA!F14</f>
        <v>0</v>
      </c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</row>
    <row r="60" customFormat="false" ht="14.25" hidden="false" customHeight="false" outlineLevel="0" collapsed="false">
      <c r="A60" s="30" t="n">
        <v>14</v>
      </c>
      <c r="B60" s="31" t="n">
        <f aca="false">DATA!F15</f>
        <v>0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</row>
    <row r="61" customFormat="false" ht="14.25" hidden="false" customHeight="false" outlineLevel="0" collapsed="false">
      <c r="A61" s="30"/>
      <c r="B61" s="45"/>
      <c r="C61" s="32"/>
      <c r="D61" s="33"/>
      <c r="E61" s="33"/>
      <c r="F61" s="33"/>
      <c r="G61" s="33"/>
      <c r="H61" s="33"/>
      <c r="I61" s="33"/>
      <c r="J61" s="39"/>
      <c r="K61" s="39"/>
      <c r="L61" s="33"/>
      <c r="M61" s="33"/>
      <c r="N61" s="33"/>
      <c r="O61" s="33" t="s">
        <v>384</v>
      </c>
      <c r="P61" s="33"/>
      <c r="Q61" s="34" t="n">
        <f aca="false">CCNN!Q14</f>
        <v>0</v>
      </c>
      <c r="R61" s="34"/>
      <c r="S61" s="34"/>
      <c r="T61" s="34"/>
    </row>
    <row r="64" customFormat="false" ht="18" hidden="false" customHeight="false" outlineLevel="0" collapsed="false">
      <c r="A64" s="19"/>
      <c r="B64" s="20" t="str">
        <f aca="false">DATA!B4</f>
        <v>Ingles</v>
      </c>
      <c r="C64" s="17" t="s">
        <v>38</v>
      </c>
      <c r="D64" s="17"/>
      <c r="E64" s="21" t="str">
        <f aca="false">DATA!K6</f>
        <v>Inglés</v>
      </c>
      <c r="F64" s="21"/>
      <c r="G64" s="21"/>
      <c r="H64" s="17" t="s">
        <v>39</v>
      </c>
      <c r="I64" s="17"/>
      <c r="J64" s="21" t="str">
        <f aca="false">DATA!N6</f>
        <v>Gustavo Ruiz</v>
      </c>
      <c r="K64" s="21"/>
      <c r="L64" s="21"/>
      <c r="M64" s="21"/>
      <c r="N64" s="17" t="s">
        <v>40</v>
      </c>
      <c r="O64" s="17"/>
      <c r="P64" s="21" t="n">
        <f aca="false">DATA!B11</f>
        <v>0</v>
      </c>
      <c r="Q64" s="21"/>
      <c r="R64" s="21"/>
      <c r="S64" s="21"/>
      <c r="T64" s="21"/>
    </row>
    <row r="65" customFormat="false" ht="13.5" hidden="false" customHeight="true" outlineLevel="0" collapsed="false">
      <c r="A65" s="22" t="s">
        <v>41</v>
      </c>
      <c r="B65" s="23" t="s">
        <v>42</v>
      </c>
      <c r="C65" s="24" t="s">
        <v>43</v>
      </c>
      <c r="D65" s="24"/>
      <c r="E65" s="24"/>
      <c r="F65" s="24"/>
      <c r="G65" s="24"/>
      <c r="H65" s="24"/>
      <c r="I65" s="24"/>
      <c r="J65" s="24" t="s">
        <v>44</v>
      </c>
      <c r="K65" s="24"/>
      <c r="L65" s="24"/>
      <c r="M65" s="24"/>
      <c r="N65" s="24"/>
      <c r="O65" s="24"/>
      <c r="P65" s="24"/>
      <c r="Q65" s="24"/>
      <c r="R65" s="24"/>
      <c r="S65" s="24"/>
      <c r="T65" s="24"/>
    </row>
    <row r="66" customFormat="false" ht="66.75" hidden="false" customHeight="false" outlineLevel="0" collapsed="false">
      <c r="A66" s="22"/>
      <c r="B66" s="23"/>
      <c r="C66" s="25" t="s">
        <v>45</v>
      </c>
      <c r="D66" s="26" t="s">
        <v>46</v>
      </c>
      <c r="E66" s="27" t="s">
        <v>47</v>
      </c>
      <c r="F66" s="27" t="s">
        <v>382</v>
      </c>
      <c r="G66" s="27" t="s">
        <v>49</v>
      </c>
      <c r="H66" s="28" t="s">
        <v>383</v>
      </c>
      <c r="I66" s="27" t="s">
        <v>51</v>
      </c>
      <c r="J66" s="27" t="s">
        <v>45</v>
      </c>
      <c r="K66" s="29" t="s">
        <v>46</v>
      </c>
      <c r="L66" s="27" t="s">
        <v>47</v>
      </c>
      <c r="M66" s="28" t="s">
        <v>382</v>
      </c>
      <c r="N66" s="28" t="s">
        <v>49</v>
      </c>
      <c r="O66" s="27" t="s">
        <v>383</v>
      </c>
      <c r="P66" s="27" t="s">
        <v>52</v>
      </c>
      <c r="Q66" s="27" t="s">
        <v>53</v>
      </c>
      <c r="R66" s="27" t="s">
        <v>54</v>
      </c>
      <c r="S66" s="27" t="s">
        <v>55</v>
      </c>
      <c r="T66" s="27" t="s">
        <v>56</v>
      </c>
    </row>
    <row r="67" customFormat="false" ht="14.25" hidden="false" customHeight="false" outlineLevel="0" collapsed="false">
      <c r="A67" s="30" t="n">
        <v>1</v>
      </c>
      <c r="B67" s="31" t="str">
        <f aca="false">DATA!F2</f>
        <v>BELTRÁN OLMEDO JESÚS JHUBER</v>
      </c>
      <c r="C67" s="32" t="n">
        <f aca="false">EESS!C7</f>
        <v>7.33</v>
      </c>
      <c r="D67" s="32" t="n">
        <f aca="false">EESS!D7</f>
        <v>8</v>
      </c>
      <c r="E67" s="32" t="n">
        <f aca="false">EESS!E7</f>
        <v>7.665</v>
      </c>
      <c r="F67" s="32" t="n">
        <f aca="false">EESS!F7</f>
        <v>5.3655</v>
      </c>
      <c r="G67" s="32" t="n">
        <f aca="false">EESS!G7</f>
        <v>8</v>
      </c>
      <c r="H67" s="32" t="n">
        <f aca="false">EESS!H7</f>
        <v>2.4</v>
      </c>
      <c r="I67" s="32" t="n">
        <f aca="false">EESS!I7</f>
        <v>7.7655</v>
      </c>
      <c r="J67" s="32" t="n">
        <f aca="false">EESS!J7</f>
        <v>0</v>
      </c>
      <c r="K67" s="32" t="n">
        <f aca="false">EESS!K7</f>
        <v>0</v>
      </c>
      <c r="L67" s="32" t="n">
        <f aca="false">EESS!L7</f>
        <v>0</v>
      </c>
      <c r="M67" s="32" t="n">
        <f aca="false">EESS!M7</f>
        <v>0</v>
      </c>
      <c r="N67" s="32" t="n">
        <f aca="false">EESS!N7</f>
        <v>0</v>
      </c>
      <c r="O67" s="32" t="n">
        <f aca="false">EESS!O7</f>
        <v>0</v>
      </c>
      <c r="P67" s="32" t="n">
        <f aca="false">EESS!P7</f>
        <v>0</v>
      </c>
      <c r="Q67" s="32" t="n">
        <f aca="false">EESS!Q7</f>
        <v>3.88275</v>
      </c>
      <c r="R67" s="32"/>
      <c r="S67" s="32" t="n">
        <f aca="false">EESS!S7</f>
        <v>0</v>
      </c>
      <c r="T67" s="32" t="str">
        <f aca="false">EESS!T7</f>
        <v>B</v>
      </c>
    </row>
    <row r="68" customFormat="false" ht="14.25" hidden="false" customHeight="false" outlineLevel="0" collapsed="false">
      <c r="A68" s="30" t="n">
        <v>2</v>
      </c>
      <c r="B68" s="31" t="str">
        <f aca="false">DATA!F3</f>
        <v>CUEVA ALBERCA DAVID ALEJANDRO</v>
      </c>
      <c r="C68" s="32" t="n">
        <f aca="false">EESS!C8</f>
        <v>0</v>
      </c>
      <c r="D68" s="32" t="n">
        <f aca="false">EESS!D8</f>
        <v>0</v>
      </c>
      <c r="E68" s="32" t="n">
        <f aca="false">EESS!E8</f>
        <v>0</v>
      </c>
      <c r="F68" s="32" t="n">
        <f aca="false">EESS!F8</f>
        <v>0</v>
      </c>
      <c r="G68" s="32" t="n">
        <f aca="false">EESS!G8</f>
        <v>0</v>
      </c>
      <c r="H68" s="32" t="n">
        <f aca="false">EESS!H8</f>
        <v>0</v>
      </c>
      <c r="I68" s="32" t="n">
        <f aca="false">EESS!I8</f>
        <v>0</v>
      </c>
      <c r="J68" s="32" t="n">
        <f aca="false">EESS!J8</f>
        <v>0</v>
      </c>
      <c r="K68" s="32" t="n">
        <f aca="false">EESS!K8</f>
        <v>0</v>
      </c>
      <c r="L68" s="32" t="n">
        <f aca="false">EESS!L8</f>
        <v>0</v>
      </c>
      <c r="M68" s="32" t="n">
        <f aca="false">EESS!M8</f>
        <v>0</v>
      </c>
      <c r="N68" s="32" t="n">
        <f aca="false">EESS!N8</f>
        <v>0</v>
      </c>
      <c r="O68" s="32" t="n">
        <f aca="false">EESS!O8</f>
        <v>0</v>
      </c>
      <c r="P68" s="32" t="n">
        <f aca="false">EESS!P8</f>
        <v>0</v>
      </c>
      <c r="Q68" s="32" t="n">
        <f aca="false">EESS!Q8</f>
        <v>0</v>
      </c>
      <c r="R68" s="32"/>
      <c r="S68" s="32" t="n">
        <f aca="false">EESS!S8</f>
        <v>0</v>
      </c>
      <c r="T68" s="32" t="str">
        <f aca="false">EESS!T8</f>
        <v>B</v>
      </c>
    </row>
    <row r="69" customFormat="false" ht="14.25" hidden="false" customHeight="false" outlineLevel="0" collapsed="false">
      <c r="A69" s="30" t="n">
        <v>3</v>
      </c>
      <c r="B69" s="31" t="str">
        <f aca="false">DATA!F4</f>
        <v>GAONA ONTANEDA MARÍA VIVIANA</v>
      </c>
      <c r="C69" s="32" t="n">
        <f aca="false">EESS!C9</f>
        <v>7</v>
      </c>
      <c r="D69" s="32" t="n">
        <f aca="false">EESS!D9</f>
        <v>7.66</v>
      </c>
      <c r="E69" s="32" t="n">
        <f aca="false">EESS!E9</f>
        <v>7.33</v>
      </c>
      <c r="F69" s="32" t="n">
        <f aca="false">EESS!F9</f>
        <v>5.131</v>
      </c>
      <c r="G69" s="32" t="n">
        <f aca="false">EESS!G9</f>
        <v>7</v>
      </c>
      <c r="H69" s="32" t="n">
        <f aca="false">EESS!H9</f>
        <v>2.1</v>
      </c>
      <c r="I69" s="32" t="n">
        <f aca="false">EESS!I9</f>
        <v>7.231</v>
      </c>
      <c r="J69" s="32" t="n">
        <f aca="false">EESS!J9</f>
        <v>8.46</v>
      </c>
      <c r="K69" s="32" t="n">
        <f aca="false">EESS!K9</f>
        <v>8.5</v>
      </c>
      <c r="L69" s="32" t="n">
        <f aca="false">EESS!L9</f>
        <v>8.48</v>
      </c>
      <c r="M69" s="32" t="n">
        <f aca="false">EESS!M9</f>
        <v>5.936</v>
      </c>
      <c r="N69" s="32" t="n">
        <f aca="false">EESS!N9</f>
        <v>5</v>
      </c>
      <c r="O69" s="32" t="n">
        <f aca="false">EESS!O9</f>
        <v>1.5</v>
      </c>
      <c r="P69" s="32" t="n">
        <f aca="false">EESS!P9</f>
        <v>7.436</v>
      </c>
      <c r="Q69" s="32" t="n">
        <f aca="false">EESS!Q9</f>
        <v>7.3335</v>
      </c>
      <c r="R69" s="32"/>
      <c r="S69" s="32" t="n">
        <f aca="false">EESS!S9</f>
        <v>0</v>
      </c>
      <c r="T69" s="32" t="str">
        <f aca="false">EESS!T9</f>
        <v>B</v>
      </c>
    </row>
    <row r="70" customFormat="false" ht="14.25" hidden="false" customHeight="false" outlineLevel="0" collapsed="false">
      <c r="A70" s="30" t="n">
        <v>4</v>
      </c>
      <c r="B70" s="31" t="str">
        <f aca="false">DATA!F5</f>
        <v>ORTEGA PASACA CARLOS ENRIQUE</v>
      </c>
      <c r="C70" s="32" t="n">
        <f aca="false">EESS!C10</f>
        <v>9.33</v>
      </c>
      <c r="D70" s="32" t="n">
        <f aca="false">EESS!D10</f>
        <v>9.33</v>
      </c>
      <c r="E70" s="32" t="n">
        <f aca="false">EESS!E10</f>
        <v>9.33</v>
      </c>
      <c r="F70" s="32" t="n">
        <f aca="false">EESS!F10</f>
        <v>6.531</v>
      </c>
      <c r="G70" s="32" t="n">
        <f aca="false">EESS!G10</f>
        <v>9</v>
      </c>
      <c r="H70" s="32" t="n">
        <f aca="false">EESS!H10</f>
        <v>2.7</v>
      </c>
      <c r="I70" s="32" t="n">
        <f aca="false">EESS!I10</f>
        <v>9.231</v>
      </c>
      <c r="J70" s="32" t="n">
        <f aca="false">EESS!J10</f>
        <v>9.08</v>
      </c>
      <c r="K70" s="32" t="n">
        <f aca="false">EESS!K10</f>
        <v>9</v>
      </c>
      <c r="L70" s="32" t="n">
        <f aca="false">EESS!L10</f>
        <v>9.04</v>
      </c>
      <c r="M70" s="32" t="n">
        <f aca="false">EESS!M10</f>
        <v>6.328</v>
      </c>
      <c r="N70" s="32" t="n">
        <f aca="false">EESS!N10</f>
        <v>5.71</v>
      </c>
      <c r="O70" s="32" t="n">
        <f aca="false">EESS!O10</f>
        <v>1.713</v>
      </c>
      <c r="P70" s="32" t="n">
        <f aca="false">EESS!P10</f>
        <v>8.041</v>
      </c>
      <c r="Q70" s="32" t="n">
        <f aca="false">EESS!Q10</f>
        <v>8.636</v>
      </c>
      <c r="R70" s="32"/>
      <c r="S70" s="32" t="n">
        <f aca="false">EESS!S10</f>
        <v>0</v>
      </c>
      <c r="T70" s="32" t="str">
        <f aca="false">EESS!T10</f>
        <v>B</v>
      </c>
    </row>
    <row r="71" customFormat="false" ht="14.25" hidden="false" customHeight="false" outlineLevel="0" collapsed="false">
      <c r="A71" s="30" t="n">
        <v>5</v>
      </c>
      <c r="B71" s="31" t="str">
        <f aca="false">DATA!F6</f>
        <v>SHIMBUKAT ANTUN JAZMIN ADAMARI</v>
      </c>
      <c r="C71" s="32" t="n">
        <f aca="false">EESS!C11</f>
        <v>9.33</v>
      </c>
      <c r="D71" s="32" t="n">
        <f aca="false">EESS!D11</f>
        <v>9.33</v>
      </c>
      <c r="E71" s="32" t="n">
        <f aca="false">EESS!E11</f>
        <v>9.33</v>
      </c>
      <c r="F71" s="32" t="n">
        <f aca="false">EESS!F11</f>
        <v>6.531</v>
      </c>
      <c r="G71" s="32" t="n">
        <f aca="false">EESS!G11</f>
        <v>9</v>
      </c>
      <c r="H71" s="32" t="n">
        <f aca="false">EESS!H11</f>
        <v>2.7</v>
      </c>
      <c r="I71" s="32" t="n">
        <f aca="false">EESS!I11</f>
        <v>9.231</v>
      </c>
      <c r="J71" s="32" t="n">
        <f aca="false">EESS!J11</f>
        <v>9.38</v>
      </c>
      <c r="K71" s="32" t="n">
        <f aca="false">EESS!K11</f>
        <v>9.5</v>
      </c>
      <c r="L71" s="32" t="n">
        <f aca="false">EESS!L11</f>
        <v>9.44</v>
      </c>
      <c r="M71" s="32" t="n">
        <f aca="false">EESS!M11</f>
        <v>6.608</v>
      </c>
      <c r="N71" s="32" t="n">
        <f aca="false">EESS!N11</f>
        <v>5</v>
      </c>
      <c r="O71" s="32" t="n">
        <f aca="false">EESS!O11</f>
        <v>1.5</v>
      </c>
      <c r="P71" s="32" t="n">
        <f aca="false">EESS!P11</f>
        <v>8.108</v>
      </c>
      <c r="Q71" s="32" t="n">
        <f aca="false">EESS!Q11</f>
        <v>8.6695</v>
      </c>
      <c r="R71" s="32"/>
      <c r="S71" s="32" t="n">
        <f aca="false">EESS!S11</f>
        <v>0</v>
      </c>
      <c r="T71" s="32" t="str">
        <f aca="false">EESS!T11</f>
        <v>B</v>
      </c>
    </row>
    <row r="72" customFormat="false" ht="14.25" hidden="false" customHeight="false" outlineLevel="0" collapsed="false">
      <c r="A72" s="30" t="n">
        <v>6</v>
      </c>
      <c r="B72" s="31" t="str">
        <f aca="false">DATA!F7</f>
        <v>TUPIKIA ANKUASH MAILY GABRIELA</v>
      </c>
      <c r="C72" s="32" t="n">
        <f aca="false">EESS!C12</f>
        <v>9.66</v>
      </c>
      <c r="D72" s="32" t="n">
        <f aca="false">EESS!D12</f>
        <v>9.66</v>
      </c>
      <c r="E72" s="32" t="n">
        <f aca="false">EESS!E12</f>
        <v>9.66</v>
      </c>
      <c r="F72" s="32" t="n">
        <f aca="false">EESS!F12</f>
        <v>6.762</v>
      </c>
      <c r="G72" s="32" t="n">
        <f aca="false">EESS!G12</f>
        <v>7</v>
      </c>
      <c r="H72" s="32" t="n">
        <f aca="false">EESS!H12</f>
        <v>2.1</v>
      </c>
      <c r="I72" s="32" t="n">
        <f aca="false">EESS!I12</f>
        <v>8.862</v>
      </c>
      <c r="J72" s="32" t="n">
        <f aca="false">EESS!J12</f>
        <v>8.54</v>
      </c>
      <c r="K72" s="32" t="n">
        <f aca="false">EESS!K12</f>
        <v>7</v>
      </c>
      <c r="L72" s="32" t="n">
        <f aca="false">EESS!L12</f>
        <v>7.77</v>
      </c>
      <c r="M72" s="32" t="n">
        <f aca="false">EESS!M12</f>
        <v>5.439</v>
      </c>
      <c r="N72" s="32" t="n">
        <f aca="false">EESS!N12</f>
        <v>6.19</v>
      </c>
      <c r="O72" s="32" t="n">
        <f aca="false">EESS!O12</f>
        <v>1.857</v>
      </c>
      <c r="P72" s="32" t="n">
        <f aca="false">EESS!P12</f>
        <v>7.296</v>
      </c>
      <c r="Q72" s="32" t="n">
        <f aca="false">EESS!Q12</f>
        <v>8.079</v>
      </c>
      <c r="R72" s="32"/>
      <c r="S72" s="32" t="n">
        <f aca="false">EESS!S12</f>
        <v>0</v>
      </c>
      <c r="T72" s="32" t="str">
        <f aca="false">EESS!T12</f>
        <v>B</v>
      </c>
    </row>
    <row r="73" customFormat="false" ht="14.25" hidden="false" customHeight="false" outlineLevel="0" collapsed="false">
      <c r="A73" s="30" t="n">
        <v>7</v>
      </c>
      <c r="B73" s="31" t="n">
        <f aca="false">DATA!F8</f>
        <v>0</v>
      </c>
      <c r="C73" s="32" t="n">
        <f aca="false">EESS!C13</f>
        <v>0</v>
      </c>
      <c r="D73" s="32" t="n">
        <f aca="false">EESS!D13</f>
        <v>0</v>
      </c>
      <c r="E73" s="32" t="n">
        <f aca="false">EESS!E13</f>
        <v>0</v>
      </c>
      <c r="F73" s="32" t="n">
        <f aca="false">EESS!F13</f>
        <v>0</v>
      </c>
      <c r="G73" s="32" t="n">
        <f aca="false">EESS!G13</f>
        <v>0</v>
      </c>
      <c r="H73" s="32" t="n">
        <f aca="false">EESS!H13</f>
        <v>0</v>
      </c>
      <c r="I73" s="32" t="n">
        <f aca="false">EESS!I13</f>
        <v>0</v>
      </c>
      <c r="J73" s="32" t="n">
        <f aca="false">EESS!J13</f>
        <v>0</v>
      </c>
      <c r="K73" s="32" t="n">
        <f aca="false">EESS!K13</f>
        <v>0</v>
      </c>
      <c r="L73" s="32" t="n">
        <f aca="false">EESS!L13</f>
        <v>0</v>
      </c>
      <c r="M73" s="32" t="n">
        <f aca="false">EESS!M13</f>
        <v>0</v>
      </c>
      <c r="N73" s="32" t="n">
        <f aca="false">EESS!N13</f>
        <v>0</v>
      </c>
      <c r="O73" s="32" t="n">
        <f aca="false">EESS!O13</f>
        <v>0</v>
      </c>
      <c r="P73" s="32" t="n">
        <f aca="false">EESS!P13</f>
        <v>0</v>
      </c>
      <c r="Q73" s="32" t="n">
        <f aca="false">EESS!Q13</f>
        <v>0</v>
      </c>
      <c r="R73" s="32"/>
      <c r="S73" s="32" t="n">
        <f aca="false">EESS!S13</f>
        <v>0</v>
      </c>
      <c r="T73" s="32" t="n">
        <f aca="false">EESS!T13</f>
        <v>0</v>
      </c>
    </row>
    <row r="74" customFormat="false" ht="14.25" hidden="false" customHeight="false" outlineLevel="0" collapsed="false">
      <c r="A74" s="30" t="n">
        <v>8</v>
      </c>
      <c r="B74" s="31" t="n">
        <f aca="false">DATA!F9</f>
        <v>0</v>
      </c>
      <c r="C74" s="32" t="e">
        <f aca="false">#REF!</f>
        <v>#REF!</v>
      </c>
      <c r="D74" s="32" t="e">
        <f aca="false">#REF!</f>
        <v>#REF!</v>
      </c>
      <c r="E74" s="32" t="e">
        <f aca="false">#REF!</f>
        <v>#REF!</v>
      </c>
      <c r="F74" s="32" t="e">
        <f aca="false">#REF!</f>
        <v>#REF!</v>
      </c>
      <c r="G74" s="32" t="e">
        <f aca="false">#REF!</f>
        <v>#REF!</v>
      </c>
      <c r="H74" s="32" t="e">
        <f aca="false">#REF!</f>
        <v>#REF!</v>
      </c>
      <c r="I74" s="32" t="e">
        <f aca="false">#REF!</f>
        <v>#REF!</v>
      </c>
      <c r="J74" s="32" t="e">
        <f aca="false">#REF!</f>
        <v>#REF!</v>
      </c>
      <c r="K74" s="32" t="e">
        <f aca="false">#REF!</f>
        <v>#REF!</v>
      </c>
      <c r="L74" s="32" t="e">
        <f aca="false">#REF!</f>
        <v>#REF!</v>
      </c>
      <c r="M74" s="32" t="e">
        <f aca="false">#REF!</f>
        <v>#REF!</v>
      </c>
      <c r="N74" s="32" t="e">
        <f aca="false">#REF!</f>
        <v>#REF!</v>
      </c>
      <c r="O74" s="32" t="e">
        <f aca="false">#REF!</f>
        <v>#REF!</v>
      </c>
      <c r="P74" s="32" t="e">
        <f aca="false">#REF!</f>
        <v>#REF!</v>
      </c>
      <c r="Q74" s="32" t="e">
        <f aca="false">#REF!</f>
        <v>#REF!</v>
      </c>
      <c r="R74" s="32"/>
      <c r="S74" s="32" t="e">
        <f aca="false">#REF!</f>
        <v>#REF!</v>
      </c>
      <c r="T74" s="32" t="e">
        <f aca="false">#REF!</f>
        <v>#REF!</v>
      </c>
    </row>
    <row r="75" customFormat="false" ht="14.25" hidden="false" customHeight="false" outlineLevel="0" collapsed="false">
      <c r="A75" s="30" t="n">
        <v>9</v>
      </c>
      <c r="B75" s="31" t="n">
        <f aca="false">DATA!F10</f>
        <v>0</v>
      </c>
      <c r="C75" s="32" t="e">
        <f aca="false">#REF!</f>
        <v>#REF!</v>
      </c>
      <c r="D75" s="32" t="e">
        <f aca="false">#REF!</f>
        <v>#REF!</v>
      </c>
      <c r="E75" s="32" t="e">
        <f aca="false">#REF!</f>
        <v>#REF!</v>
      </c>
      <c r="F75" s="32" t="e">
        <f aca="false">#REF!</f>
        <v>#REF!</v>
      </c>
      <c r="G75" s="32" t="e">
        <f aca="false">#REF!</f>
        <v>#REF!</v>
      </c>
      <c r="H75" s="32" t="e">
        <f aca="false">#REF!</f>
        <v>#REF!</v>
      </c>
      <c r="I75" s="32" t="e">
        <f aca="false">#REF!</f>
        <v>#REF!</v>
      </c>
      <c r="J75" s="32" t="e">
        <f aca="false">#REF!</f>
        <v>#REF!</v>
      </c>
      <c r="K75" s="32" t="e">
        <f aca="false">#REF!</f>
        <v>#REF!</v>
      </c>
      <c r="L75" s="32" t="e">
        <f aca="false">#REF!</f>
        <v>#REF!</v>
      </c>
      <c r="M75" s="32" t="e">
        <f aca="false">#REF!</f>
        <v>#REF!</v>
      </c>
      <c r="N75" s="32" t="e">
        <f aca="false">#REF!</f>
        <v>#REF!</v>
      </c>
      <c r="O75" s="32" t="e">
        <f aca="false">#REF!</f>
        <v>#REF!</v>
      </c>
      <c r="P75" s="32" t="e">
        <f aca="false">#REF!</f>
        <v>#REF!</v>
      </c>
      <c r="Q75" s="32" t="e">
        <f aca="false">#REF!</f>
        <v>#REF!</v>
      </c>
      <c r="R75" s="32"/>
      <c r="S75" s="32" t="e">
        <f aca="false">#REF!</f>
        <v>#REF!</v>
      </c>
      <c r="T75" s="32" t="e">
        <f aca="false">#REF!</f>
        <v>#REF!</v>
      </c>
    </row>
    <row r="76" customFormat="false" ht="14.25" hidden="false" customHeight="false" outlineLevel="0" collapsed="false">
      <c r="A76" s="30" t="n">
        <v>10</v>
      </c>
      <c r="B76" s="31" t="n">
        <f aca="false">DATA!F11</f>
        <v>0</v>
      </c>
      <c r="C76" s="32" t="e">
        <f aca="false">#REF!</f>
        <v>#REF!</v>
      </c>
      <c r="D76" s="32" t="e">
        <f aca="false">#REF!</f>
        <v>#REF!</v>
      </c>
      <c r="E76" s="32" t="e">
        <f aca="false">#REF!</f>
        <v>#REF!</v>
      </c>
      <c r="F76" s="32" t="e">
        <f aca="false">#REF!</f>
        <v>#REF!</v>
      </c>
      <c r="G76" s="32" t="e">
        <f aca="false">#REF!</f>
        <v>#REF!</v>
      </c>
      <c r="H76" s="32" t="e">
        <f aca="false">#REF!</f>
        <v>#REF!</v>
      </c>
      <c r="I76" s="32" t="e">
        <f aca="false">#REF!</f>
        <v>#REF!</v>
      </c>
      <c r="J76" s="32" t="e">
        <f aca="false">#REF!</f>
        <v>#REF!</v>
      </c>
      <c r="K76" s="32" t="e">
        <f aca="false">#REF!</f>
        <v>#REF!</v>
      </c>
      <c r="L76" s="32" t="e">
        <f aca="false">#REF!</f>
        <v>#REF!</v>
      </c>
      <c r="M76" s="32" t="e">
        <f aca="false">#REF!</f>
        <v>#REF!</v>
      </c>
      <c r="N76" s="32" t="e">
        <f aca="false">#REF!</f>
        <v>#REF!</v>
      </c>
      <c r="O76" s="32" t="e">
        <f aca="false">#REF!</f>
        <v>#REF!</v>
      </c>
      <c r="P76" s="32" t="e">
        <f aca="false">#REF!</f>
        <v>#REF!</v>
      </c>
      <c r="Q76" s="32" t="e">
        <f aca="false">#REF!</f>
        <v>#REF!</v>
      </c>
      <c r="R76" s="32"/>
      <c r="S76" s="32" t="e">
        <f aca="false">#REF!</f>
        <v>#REF!</v>
      </c>
      <c r="T76" s="32" t="e">
        <f aca="false">#REF!</f>
        <v>#REF!</v>
      </c>
    </row>
    <row r="77" customFormat="false" ht="14.25" hidden="false" customHeight="false" outlineLevel="0" collapsed="false">
      <c r="A77" s="30" t="n">
        <v>11</v>
      </c>
      <c r="B77" s="31" t="n">
        <f aca="false">DATA!F12</f>
        <v>0</v>
      </c>
      <c r="C77" s="32" t="e">
        <f aca="false">#REF!</f>
        <v>#REF!</v>
      </c>
      <c r="D77" s="32" t="e">
        <f aca="false">#REF!</f>
        <v>#REF!</v>
      </c>
      <c r="E77" s="32" t="e">
        <f aca="false">#REF!</f>
        <v>#REF!</v>
      </c>
      <c r="F77" s="32" t="e">
        <f aca="false">#REF!</f>
        <v>#REF!</v>
      </c>
      <c r="G77" s="32" t="e">
        <f aca="false">#REF!</f>
        <v>#REF!</v>
      </c>
      <c r="H77" s="32" t="e">
        <f aca="false">#REF!</f>
        <v>#REF!</v>
      </c>
      <c r="I77" s="32" t="e">
        <f aca="false">#REF!</f>
        <v>#REF!</v>
      </c>
      <c r="J77" s="32" t="e">
        <f aca="false">#REF!</f>
        <v>#REF!</v>
      </c>
      <c r="K77" s="32" t="e">
        <f aca="false">#REF!</f>
        <v>#REF!</v>
      </c>
      <c r="L77" s="32" t="e">
        <f aca="false">#REF!</f>
        <v>#REF!</v>
      </c>
      <c r="M77" s="32" t="e">
        <f aca="false">#REF!</f>
        <v>#REF!</v>
      </c>
      <c r="N77" s="32" t="e">
        <f aca="false">#REF!</f>
        <v>#REF!</v>
      </c>
      <c r="O77" s="32" t="e">
        <f aca="false">#REF!</f>
        <v>#REF!</v>
      </c>
      <c r="P77" s="32" t="e">
        <f aca="false">#REF!</f>
        <v>#REF!</v>
      </c>
      <c r="Q77" s="32" t="e">
        <f aca="false">#REF!</f>
        <v>#REF!</v>
      </c>
      <c r="R77" s="32"/>
      <c r="S77" s="32" t="e">
        <f aca="false">#REF!</f>
        <v>#REF!</v>
      </c>
      <c r="T77" s="32" t="e">
        <f aca="false">#REF!</f>
        <v>#REF!</v>
      </c>
    </row>
    <row r="78" customFormat="false" ht="14.25" hidden="false" customHeight="false" outlineLevel="0" collapsed="false">
      <c r="A78" s="30" t="n">
        <v>12</v>
      </c>
      <c r="B78" s="31" t="n">
        <f aca="false">DATA!F13</f>
        <v>0</v>
      </c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</row>
    <row r="79" customFormat="false" ht="14.25" hidden="false" customHeight="false" outlineLevel="0" collapsed="false">
      <c r="A79" s="30" t="n">
        <v>13</v>
      </c>
      <c r="B79" s="31" t="n">
        <f aca="false">DATA!F14</f>
        <v>0</v>
      </c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</row>
    <row r="80" customFormat="false" ht="14.25" hidden="false" customHeight="false" outlineLevel="0" collapsed="false">
      <c r="A80" s="30" t="n">
        <v>14</v>
      </c>
      <c r="B80" s="31" t="n">
        <f aca="false">DATA!F15</f>
        <v>0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</row>
    <row r="81" customFormat="false" ht="14.25" hidden="false" customHeight="false" outlineLevel="0" collapsed="false">
      <c r="A81" s="30"/>
      <c r="B81" s="45"/>
      <c r="C81" s="32"/>
      <c r="D81" s="33"/>
      <c r="E81" s="33"/>
      <c r="F81" s="33"/>
      <c r="G81" s="33"/>
      <c r="H81" s="33"/>
      <c r="I81" s="33"/>
      <c r="J81" s="39"/>
      <c r="K81" s="39"/>
      <c r="L81" s="33"/>
      <c r="M81" s="33"/>
      <c r="N81" s="33"/>
      <c r="O81" s="33" t="s">
        <v>384</v>
      </c>
      <c r="P81" s="33"/>
      <c r="Q81" s="34" t="n">
        <f aca="false">EESS!Q14</f>
        <v>0</v>
      </c>
      <c r="R81" s="34"/>
      <c r="S81" s="34"/>
      <c r="T81" s="34"/>
    </row>
    <row r="84" customFormat="false" ht="18" hidden="false" customHeight="false" outlineLevel="0" collapsed="false">
      <c r="A84" s="19"/>
      <c r="B84" s="20" t="str">
        <f aca="false">DATA!B4</f>
        <v>Ingles</v>
      </c>
      <c r="C84" s="17" t="s">
        <v>38</v>
      </c>
      <c r="D84" s="17"/>
      <c r="E84" s="21" t="str">
        <f aca="false">DATA!K8</f>
        <v>ECA</v>
      </c>
      <c r="F84" s="21"/>
      <c r="G84" s="21"/>
      <c r="H84" s="17" t="s">
        <v>39</v>
      </c>
      <c r="I84" s="17"/>
      <c r="J84" s="21" t="str">
        <f aca="false">DATA!N8</f>
        <v>Gina Jaya</v>
      </c>
      <c r="K84" s="21"/>
      <c r="L84" s="21"/>
      <c r="M84" s="21"/>
      <c r="N84" s="17" t="s">
        <v>40</v>
      </c>
      <c r="O84" s="17"/>
      <c r="P84" s="21" t="n">
        <f aca="false">DATA!B11</f>
        <v>0</v>
      </c>
      <c r="Q84" s="21"/>
      <c r="R84" s="21"/>
      <c r="S84" s="21"/>
      <c r="T84" s="21"/>
    </row>
    <row r="85" customFormat="false" ht="13.5" hidden="false" customHeight="true" outlineLevel="0" collapsed="false">
      <c r="A85" s="22" t="s">
        <v>41</v>
      </c>
      <c r="B85" s="23" t="s">
        <v>42</v>
      </c>
      <c r="C85" s="24" t="s">
        <v>43</v>
      </c>
      <c r="D85" s="24"/>
      <c r="E85" s="24"/>
      <c r="F85" s="24"/>
      <c r="G85" s="24"/>
      <c r="H85" s="24"/>
      <c r="I85" s="24"/>
      <c r="J85" s="24" t="s">
        <v>44</v>
      </c>
      <c r="K85" s="24"/>
      <c r="L85" s="24"/>
      <c r="M85" s="24"/>
      <c r="N85" s="24"/>
      <c r="O85" s="24"/>
      <c r="P85" s="24"/>
      <c r="Q85" s="24"/>
      <c r="R85" s="24"/>
      <c r="S85" s="24"/>
      <c r="T85" s="24"/>
    </row>
    <row r="86" customFormat="false" ht="66.75" hidden="false" customHeight="false" outlineLevel="0" collapsed="false">
      <c r="A86" s="22"/>
      <c r="B86" s="23"/>
      <c r="C86" s="25" t="s">
        <v>45</v>
      </c>
      <c r="D86" s="26" t="s">
        <v>46</v>
      </c>
      <c r="E86" s="27" t="s">
        <v>47</v>
      </c>
      <c r="F86" s="27" t="s">
        <v>382</v>
      </c>
      <c r="G86" s="27" t="s">
        <v>49</v>
      </c>
      <c r="H86" s="28" t="s">
        <v>383</v>
      </c>
      <c r="I86" s="27" t="s">
        <v>51</v>
      </c>
      <c r="J86" s="27" t="s">
        <v>45</v>
      </c>
      <c r="K86" s="29" t="s">
        <v>46</v>
      </c>
      <c r="L86" s="27" t="s">
        <v>47</v>
      </c>
      <c r="M86" s="28" t="s">
        <v>382</v>
      </c>
      <c r="N86" s="28" t="s">
        <v>49</v>
      </c>
      <c r="O86" s="27" t="s">
        <v>383</v>
      </c>
      <c r="P86" s="27" t="s">
        <v>52</v>
      </c>
      <c r="Q86" s="27" t="s">
        <v>53</v>
      </c>
      <c r="R86" s="27" t="s">
        <v>54</v>
      </c>
      <c r="S86" s="27" t="s">
        <v>55</v>
      </c>
      <c r="T86" s="27" t="s">
        <v>56</v>
      </c>
    </row>
    <row r="87" customFormat="false" ht="14.25" hidden="false" customHeight="false" outlineLevel="0" collapsed="false">
      <c r="A87" s="30" t="n">
        <v>1</v>
      </c>
      <c r="B87" s="31" t="str">
        <f aca="false">DATA!F2</f>
        <v>BELTRÁN OLMEDO JESÚS JHUBER</v>
      </c>
      <c r="C87" s="32" t="n">
        <f aca="false">Ingles!C7</f>
        <v>8.41666666666667</v>
      </c>
      <c r="D87" s="32" t="n">
        <f aca="false">Ingles!D7</f>
        <v>5</v>
      </c>
      <c r="E87" s="32" t="n">
        <f aca="false">Ingles!E7</f>
        <v>6.70833333333333</v>
      </c>
      <c r="F87" s="32" t="n">
        <f aca="false">Ingles!F7</f>
        <v>4.69583333333333</v>
      </c>
      <c r="G87" s="32" t="n">
        <f aca="false">Ingles!G7</f>
        <v>9</v>
      </c>
      <c r="H87" s="32" t="n">
        <f aca="false">Ingles!H7</f>
        <v>2.7</v>
      </c>
      <c r="I87" s="32" t="n">
        <f aca="false">Ingles!I7</f>
        <v>7.39583333333333</v>
      </c>
      <c r="J87" s="32" t="n">
        <f aca="false">Ingles!J7</f>
        <v>0</v>
      </c>
      <c r="K87" s="32" t="n">
        <f aca="false">Ingles!K7</f>
        <v>0</v>
      </c>
      <c r="L87" s="32" t="n">
        <f aca="false">Ingles!L7</f>
        <v>0</v>
      </c>
      <c r="M87" s="32" t="n">
        <f aca="false">Ingles!M7</f>
        <v>0</v>
      </c>
      <c r="N87" s="32" t="n">
        <f aca="false">Ingles!N7</f>
        <v>0</v>
      </c>
      <c r="O87" s="32" t="n">
        <f aca="false">Ingles!O7</f>
        <v>0</v>
      </c>
      <c r="P87" s="32" t="n">
        <f aca="false">Ingles!P7</f>
        <v>0</v>
      </c>
      <c r="Q87" s="32" t="n">
        <f aca="false">Ingles!Q7</f>
        <v>3.69791666666667</v>
      </c>
      <c r="R87" s="32"/>
      <c r="S87" s="32" t="n">
        <f aca="false">Ingles!S7</f>
        <v>0</v>
      </c>
      <c r="T87" s="32" t="str">
        <f aca="false">Ingles!T7</f>
        <v>B</v>
      </c>
    </row>
    <row r="88" customFormat="false" ht="14.25" hidden="false" customHeight="false" outlineLevel="0" collapsed="false">
      <c r="A88" s="30" t="n">
        <v>2</v>
      </c>
      <c r="B88" s="31" t="str">
        <f aca="false">DATA!F3</f>
        <v>CUEVA ALBERCA DAVID ALEJANDRO</v>
      </c>
      <c r="C88" s="32" t="n">
        <f aca="false">Ingles!C8</f>
        <v>3.33333333333333</v>
      </c>
      <c r="D88" s="32" t="n">
        <f aca="false">Ingles!D8</f>
        <v>0</v>
      </c>
      <c r="E88" s="32" t="n">
        <f aca="false">Ingles!E8</f>
        <v>1.66666666666667</v>
      </c>
      <c r="F88" s="32" t="n">
        <f aca="false">Ingles!F8</f>
        <v>1.16666666666667</v>
      </c>
      <c r="G88" s="32" t="n">
        <f aca="false">Ingles!G8</f>
        <v>0</v>
      </c>
      <c r="H88" s="32" t="n">
        <f aca="false">Ingles!H8</f>
        <v>0</v>
      </c>
      <c r="I88" s="32" t="n">
        <f aca="false">Ingles!I8</f>
        <v>1.16666666666667</v>
      </c>
      <c r="J88" s="32" t="n">
        <f aca="false">Ingles!J8</f>
        <v>0</v>
      </c>
      <c r="K88" s="32" t="n">
        <f aca="false">Ingles!K8</f>
        <v>0</v>
      </c>
      <c r="L88" s="32" t="n">
        <f aca="false">Ingles!L8</f>
        <v>0</v>
      </c>
      <c r="M88" s="32" t="n">
        <f aca="false">Ingles!M8</f>
        <v>0</v>
      </c>
      <c r="N88" s="32" t="n">
        <f aca="false">Ingles!N8</f>
        <v>0</v>
      </c>
      <c r="O88" s="32" t="n">
        <f aca="false">Ingles!O8</f>
        <v>0</v>
      </c>
      <c r="P88" s="32" t="n">
        <f aca="false">Ingles!P8</f>
        <v>0</v>
      </c>
      <c r="Q88" s="32" t="n">
        <f aca="false">Ingles!Q8</f>
        <v>0.583333333333333</v>
      </c>
      <c r="R88" s="32"/>
      <c r="S88" s="32" t="n">
        <f aca="false">Ingles!S8</f>
        <v>0</v>
      </c>
      <c r="T88" s="32" t="str">
        <f aca="false">Ingles!T8</f>
        <v>B</v>
      </c>
    </row>
    <row r="89" customFormat="false" ht="14.25" hidden="false" customHeight="false" outlineLevel="0" collapsed="false">
      <c r="A89" s="30" t="n">
        <v>3</v>
      </c>
      <c r="B89" s="31" t="str">
        <f aca="false">DATA!F4</f>
        <v>GAONA ONTANEDA MARÍA VIVIANA</v>
      </c>
      <c r="C89" s="32" t="n">
        <f aca="false">Ingles!C9</f>
        <v>4.66666666666667</v>
      </c>
      <c r="D89" s="32" t="n">
        <f aca="false">Ingles!D9</f>
        <v>8.5</v>
      </c>
      <c r="E89" s="32" t="n">
        <f aca="false">Ingles!E9</f>
        <v>6.58333333333333</v>
      </c>
      <c r="F89" s="32" t="n">
        <f aca="false">Ingles!F9</f>
        <v>4.60833333333333</v>
      </c>
      <c r="G89" s="32" t="n">
        <f aca="false">Ingles!G9</f>
        <v>8</v>
      </c>
      <c r="H89" s="32" t="n">
        <f aca="false">Ingles!H9</f>
        <v>2.4</v>
      </c>
      <c r="I89" s="32" t="n">
        <f aca="false">Ingles!I9</f>
        <v>7.00833333333333</v>
      </c>
      <c r="J89" s="32" t="n">
        <f aca="false">Ingles!J9</f>
        <v>9</v>
      </c>
      <c r="K89" s="32" t="n">
        <f aca="false">Ingles!K9</f>
        <v>9.33333333333333</v>
      </c>
      <c r="L89" s="32" t="n">
        <f aca="false">Ingles!L9</f>
        <v>9.16666666666666</v>
      </c>
      <c r="M89" s="32" t="n">
        <f aca="false">Ingles!M9</f>
        <v>6.41666666666666</v>
      </c>
      <c r="N89" s="32" t="n">
        <f aca="false">Ingles!N9</f>
        <v>8</v>
      </c>
      <c r="O89" s="32" t="n">
        <f aca="false">Ingles!O9</f>
        <v>2.4</v>
      </c>
      <c r="P89" s="32" t="n">
        <f aca="false">Ingles!P9</f>
        <v>8.81666666666667</v>
      </c>
      <c r="Q89" s="32" t="n">
        <f aca="false">Ingles!Q9</f>
        <v>7.9125</v>
      </c>
      <c r="R89" s="32"/>
      <c r="S89" s="32" t="n">
        <f aca="false">Ingles!S9</f>
        <v>0</v>
      </c>
      <c r="T89" s="32" t="str">
        <f aca="false">Ingles!T9</f>
        <v>B</v>
      </c>
    </row>
    <row r="90" customFormat="false" ht="14.25" hidden="false" customHeight="false" outlineLevel="0" collapsed="false">
      <c r="A90" s="30" t="n">
        <v>4</v>
      </c>
      <c r="B90" s="31" t="str">
        <f aca="false">DATA!F5</f>
        <v>ORTEGA PASACA CARLOS ENRIQUE</v>
      </c>
      <c r="C90" s="32" t="n">
        <f aca="false">Ingles!C10</f>
        <v>9.83333333333333</v>
      </c>
      <c r="D90" s="32" t="n">
        <f aca="false">Ingles!D10</f>
        <v>9.25</v>
      </c>
      <c r="E90" s="32" t="n">
        <f aca="false">Ingles!E10</f>
        <v>9.54166666666667</v>
      </c>
      <c r="F90" s="32" t="n">
        <f aca="false">Ingles!F10</f>
        <v>6.67916666666667</v>
      </c>
      <c r="G90" s="32" t="n">
        <f aca="false">Ingles!G10</f>
        <v>8</v>
      </c>
      <c r="H90" s="32" t="n">
        <f aca="false">Ingles!H10</f>
        <v>2.4</v>
      </c>
      <c r="I90" s="32" t="n">
        <f aca="false">Ingles!I10</f>
        <v>9.07916666666667</v>
      </c>
      <c r="J90" s="32" t="n">
        <f aca="false">Ingles!J10</f>
        <v>10</v>
      </c>
      <c r="K90" s="32" t="n">
        <f aca="false">Ingles!K10</f>
        <v>10</v>
      </c>
      <c r="L90" s="32" t="n">
        <f aca="false">Ingles!L10</f>
        <v>10</v>
      </c>
      <c r="M90" s="32" t="n">
        <f aca="false">Ingles!M10</f>
        <v>7</v>
      </c>
      <c r="N90" s="32" t="n">
        <f aca="false">Ingles!N10</f>
        <v>8</v>
      </c>
      <c r="O90" s="32" t="n">
        <f aca="false">Ingles!O10</f>
        <v>2.4</v>
      </c>
      <c r="P90" s="32" t="n">
        <f aca="false">Ingles!P10</f>
        <v>9.4</v>
      </c>
      <c r="Q90" s="32" t="n">
        <f aca="false">Ingles!Q10</f>
        <v>9.23958333333334</v>
      </c>
      <c r="R90" s="32"/>
      <c r="S90" s="32" t="n">
        <f aca="false">Ingles!S10</f>
        <v>0</v>
      </c>
      <c r="T90" s="32" t="str">
        <f aca="false">Ingles!T10</f>
        <v>A</v>
      </c>
    </row>
    <row r="91" customFormat="false" ht="14.25" hidden="false" customHeight="false" outlineLevel="0" collapsed="false">
      <c r="A91" s="30" t="n">
        <v>5</v>
      </c>
      <c r="B91" s="31" t="str">
        <f aca="false">DATA!F6</f>
        <v>SHIMBUKAT ANTUN JAZMIN ADAMARI</v>
      </c>
      <c r="C91" s="32" t="n">
        <f aca="false">Ingles!C11</f>
        <v>8.54166666666667</v>
      </c>
      <c r="D91" s="32" t="n">
        <f aca="false">Ingles!D11</f>
        <v>8.25</v>
      </c>
      <c r="E91" s="32" t="n">
        <f aca="false">Ingles!E11</f>
        <v>8.39583333333333</v>
      </c>
      <c r="F91" s="32" t="n">
        <f aca="false">Ingles!F11</f>
        <v>5.87708333333333</v>
      </c>
      <c r="G91" s="32" t="n">
        <f aca="false">Ingles!G11</f>
        <v>6</v>
      </c>
      <c r="H91" s="32" t="n">
        <f aca="false">Ingles!H11</f>
        <v>1.8</v>
      </c>
      <c r="I91" s="32" t="n">
        <f aca="false">Ingles!I11</f>
        <v>7.67708333333333</v>
      </c>
      <c r="J91" s="32" t="n">
        <f aca="false">Ingles!J11</f>
        <v>7</v>
      </c>
      <c r="K91" s="32" t="n">
        <f aca="false">Ingles!K11</f>
        <v>9.83333333333333</v>
      </c>
      <c r="L91" s="32" t="n">
        <f aca="false">Ingles!L11</f>
        <v>8.41666666666667</v>
      </c>
      <c r="M91" s="32" t="n">
        <f aca="false">Ingles!M11</f>
        <v>5.89166666666667</v>
      </c>
      <c r="N91" s="32" t="n">
        <f aca="false">Ingles!N11</f>
        <v>8.5</v>
      </c>
      <c r="O91" s="32" t="n">
        <f aca="false">Ingles!O11</f>
        <v>2.55</v>
      </c>
      <c r="P91" s="32" t="n">
        <f aca="false">Ingles!P11</f>
        <v>8.44166666666667</v>
      </c>
      <c r="Q91" s="32" t="n">
        <f aca="false">Ingles!Q11</f>
        <v>8.059375</v>
      </c>
      <c r="R91" s="32"/>
      <c r="S91" s="32" t="n">
        <f aca="false">Ingles!S11</f>
        <v>0</v>
      </c>
      <c r="T91" s="32" t="str">
        <f aca="false">Ingles!T11</f>
        <v>B</v>
      </c>
    </row>
    <row r="92" customFormat="false" ht="14.25" hidden="false" customHeight="false" outlineLevel="0" collapsed="false">
      <c r="A92" s="30" t="n">
        <v>6</v>
      </c>
      <c r="B92" s="31" t="str">
        <f aca="false">DATA!F7</f>
        <v>TUPIKIA ANKUASH MAILY GABRIELA</v>
      </c>
      <c r="C92" s="32" t="n">
        <f aca="false">Ingles!C12</f>
        <v>9.66666666666667</v>
      </c>
      <c r="D92" s="32" t="n">
        <f aca="false">Ingles!D12</f>
        <v>9.75</v>
      </c>
      <c r="E92" s="32" t="n">
        <f aca="false">Ingles!E12</f>
        <v>9.70833333333333</v>
      </c>
      <c r="F92" s="32" t="n">
        <f aca="false">Ingles!F12</f>
        <v>6.79583333333333</v>
      </c>
      <c r="G92" s="32" t="n">
        <f aca="false">Ingles!G12</f>
        <v>9</v>
      </c>
      <c r="H92" s="32" t="n">
        <f aca="false">Ingles!H12</f>
        <v>2.7</v>
      </c>
      <c r="I92" s="32" t="n">
        <f aca="false">Ingles!I12</f>
        <v>9.49583333333333</v>
      </c>
      <c r="J92" s="32" t="n">
        <f aca="false">Ingles!J12</f>
        <v>10</v>
      </c>
      <c r="K92" s="32" t="n">
        <f aca="false">Ingles!K12</f>
        <v>10</v>
      </c>
      <c r="L92" s="32" t="n">
        <f aca="false">Ingles!L12</f>
        <v>10</v>
      </c>
      <c r="M92" s="32" t="n">
        <f aca="false">Ingles!M12</f>
        <v>7</v>
      </c>
      <c r="N92" s="32" t="n">
        <f aca="false">Ingles!N12</f>
        <v>10</v>
      </c>
      <c r="O92" s="32" t="n">
        <f aca="false">Ingles!O12</f>
        <v>3</v>
      </c>
      <c r="P92" s="32" t="n">
        <f aca="false">Ingles!P12</f>
        <v>10</v>
      </c>
      <c r="Q92" s="32" t="n">
        <f aca="false">Ingles!Q12</f>
        <v>9.74791666666667</v>
      </c>
      <c r="R92" s="32"/>
      <c r="S92" s="32" t="n">
        <f aca="false">Ingles!S12</f>
        <v>0</v>
      </c>
      <c r="T92" s="32" t="str">
        <f aca="false">Ingles!T12</f>
        <v>B</v>
      </c>
    </row>
    <row r="93" customFormat="false" ht="14.25" hidden="false" customHeight="false" outlineLevel="0" collapsed="false">
      <c r="A93" s="30" t="n">
        <v>7</v>
      </c>
      <c r="B93" s="31" t="n">
        <f aca="false">DATA!F8</f>
        <v>0</v>
      </c>
      <c r="C93" s="32" t="n">
        <f aca="false">Ingles!C13</f>
        <v>0</v>
      </c>
      <c r="D93" s="32" t="n">
        <f aca="false">Ingles!D13</f>
        <v>0</v>
      </c>
      <c r="E93" s="32" t="n">
        <f aca="false">Ingles!E13</f>
        <v>0</v>
      </c>
      <c r="F93" s="32" t="n">
        <f aca="false">Ingles!F13</f>
        <v>0</v>
      </c>
      <c r="G93" s="32" t="n">
        <f aca="false">Ingles!G13</f>
        <v>0</v>
      </c>
      <c r="H93" s="32" t="n">
        <f aca="false">Ingles!H13</f>
        <v>0</v>
      </c>
      <c r="I93" s="32" t="n">
        <f aca="false">Ingles!I13</f>
        <v>0</v>
      </c>
      <c r="J93" s="32" t="n">
        <f aca="false">Ingles!J13</f>
        <v>0</v>
      </c>
      <c r="K93" s="32" t="n">
        <f aca="false">Ingles!K13</f>
        <v>0</v>
      </c>
      <c r="L93" s="32" t="n">
        <f aca="false">Ingles!L13</f>
        <v>0</v>
      </c>
      <c r="M93" s="32" t="n">
        <f aca="false">Ingles!M13</f>
        <v>0</v>
      </c>
      <c r="N93" s="32" t="n">
        <f aca="false">Ingles!N13</f>
        <v>0</v>
      </c>
      <c r="O93" s="32" t="n">
        <f aca="false">Ingles!O13</f>
        <v>0</v>
      </c>
      <c r="P93" s="32" t="n">
        <f aca="false">Ingles!P13</f>
        <v>0</v>
      </c>
      <c r="Q93" s="32" t="n">
        <f aca="false">Ingles!Q13</f>
        <v>0</v>
      </c>
      <c r="R93" s="32"/>
      <c r="S93" s="32" t="n">
        <f aca="false">Ingles!S13</f>
        <v>0</v>
      </c>
      <c r="T93" s="32" t="n">
        <f aca="false">Ingles!T13</f>
        <v>0</v>
      </c>
    </row>
    <row r="94" customFormat="false" ht="14.25" hidden="false" customHeight="false" outlineLevel="0" collapsed="false">
      <c r="A94" s="30" t="n">
        <v>8</v>
      </c>
      <c r="B94" s="31" t="n">
        <f aca="false">DATA!F9</f>
        <v>0</v>
      </c>
      <c r="C94" s="32" t="e">
        <f aca="false">ingles!#ref!</f>
        <v>#NAME?</v>
      </c>
      <c r="D94" s="32" t="e">
        <f aca="false">ingles!#ref!</f>
        <v>#NAME?</v>
      </c>
      <c r="E94" s="32" t="e">
        <f aca="false">ingles!#ref!</f>
        <v>#NAME?</v>
      </c>
      <c r="F94" s="32" t="e">
        <f aca="false">ingles!#ref!</f>
        <v>#NAME?</v>
      </c>
      <c r="G94" s="32" t="e">
        <f aca="false">ingles!#ref!</f>
        <v>#NAME?</v>
      </c>
      <c r="H94" s="32" t="e">
        <f aca="false">ingles!#ref!</f>
        <v>#NAME?</v>
      </c>
      <c r="I94" s="32" t="e">
        <f aca="false">ingles!#ref!</f>
        <v>#NAME?</v>
      </c>
      <c r="J94" s="32" t="e">
        <f aca="false">ingles!#ref!</f>
        <v>#NAME?</v>
      </c>
      <c r="K94" s="32" t="e">
        <f aca="false">ingles!#ref!</f>
        <v>#NAME?</v>
      </c>
      <c r="L94" s="32" t="e">
        <f aca="false">ingles!#ref!</f>
        <v>#NAME?</v>
      </c>
      <c r="M94" s="32" t="e">
        <f aca="false">ingles!#ref!</f>
        <v>#NAME?</v>
      </c>
      <c r="N94" s="32" t="e">
        <f aca="false">ingles!#ref!</f>
        <v>#NAME?</v>
      </c>
      <c r="O94" s="32" t="e">
        <f aca="false">ingles!#ref!</f>
        <v>#NAME?</v>
      </c>
      <c r="P94" s="32" t="e">
        <f aca="false">ingles!#ref!</f>
        <v>#NAME?</v>
      </c>
      <c r="Q94" s="32" t="e">
        <f aca="false">ingles!#ref!</f>
        <v>#NAME?</v>
      </c>
      <c r="R94" s="32"/>
      <c r="S94" s="32" t="e">
        <f aca="false">ingles!#ref!</f>
        <v>#NAME?</v>
      </c>
      <c r="T94" s="32" t="e">
        <f aca="false">ingles!#ref!</f>
        <v>#NAME?</v>
      </c>
    </row>
    <row r="95" customFormat="false" ht="14.25" hidden="false" customHeight="false" outlineLevel="0" collapsed="false">
      <c r="A95" s="30" t="n">
        <v>9</v>
      </c>
      <c r="B95" s="31" t="n">
        <f aca="false">DATA!F10</f>
        <v>0</v>
      </c>
      <c r="C95" s="32" t="e">
        <f aca="false">ingles!#ref!</f>
        <v>#NAME?</v>
      </c>
      <c r="D95" s="32" t="e">
        <f aca="false">ingles!#ref!</f>
        <v>#NAME?</v>
      </c>
      <c r="E95" s="32" t="e">
        <f aca="false">ingles!#ref!</f>
        <v>#NAME?</v>
      </c>
      <c r="F95" s="32" t="e">
        <f aca="false">ingles!#ref!</f>
        <v>#NAME?</v>
      </c>
      <c r="G95" s="32" t="e">
        <f aca="false">ingles!#ref!</f>
        <v>#NAME?</v>
      </c>
      <c r="H95" s="32" t="e">
        <f aca="false">ingles!#ref!</f>
        <v>#NAME?</v>
      </c>
      <c r="I95" s="32" t="e">
        <f aca="false">ingles!#ref!</f>
        <v>#NAME?</v>
      </c>
      <c r="J95" s="32" t="e">
        <f aca="false">ingles!#ref!</f>
        <v>#NAME?</v>
      </c>
      <c r="K95" s="32" t="e">
        <f aca="false">ingles!#ref!</f>
        <v>#NAME?</v>
      </c>
      <c r="L95" s="32" t="e">
        <f aca="false">ingles!#ref!</f>
        <v>#NAME?</v>
      </c>
      <c r="M95" s="32" t="e">
        <f aca="false">ingles!#ref!</f>
        <v>#NAME?</v>
      </c>
      <c r="N95" s="32" t="e">
        <f aca="false">ingles!#ref!</f>
        <v>#NAME?</v>
      </c>
      <c r="O95" s="32" t="e">
        <f aca="false">ingles!#ref!</f>
        <v>#NAME?</v>
      </c>
      <c r="P95" s="32" t="e">
        <f aca="false">ingles!#ref!</f>
        <v>#NAME?</v>
      </c>
      <c r="Q95" s="32" t="e">
        <f aca="false">ingles!#ref!</f>
        <v>#NAME?</v>
      </c>
      <c r="R95" s="32"/>
      <c r="S95" s="32" t="e">
        <f aca="false">ingles!#ref!</f>
        <v>#NAME?</v>
      </c>
      <c r="T95" s="32" t="e">
        <f aca="false">ingles!#ref!</f>
        <v>#NAME?</v>
      </c>
    </row>
    <row r="96" customFormat="false" ht="14.25" hidden="false" customHeight="false" outlineLevel="0" collapsed="false">
      <c r="A96" s="30" t="n">
        <v>10</v>
      </c>
      <c r="B96" s="31" t="n">
        <f aca="false">DATA!F11</f>
        <v>0</v>
      </c>
      <c r="C96" s="32" t="e">
        <f aca="false">ingles!#ref!</f>
        <v>#NAME?</v>
      </c>
      <c r="D96" s="32" t="e">
        <f aca="false">ingles!#ref!</f>
        <v>#NAME?</v>
      </c>
      <c r="E96" s="32" t="e">
        <f aca="false">ingles!#ref!</f>
        <v>#NAME?</v>
      </c>
      <c r="F96" s="32" t="e">
        <f aca="false">ingles!#ref!</f>
        <v>#NAME?</v>
      </c>
      <c r="G96" s="32" t="e">
        <f aca="false">ingles!#ref!</f>
        <v>#NAME?</v>
      </c>
      <c r="H96" s="32" t="e">
        <f aca="false">ingles!#ref!</f>
        <v>#NAME?</v>
      </c>
      <c r="I96" s="32" t="e">
        <f aca="false">ingles!#ref!</f>
        <v>#NAME?</v>
      </c>
      <c r="J96" s="32" t="e">
        <f aca="false">ingles!#ref!</f>
        <v>#NAME?</v>
      </c>
      <c r="K96" s="32" t="e">
        <f aca="false">ingles!#ref!</f>
        <v>#NAME?</v>
      </c>
      <c r="L96" s="32" t="e">
        <f aca="false">ingles!#ref!</f>
        <v>#NAME?</v>
      </c>
      <c r="M96" s="32" t="e">
        <f aca="false">ingles!#ref!</f>
        <v>#NAME?</v>
      </c>
      <c r="N96" s="32" t="e">
        <f aca="false">ingles!#ref!</f>
        <v>#NAME?</v>
      </c>
      <c r="O96" s="32" t="e">
        <f aca="false">ingles!#ref!</f>
        <v>#NAME?</v>
      </c>
      <c r="P96" s="32" t="e">
        <f aca="false">ingles!#ref!</f>
        <v>#NAME?</v>
      </c>
      <c r="Q96" s="32" t="e">
        <f aca="false">ingles!#ref!</f>
        <v>#NAME?</v>
      </c>
      <c r="R96" s="32"/>
      <c r="S96" s="32" t="e">
        <f aca="false">ingles!#ref!</f>
        <v>#NAME?</v>
      </c>
      <c r="T96" s="32" t="e">
        <f aca="false">ingles!#ref!</f>
        <v>#NAME?</v>
      </c>
    </row>
    <row r="97" customFormat="false" ht="14.25" hidden="false" customHeight="false" outlineLevel="0" collapsed="false">
      <c r="A97" s="30" t="n">
        <v>11</v>
      </c>
      <c r="B97" s="31" t="n">
        <f aca="false">DATA!F12</f>
        <v>0</v>
      </c>
      <c r="C97" s="32" t="e">
        <f aca="false">ingles!#ref!</f>
        <v>#NAME?</v>
      </c>
      <c r="D97" s="32" t="e">
        <f aca="false">ingles!#ref!</f>
        <v>#NAME?</v>
      </c>
      <c r="E97" s="32" t="e">
        <f aca="false">ingles!#ref!</f>
        <v>#NAME?</v>
      </c>
      <c r="F97" s="32" t="e">
        <f aca="false">ingles!#ref!</f>
        <v>#NAME?</v>
      </c>
      <c r="G97" s="32" t="e">
        <f aca="false">ingles!#ref!</f>
        <v>#NAME?</v>
      </c>
      <c r="H97" s="32" t="e">
        <f aca="false">ingles!#ref!</f>
        <v>#NAME?</v>
      </c>
      <c r="I97" s="32" t="e">
        <f aca="false">ingles!#ref!</f>
        <v>#NAME?</v>
      </c>
      <c r="J97" s="32" t="e">
        <f aca="false">ingles!#ref!</f>
        <v>#NAME?</v>
      </c>
      <c r="K97" s="32" t="e">
        <f aca="false">ingles!#ref!</f>
        <v>#NAME?</v>
      </c>
      <c r="L97" s="32" t="e">
        <f aca="false">ingles!#ref!</f>
        <v>#NAME?</v>
      </c>
      <c r="M97" s="32" t="e">
        <f aca="false">ingles!#ref!</f>
        <v>#NAME?</v>
      </c>
      <c r="N97" s="32" t="e">
        <f aca="false">ingles!#ref!</f>
        <v>#NAME?</v>
      </c>
      <c r="O97" s="32" t="e">
        <f aca="false">ingles!#ref!</f>
        <v>#NAME?</v>
      </c>
      <c r="P97" s="32" t="e">
        <f aca="false">ingles!#ref!</f>
        <v>#NAME?</v>
      </c>
      <c r="Q97" s="32" t="e">
        <f aca="false">ingles!#ref!</f>
        <v>#NAME?</v>
      </c>
      <c r="R97" s="32"/>
      <c r="S97" s="32" t="e">
        <f aca="false">ingles!#ref!</f>
        <v>#NAME?</v>
      </c>
      <c r="T97" s="32" t="e">
        <f aca="false">ingles!#ref!</f>
        <v>#NAME?</v>
      </c>
    </row>
    <row r="98" customFormat="false" ht="14.25" hidden="false" customHeight="false" outlineLevel="0" collapsed="false">
      <c r="A98" s="30" t="n">
        <v>12</v>
      </c>
      <c r="B98" s="31" t="n">
        <f aca="false">DATA!F13</f>
        <v>0</v>
      </c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</row>
    <row r="99" customFormat="false" ht="14.25" hidden="false" customHeight="false" outlineLevel="0" collapsed="false">
      <c r="A99" s="30" t="n">
        <v>13</v>
      </c>
      <c r="B99" s="31" t="n">
        <f aca="false">DATA!F14</f>
        <v>0</v>
      </c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</row>
    <row r="100" customFormat="false" ht="14.25" hidden="false" customHeight="false" outlineLevel="0" collapsed="false">
      <c r="A100" s="30" t="n">
        <v>14</v>
      </c>
      <c r="B100" s="31" t="n">
        <f aca="false">DATA!F15</f>
        <v>0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</row>
    <row r="101" customFormat="false" ht="14.25" hidden="false" customHeight="false" outlineLevel="0" collapsed="false">
      <c r="A101" s="30"/>
      <c r="B101" s="45"/>
      <c r="C101" s="32"/>
      <c r="D101" s="33"/>
      <c r="E101" s="33"/>
      <c r="F101" s="33"/>
      <c r="G101" s="33"/>
      <c r="H101" s="33"/>
      <c r="I101" s="33"/>
      <c r="J101" s="39"/>
      <c r="K101" s="39"/>
      <c r="L101" s="33"/>
      <c r="M101" s="33"/>
      <c r="N101" s="33"/>
      <c r="O101" s="33" t="s">
        <v>384</v>
      </c>
      <c r="P101" s="33"/>
      <c r="Q101" s="34" t="n">
        <f aca="false">Ingles!Q15</f>
        <v>0</v>
      </c>
      <c r="R101" s="34"/>
      <c r="S101" s="34"/>
      <c r="T101" s="34"/>
    </row>
    <row r="104" customFormat="false" ht="18" hidden="false" customHeight="false" outlineLevel="0" collapsed="false">
      <c r="A104" s="19"/>
      <c r="B104" s="20" t="str">
        <f aca="false">DATA!B4</f>
        <v>Ingles</v>
      </c>
      <c r="C104" s="17" t="s">
        <v>38</v>
      </c>
      <c r="D104" s="17"/>
      <c r="E104" s="21" t="n">
        <f aca="false">DATA!K10</f>
        <v>0</v>
      </c>
      <c r="F104" s="21"/>
      <c r="G104" s="21"/>
      <c r="H104" s="17" t="s">
        <v>39</v>
      </c>
      <c r="I104" s="17"/>
      <c r="J104" s="21" t="n">
        <f aca="false">DATA!N10</f>
        <v>0</v>
      </c>
      <c r="K104" s="21"/>
      <c r="L104" s="21"/>
      <c r="M104" s="21"/>
      <c r="N104" s="17" t="s">
        <v>40</v>
      </c>
      <c r="O104" s="17"/>
      <c r="P104" s="21" t="n">
        <f aca="false">DATA!B11</f>
        <v>0</v>
      </c>
      <c r="Q104" s="21"/>
      <c r="R104" s="21"/>
      <c r="S104" s="21"/>
      <c r="T104" s="21"/>
    </row>
    <row r="105" customFormat="false" ht="13.5" hidden="false" customHeight="true" outlineLevel="0" collapsed="false">
      <c r="A105" s="22" t="s">
        <v>41</v>
      </c>
      <c r="B105" s="23" t="s">
        <v>42</v>
      </c>
      <c r="C105" s="24" t="s">
        <v>43</v>
      </c>
      <c r="D105" s="24"/>
      <c r="E105" s="24"/>
      <c r="F105" s="24"/>
      <c r="G105" s="24"/>
      <c r="H105" s="24"/>
      <c r="I105" s="24"/>
      <c r="J105" s="24" t="s">
        <v>44</v>
      </c>
      <c r="K105" s="24"/>
      <c r="L105" s="24"/>
      <c r="M105" s="24"/>
      <c r="N105" s="24"/>
      <c r="O105" s="24"/>
      <c r="P105" s="24"/>
      <c r="Q105" s="24"/>
      <c r="R105" s="24"/>
      <c r="S105" s="24"/>
      <c r="T105" s="24"/>
    </row>
    <row r="106" customFormat="false" ht="66.75" hidden="false" customHeight="false" outlineLevel="0" collapsed="false">
      <c r="A106" s="22"/>
      <c r="B106" s="23"/>
      <c r="C106" s="25" t="s">
        <v>45</v>
      </c>
      <c r="D106" s="26" t="s">
        <v>46</v>
      </c>
      <c r="E106" s="27" t="s">
        <v>47</v>
      </c>
      <c r="F106" s="27" t="s">
        <v>382</v>
      </c>
      <c r="G106" s="27" t="s">
        <v>49</v>
      </c>
      <c r="H106" s="28" t="s">
        <v>383</v>
      </c>
      <c r="I106" s="27" t="s">
        <v>51</v>
      </c>
      <c r="J106" s="27" t="s">
        <v>45</v>
      </c>
      <c r="K106" s="29" t="s">
        <v>46</v>
      </c>
      <c r="L106" s="27" t="s">
        <v>47</v>
      </c>
      <c r="M106" s="28" t="s">
        <v>382</v>
      </c>
      <c r="N106" s="28" t="s">
        <v>49</v>
      </c>
      <c r="O106" s="27" t="s">
        <v>383</v>
      </c>
      <c r="P106" s="27" t="s">
        <v>52</v>
      </c>
      <c r="Q106" s="27" t="s">
        <v>53</v>
      </c>
      <c r="R106" s="27" t="s">
        <v>54</v>
      </c>
      <c r="S106" s="27" t="s">
        <v>55</v>
      </c>
      <c r="T106" s="27" t="s">
        <v>56</v>
      </c>
    </row>
    <row r="107" customFormat="false" ht="14.25" hidden="false" customHeight="false" outlineLevel="0" collapsed="false">
      <c r="A107" s="30" t="n">
        <v>1</v>
      </c>
      <c r="B107" s="31" t="str">
        <f aca="false">DATA!F2</f>
        <v>BELTRÁN OLMEDO JESÚS JHUBER</v>
      </c>
      <c r="C107" s="32" t="n">
        <f aca="false">EEFF!C7</f>
        <v>3.5</v>
      </c>
      <c r="D107" s="32" t="n">
        <f aca="false">EEFF!D7</f>
        <v>9</v>
      </c>
      <c r="E107" s="32" t="n">
        <f aca="false">EEFF!E7</f>
        <v>6.25</v>
      </c>
      <c r="F107" s="32" t="n">
        <f aca="false">EEFF!F7</f>
        <v>4.375</v>
      </c>
      <c r="G107" s="32" t="n">
        <f aca="false">EEFF!G7</f>
        <v>9</v>
      </c>
      <c r="H107" s="32" t="n">
        <f aca="false">EEFF!H7</f>
        <v>2.7</v>
      </c>
      <c r="I107" s="32" t="n">
        <f aca="false">EEFF!I7</f>
        <v>7.075</v>
      </c>
      <c r="J107" s="32" t="n">
        <f aca="false">EEFF!J7</f>
        <v>0</v>
      </c>
      <c r="K107" s="32" t="n">
        <f aca="false">EEFF!K7</f>
        <v>0</v>
      </c>
      <c r="L107" s="32" t="n">
        <f aca="false">EEFF!L7</f>
        <v>0</v>
      </c>
      <c r="M107" s="32" t="n">
        <f aca="false">EEFF!M7</f>
        <v>0</v>
      </c>
      <c r="N107" s="32" t="n">
        <f aca="false">EEFF!N7</f>
        <v>0</v>
      </c>
      <c r="O107" s="32" t="n">
        <f aca="false">EEFF!O7</f>
        <v>0</v>
      </c>
      <c r="P107" s="32" t="n">
        <f aca="false">EEFF!P7</f>
        <v>0</v>
      </c>
      <c r="Q107" s="32" t="n">
        <f aca="false">EEFF!Q7</f>
        <v>3.5375</v>
      </c>
      <c r="R107" s="32"/>
      <c r="S107" s="32" t="n">
        <f aca="false">EEFF!S7</f>
        <v>0</v>
      </c>
      <c r="T107" s="32" t="n">
        <f aca="false">EEFF!T7</f>
        <v>0</v>
      </c>
    </row>
    <row r="108" customFormat="false" ht="14.25" hidden="false" customHeight="false" outlineLevel="0" collapsed="false">
      <c r="A108" s="30" t="n">
        <v>2</v>
      </c>
      <c r="B108" s="31" t="str">
        <f aca="false">DATA!F3</f>
        <v>CUEVA ALBERCA DAVID ALEJANDRO</v>
      </c>
      <c r="C108" s="32" t="n">
        <f aca="false">EEFF!C8</f>
        <v>0</v>
      </c>
      <c r="D108" s="32" t="n">
        <f aca="false">EEFF!D8</f>
        <v>0</v>
      </c>
      <c r="E108" s="32" t="n">
        <f aca="false">EEFF!E8</f>
        <v>0</v>
      </c>
      <c r="F108" s="32" t="n">
        <f aca="false">EEFF!F8</f>
        <v>0</v>
      </c>
      <c r="G108" s="32" t="n">
        <f aca="false">EEFF!G8</f>
        <v>0</v>
      </c>
      <c r="H108" s="32" t="n">
        <f aca="false">EEFF!H8</f>
        <v>0</v>
      </c>
      <c r="I108" s="32" t="n">
        <f aca="false">EEFF!I8</f>
        <v>0</v>
      </c>
      <c r="J108" s="32" t="n">
        <f aca="false">EEFF!J8</f>
        <v>0</v>
      </c>
      <c r="K108" s="32" t="n">
        <f aca="false">EEFF!K8</f>
        <v>0</v>
      </c>
      <c r="L108" s="32" t="n">
        <f aca="false">EEFF!L8</f>
        <v>0</v>
      </c>
      <c r="M108" s="32" t="n">
        <f aca="false">EEFF!M8</f>
        <v>0</v>
      </c>
      <c r="N108" s="32" t="n">
        <f aca="false">EEFF!N8</f>
        <v>0</v>
      </c>
      <c r="O108" s="32" t="n">
        <f aca="false">EEFF!O8</f>
        <v>0</v>
      </c>
      <c r="P108" s="32" t="n">
        <f aca="false">EEFF!P8</f>
        <v>0</v>
      </c>
      <c r="Q108" s="32" t="n">
        <f aca="false">EEFF!Q8</f>
        <v>0</v>
      </c>
      <c r="R108" s="32"/>
      <c r="S108" s="32" t="n">
        <f aca="false">EEFF!S8</f>
        <v>0</v>
      </c>
      <c r="T108" s="32" t="n">
        <f aca="false">EEFF!T8</f>
        <v>0</v>
      </c>
    </row>
    <row r="109" customFormat="false" ht="14.25" hidden="false" customHeight="false" outlineLevel="0" collapsed="false">
      <c r="A109" s="30" t="n">
        <v>3</v>
      </c>
      <c r="B109" s="31" t="str">
        <f aca="false">DATA!F4</f>
        <v>GAONA ONTANEDA MARÍA VIVIANA</v>
      </c>
      <c r="C109" s="32" t="n">
        <f aca="false">EEFF!C9</f>
        <v>7</v>
      </c>
      <c r="D109" s="32" t="n">
        <f aca="false">EEFF!D9</f>
        <v>10</v>
      </c>
      <c r="E109" s="32" t="n">
        <f aca="false">EEFF!E9</f>
        <v>8.5</v>
      </c>
      <c r="F109" s="32" t="n">
        <f aca="false">EEFF!F9</f>
        <v>5.95</v>
      </c>
      <c r="G109" s="32" t="n">
        <f aca="false">EEFF!G9</f>
        <v>8</v>
      </c>
      <c r="H109" s="32" t="n">
        <f aca="false">EEFF!H9</f>
        <v>2.4</v>
      </c>
      <c r="I109" s="32" t="n">
        <f aca="false">EEFF!I9</f>
        <v>8.35</v>
      </c>
      <c r="J109" s="32" t="n">
        <f aca="false">EEFF!J9</f>
        <v>0</v>
      </c>
      <c r="K109" s="32" t="n">
        <f aca="false">EEFF!K9</f>
        <v>7</v>
      </c>
      <c r="L109" s="32" t="n">
        <f aca="false">EEFF!L9</f>
        <v>3.5</v>
      </c>
      <c r="M109" s="32" t="n">
        <f aca="false">EEFF!M9</f>
        <v>2.45</v>
      </c>
      <c r="N109" s="32" t="n">
        <f aca="false">EEFF!N9</f>
        <v>4</v>
      </c>
      <c r="O109" s="32" t="n">
        <f aca="false">EEFF!O9</f>
        <v>1.2</v>
      </c>
      <c r="P109" s="32" t="n">
        <f aca="false">EEFF!P9</f>
        <v>3.65</v>
      </c>
      <c r="Q109" s="32" t="n">
        <f aca="false">EEFF!Q9</f>
        <v>6</v>
      </c>
      <c r="R109" s="32"/>
      <c r="S109" s="32" t="n">
        <f aca="false">EEFF!S9</f>
        <v>0</v>
      </c>
      <c r="T109" s="32" t="str">
        <f aca="false">EEFF!T9</f>
        <v>B</v>
      </c>
    </row>
    <row r="110" customFormat="false" ht="14.25" hidden="false" customHeight="false" outlineLevel="0" collapsed="false">
      <c r="A110" s="30" t="n">
        <v>4</v>
      </c>
      <c r="B110" s="31" t="str">
        <f aca="false">DATA!F5</f>
        <v>ORTEGA PASACA CARLOS ENRIQUE</v>
      </c>
      <c r="C110" s="32" t="n">
        <f aca="false">EEFF!C10</f>
        <v>10</v>
      </c>
      <c r="D110" s="32" t="n">
        <f aca="false">EEFF!D10</f>
        <v>10</v>
      </c>
      <c r="E110" s="32" t="n">
        <f aca="false">EEFF!E10</f>
        <v>10</v>
      </c>
      <c r="F110" s="32" t="n">
        <f aca="false">EEFF!F10</f>
        <v>7</v>
      </c>
      <c r="G110" s="32" t="n">
        <f aca="false">EEFF!G10</f>
        <v>10</v>
      </c>
      <c r="H110" s="32" t="n">
        <f aca="false">EEFF!H10</f>
        <v>3</v>
      </c>
      <c r="I110" s="32" t="n">
        <f aca="false">EEFF!I10</f>
        <v>10</v>
      </c>
      <c r="J110" s="32" t="n">
        <f aca="false">EEFF!J10</f>
        <v>10</v>
      </c>
      <c r="K110" s="32" t="n">
        <f aca="false">EEFF!K10</f>
        <v>8.75</v>
      </c>
      <c r="L110" s="32" t="n">
        <f aca="false">EEFF!L10</f>
        <v>9.375</v>
      </c>
      <c r="M110" s="32" t="n">
        <f aca="false">EEFF!M10</f>
        <v>6.5625</v>
      </c>
      <c r="N110" s="32" t="n">
        <f aca="false">EEFF!N10</f>
        <v>7.5</v>
      </c>
      <c r="O110" s="32" t="n">
        <f aca="false">EEFF!O10</f>
        <v>2.25</v>
      </c>
      <c r="P110" s="32" t="n">
        <f aca="false">EEFF!P10</f>
        <v>8.8125</v>
      </c>
      <c r="Q110" s="32" t="n">
        <f aca="false">EEFF!Q10</f>
        <v>9.40625</v>
      </c>
      <c r="R110" s="32"/>
      <c r="S110" s="32" t="n">
        <f aca="false">EEFF!S10</f>
        <v>0</v>
      </c>
      <c r="T110" s="32" t="str">
        <f aca="false">EEFF!T10</f>
        <v>B</v>
      </c>
    </row>
    <row r="111" customFormat="false" ht="14.25" hidden="false" customHeight="false" outlineLevel="0" collapsed="false">
      <c r="A111" s="30" t="n">
        <v>5</v>
      </c>
      <c r="B111" s="31" t="str">
        <f aca="false">DATA!F6</f>
        <v>SHIMBUKAT ANTUN JAZMIN ADAMARI</v>
      </c>
      <c r="C111" s="32" t="n">
        <f aca="false">EEFF!C11</f>
        <v>10</v>
      </c>
      <c r="D111" s="32" t="n">
        <f aca="false">EEFF!D11</f>
        <v>10</v>
      </c>
      <c r="E111" s="32" t="n">
        <f aca="false">EEFF!E11</f>
        <v>10</v>
      </c>
      <c r="F111" s="32" t="n">
        <f aca="false">EEFF!F11</f>
        <v>7</v>
      </c>
      <c r="G111" s="32" t="n">
        <f aca="false">EEFF!G11</f>
        <v>10</v>
      </c>
      <c r="H111" s="32" t="n">
        <f aca="false">EEFF!H11</f>
        <v>3</v>
      </c>
      <c r="I111" s="32" t="n">
        <f aca="false">EEFF!I11</f>
        <v>10</v>
      </c>
      <c r="J111" s="32" t="n">
        <f aca="false">EEFF!J11</f>
        <v>10</v>
      </c>
      <c r="K111" s="32" t="n">
        <f aca="false">EEFF!K11</f>
        <v>7</v>
      </c>
      <c r="L111" s="32" t="n">
        <f aca="false">EEFF!L11</f>
        <v>8.5</v>
      </c>
      <c r="M111" s="32" t="n">
        <f aca="false">EEFF!M11</f>
        <v>5.95</v>
      </c>
      <c r="N111" s="32" t="n">
        <f aca="false">EEFF!N11</f>
        <v>4</v>
      </c>
      <c r="O111" s="32" t="n">
        <f aca="false">EEFF!O11</f>
        <v>1.2</v>
      </c>
      <c r="P111" s="32" t="n">
        <f aca="false">EEFF!P11</f>
        <v>7.15</v>
      </c>
      <c r="Q111" s="32" t="n">
        <f aca="false">EEFF!Q11</f>
        <v>8.575</v>
      </c>
      <c r="R111" s="32"/>
      <c r="S111" s="32" t="n">
        <f aca="false">EEFF!S11</f>
        <v>0</v>
      </c>
      <c r="T111" s="32" t="str">
        <f aca="false">EEFF!T11</f>
        <v>B</v>
      </c>
    </row>
    <row r="112" customFormat="false" ht="14.25" hidden="false" customHeight="false" outlineLevel="0" collapsed="false">
      <c r="A112" s="30" t="n">
        <v>6</v>
      </c>
      <c r="B112" s="31" t="str">
        <f aca="false">DATA!F7</f>
        <v>TUPIKIA ANKUASH MAILY GABRIELA</v>
      </c>
      <c r="C112" s="32" t="n">
        <f aca="false">EEFF!C12</f>
        <v>10</v>
      </c>
      <c r="D112" s="32" t="n">
        <f aca="false">EEFF!D12</f>
        <v>10</v>
      </c>
      <c r="E112" s="32" t="n">
        <f aca="false">EEFF!E12</f>
        <v>10</v>
      </c>
      <c r="F112" s="32" t="n">
        <f aca="false">EEFF!F12</f>
        <v>7</v>
      </c>
      <c r="G112" s="32" t="n">
        <f aca="false">EEFF!G12</f>
        <v>8</v>
      </c>
      <c r="H112" s="32" t="n">
        <f aca="false">EEFF!H12</f>
        <v>2.4</v>
      </c>
      <c r="I112" s="32" t="n">
        <f aca="false">EEFF!I12</f>
        <v>9.4</v>
      </c>
      <c r="J112" s="32" t="n">
        <f aca="false">EEFF!J12</f>
        <v>10</v>
      </c>
      <c r="K112" s="32" t="n">
        <f aca="false">EEFF!K12</f>
        <v>8.5</v>
      </c>
      <c r="L112" s="32" t="n">
        <f aca="false">EEFF!L12</f>
        <v>9.25</v>
      </c>
      <c r="M112" s="32" t="n">
        <f aca="false">EEFF!M12</f>
        <v>6.475</v>
      </c>
      <c r="N112" s="32" t="n">
        <f aca="false">EEFF!N12</f>
        <v>7</v>
      </c>
      <c r="O112" s="32" t="n">
        <f aca="false">EEFF!O12</f>
        <v>2.1</v>
      </c>
      <c r="P112" s="32" t="n">
        <f aca="false">EEFF!P12</f>
        <v>8.575</v>
      </c>
      <c r="Q112" s="32" t="n">
        <f aca="false">EEFF!Q12</f>
        <v>8.9875</v>
      </c>
      <c r="R112" s="32"/>
      <c r="S112" s="32" t="n">
        <f aca="false">EEFF!S12</f>
        <v>0</v>
      </c>
      <c r="T112" s="32" t="str">
        <f aca="false">EEFF!T12</f>
        <v>B</v>
      </c>
    </row>
    <row r="113" customFormat="false" ht="14.25" hidden="false" customHeight="false" outlineLevel="0" collapsed="false">
      <c r="A113" s="30" t="n">
        <v>7</v>
      </c>
      <c r="B113" s="31" t="n">
        <f aca="false">DATA!F8</f>
        <v>0</v>
      </c>
      <c r="C113" s="32" t="n">
        <f aca="false">EEFF!C13</f>
        <v>0</v>
      </c>
      <c r="D113" s="32" t="n">
        <f aca="false">EEFF!D13</f>
        <v>0</v>
      </c>
      <c r="E113" s="32" t="n">
        <f aca="false">EEFF!E13</f>
        <v>0</v>
      </c>
      <c r="F113" s="32" t="n">
        <f aca="false">EEFF!F13</f>
        <v>0</v>
      </c>
      <c r="G113" s="32" t="n">
        <f aca="false">EEFF!G13</f>
        <v>0</v>
      </c>
      <c r="H113" s="32" t="n">
        <f aca="false">EEFF!H13</f>
        <v>0</v>
      </c>
      <c r="I113" s="32" t="n">
        <f aca="false">EEFF!I13</f>
        <v>0</v>
      </c>
      <c r="J113" s="32" t="n">
        <f aca="false">EEFF!J13</f>
        <v>0</v>
      </c>
      <c r="K113" s="32" t="n">
        <f aca="false">EEFF!K13</f>
        <v>0</v>
      </c>
      <c r="L113" s="32" t="n">
        <f aca="false">EEFF!L13</f>
        <v>0</v>
      </c>
      <c r="M113" s="32" t="n">
        <f aca="false">EEFF!M13</f>
        <v>0</v>
      </c>
      <c r="N113" s="32" t="n">
        <f aca="false">EEFF!N13</f>
        <v>0</v>
      </c>
      <c r="O113" s="32" t="n">
        <f aca="false">EEFF!O13</f>
        <v>0</v>
      </c>
      <c r="P113" s="32" t="n">
        <f aca="false">EEFF!P13</f>
        <v>0</v>
      </c>
      <c r="Q113" s="32" t="n">
        <f aca="false">EEFF!Q13</f>
        <v>0</v>
      </c>
      <c r="R113" s="32"/>
      <c r="S113" s="32" t="n">
        <f aca="false">EEFF!S13</f>
        <v>0</v>
      </c>
      <c r="T113" s="32" t="n">
        <f aca="false">EEFF!T13</f>
        <v>0</v>
      </c>
    </row>
    <row r="114" customFormat="false" ht="14.25" hidden="false" customHeight="false" outlineLevel="0" collapsed="false">
      <c r="A114" s="30" t="n">
        <v>8</v>
      </c>
      <c r="B114" s="31" t="n">
        <f aca="false">DATA!F9</f>
        <v>0</v>
      </c>
      <c r="C114" s="32" t="e">
        <f aca="false">#REF!</f>
        <v>#REF!</v>
      </c>
      <c r="D114" s="32" t="e">
        <f aca="false">#REF!</f>
        <v>#REF!</v>
      </c>
      <c r="E114" s="32" t="e">
        <f aca="false">#REF!</f>
        <v>#REF!</v>
      </c>
      <c r="F114" s="32" t="e">
        <f aca="false">#REF!</f>
        <v>#REF!</v>
      </c>
      <c r="G114" s="32" t="e">
        <f aca="false">#REF!</f>
        <v>#REF!</v>
      </c>
      <c r="H114" s="32" t="e">
        <f aca="false">#REF!</f>
        <v>#REF!</v>
      </c>
      <c r="I114" s="32" t="e">
        <f aca="false">#REF!</f>
        <v>#REF!</v>
      </c>
      <c r="J114" s="32" t="e">
        <f aca="false">#REF!</f>
        <v>#REF!</v>
      </c>
      <c r="K114" s="32" t="e">
        <f aca="false">#REF!</f>
        <v>#REF!</v>
      </c>
      <c r="L114" s="32" t="e">
        <f aca="false">#REF!</f>
        <v>#REF!</v>
      </c>
      <c r="M114" s="32" t="e">
        <f aca="false">#REF!</f>
        <v>#REF!</v>
      </c>
      <c r="N114" s="32" t="e">
        <f aca="false">#REF!</f>
        <v>#REF!</v>
      </c>
      <c r="O114" s="32" t="e">
        <f aca="false">#REF!</f>
        <v>#REF!</v>
      </c>
      <c r="P114" s="32" t="e">
        <f aca="false">#REF!</f>
        <v>#REF!</v>
      </c>
      <c r="Q114" s="32" t="e">
        <f aca="false">#REF!</f>
        <v>#REF!</v>
      </c>
      <c r="R114" s="32"/>
      <c r="S114" s="32" t="e">
        <f aca="false">#REF!</f>
        <v>#REF!</v>
      </c>
      <c r="T114" s="32" t="e">
        <f aca="false">#REF!</f>
        <v>#REF!</v>
      </c>
    </row>
    <row r="115" customFormat="false" ht="14.25" hidden="false" customHeight="false" outlineLevel="0" collapsed="false">
      <c r="A115" s="30" t="n">
        <v>9</v>
      </c>
      <c r="B115" s="31" t="n">
        <f aca="false">DATA!F10</f>
        <v>0</v>
      </c>
      <c r="C115" s="32" t="e">
        <f aca="false">#REF!</f>
        <v>#REF!</v>
      </c>
      <c r="D115" s="32" t="e">
        <f aca="false">#REF!</f>
        <v>#REF!</v>
      </c>
      <c r="E115" s="32" t="e">
        <f aca="false">#REF!</f>
        <v>#REF!</v>
      </c>
      <c r="F115" s="32" t="e">
        <f aca="false">#REF!</f>
        <v>#REF!</v>
      </c>
      <c r="G115" s="32" t="e">
        <f aca="false">#REF!</f>
        <v>#REF!</v>
      </c>
      <c r="H115" s="32" t="e">
        <f aca="false">#REF!</f>
        <v>#REF!</v>
      </c>
      <c r="I115" s="32" t="e">
        <f aca="false">#REF!</f>
        <v>#REF!</v>
      </c>
      <c r="J115" s="32" t="e">
        <f aca="false">#REF!</f>
        <v>#REF!</v>
      </c>
      <c r="K115" s="32" t="e">
        <f aca="false">#REF!</f>
        <v>#REF!</v>
      </c>
      <c r="L115" s="32" t="e">
        <f aca="false">#REF!</f>
        <v>#REF!</v>
      </c>
      <c r="M115" s="32" t="e">
        <f aca="false">#REF!</f>
        <v>#REF!</v>
      </c>
      <c r="N115" s="32" t="e">
        <f aca="false">#REF!</f>
        <v>#REF!</v>
      </c>
      <c r="O115" s="32" t="e">
        <f aca="false">#REF!</f>
        <v>#REF!</v>
      </c>
      <c r="P115" s="32" t="e">
        <f aca="false">#REF!</f>
        <v>#REF!</v>
      </c>
      <c r="Q115" s="32" t="e">
        <f aca="false">#REF!</f>
        <v>#REF!</v>
      </c>
      <c r="R115" s="32"/>
      <c r="S115" s="32" t="e">
        <f aca="false">#REF!</f>
        <v>#REF!</v>
      </c>
      <c r="T115" s="32" t="e">
        <f aca="false">#REF!</f>
        <v>#REF!</v>
      </c>
    </row>
    <row r="116" customFormat="false" ht="14.25" hidden="false" customHeight="false" outlineLevel="0" collapsed="false">
      <c r="A116" s="30" t="n">
        <v>10</v>
      </c>
      <c r="B116" s="31" t="n">
        <f aca="false">DATA!F11</f>
        <v>0</v>
      </c>
      <c r="C116" s="32" t="e">
        <f aca="false">#REF!</f>
        <v>#REF!</v>
      </c>
      <c r="D116" s="32" t="e">
        <f aca="false">#REF!</f>
        <v>#REF!</v>
      </c>
      <c r="E116" s="32" t="e">
        <f aca="false">#REF!</f>
        <v>#REF!</v>
      </c>
      <c r="F116" s="32" t="e">
        <f aca="false">#REF!</f>
        <v>#REF!</v>
      </c>
      <c r="G116" s="32" t="e">
        <f aca="false">#REF!</f>
        <v>#REF!</v>
      </c>
      <c r="H116" s="32" t="e">
        <f aca="false">#REF!</f>
        <v>#REF!</v>
      </c>
      <c r="I116" s="32" t="e">
        <f aca="false">#REF!</f>
        <v>#REF!</v>
      </c>
      <c r="J116" s="32" t="e">
        <f aca="false">#REF!</f>
        <v>#REF!</v>
      </c>
      <c r="K116" s="32" t="e">
        <f aca="false">#REF!</f>
        <v>#REF!</v>
      </c>
      <c r="L116" s="32" t="e">
        <f aca="false">#REF!</f>
        <v>#REF!</v>
      </c>
      <c r="M116" s="32" t="e">
        <f aca="false">#REF!</f>
        <v>#REF!</v>
      </c>
      <c r="N116" s="32" t="e">
        <f aca="false">#REF!</f>
        <v>#REF!</v>
      </c>
      <c r="O116" s="32" t="e">
        <f aca="false">#REF!</f>
        <v>#REF!</v>
      </c>
      <c r="P116" s="32" t="e">
        <f aca="false">#REF!</f>
        <v>#REF!</v>
      </c>
      <c r="Q116" s="32" t="e">
        <f aca="false">#REF!</f>
        <v>#REF!</v>
      </c>
      <c r="R116" s="32"/>
      <c r="S116" s="32" t="e">
        <f aca="false">#REF!</f>
        <v>#REF!</v>
      </c>
      <c r="T116" s="32" t="e">
        <f aca="false">#REF!</f>
        <v>#REF!</v>
      </c>
    </row>
    <row r="117" customFormat="false" ht="14.25" hidden="false" customHeight="false" outlineLevel="0" collapsed="false">
      <c r="A117" s="30" t="n">
        <v>11</v>
      </c>
      <c r="B117" s="31" t="n">
        <f aca="false">DATA!F12</f>
        <v>0</v>
      </c>
      <c r="C117" s="32" t="e">
        <f aca="false">#REF!</f>
        <v>#REF!</v>
      </c>
      <c r="D117" s="32" t="e">
        <f aca="false">#REF!</f>
        <v>#REF!</v>
      </c>
      <c r="E117" s="32" t="e">
        <f aca="false">#REF!</f>
        <v>#REF!</v>
      </c>
      <c r="F117" s="32" t="e">
        <f aca="false">#REF!</f>
        <v>#REF!</v>
      </c>
      <c r="G117" s="32" t="e">
        <f aca="false">#REF!</f>
        <v>#REF!</v>
      </c>
      <c r="H117" s="32" t="e">
        <f aca="false">#REF!</f>
        <v>#REF!</v>
      </c>
      <c r="I117" s="32" t="e">
        <f aca="false">#REF!</f>
        <v>#REF!</v>
      </c>
      <c r="J117" s="32" t="e">
        <f aca="false">#REF!</f>
        <v>#REF!</v>
      </c>
      <c r="K117" s="32" t="e">
        <f aca="false">#REF!</f>
        <v>#REF!</v>
      </c>
      <c r="L117" s="32" t="e">
        <f aca="false">#REF!</f>
        <v>#REF!</v>
      </c>
      <c r="M117" s="32" t="e">
        <f aca="false">#REF!</f>
        <v>#REF!</v>
      </c>
      <c r="N117" s="32" t="e">
        <f aca="false">#REF!</f>
        <v>#REF!</v>
      </c>
      <c r="O117" s="32" t="e">
        <f aca="false">#REF!</f>
        <v>#REF!</v>
      </c>
      <c r="P117" s="32" t="e">
        <f aca="false">#REF!</f>
        <v>#REF!</v>
      </c>
      <c r="Q117" s="32" t="e">
        <f aca="false">#REF!</f>
        <v>#REF!</v>
      </c>
      <c r="R117" s="32"/>
      <c r="S117" s="32" t="e">
        <f aca="false">#REF!</f>
        <v>#REF!</v>
      </c>
      <c r="T117" s="32" t="e">
        <f aca="false">#REF!</f>
        <v>#REF!</v>
      </c>
    </row>
    <row r="118" customFormat="false" ht="14.25" hidden="false" customHeight="false" outlineLevel="0" collapsed="false">
      <c r="A118" s="30" t="n">
        <v>12</v>
      </c>
      <c r="B118" s="31" t="n">
        <f aca="false">DATA!F13</f>
        <v>0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 customFormat="false" ht="14.25" hidden="false" customHeight="false" outlineLevel="0" collapsed="false">
      <c r="A119" s="30" t="n">
        <v>13</v>
      </c>
      <c r="B119" s="31" t="n">
        <f aca="false">DATA!F14</f>
        <v>0</v>
      </c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 customFormat="false" ht="14.25" hidden="false" customHeight="false" outlineLevel="0" collapsed="false">
      <c r="A120" s="30" t="n">
        <v>14</v>
      </c>
      <c r="B120" s="31" t="n">
        <f aca="false">DATA!F15</f>
        <v>0</v>
      </c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 customFormat="false" ht="14.25" hidden="false" customHeight="false" outlineLevel="0" collapsed="false">
      <c r="A121" s="30"/>
      <c r="B121" s="45"/>
      <c r="C121" s="32"/>
      <c r="D121" s="33"/>
      <c r="E121" s="33"/>
      <c r="F121" s="33"/>
      <c r="G121" s="33"/>
      <c r="H121" s="33"/>
      <c r="I121" s="33"/>
      <c r="J121" s="39"/>
      <c r="K121" s="39"/>
      <c r="L121" s="33"/>
      <c r="M121" s="33"/>
      <c r="N121" s="33"/>
      <c r="O121" s="33" t="s">
        <v>384</v>
      </c>
      <c r="P121" s="33"/>
      <c r="Q121" s="34" t="n">
        <f aca="false">EEFF!Q14</f>
        <v>0</v>
      </c>
      <c r="R121" s="34"/>
      <c r="S121" s="34"/>
      <c r="T121" s="34"/>
    </row>
    <row r="124" customFormat="false" ht="18" hidden="false" customHeight="false" outlineLevel="0" collapsed="false">
      <c r="A124" s="19"/>
      <c r="B124" s="20" t="str">
        <f aca="false">DATA!B4</f>
        <v>Ingles</v>
      </c>
      <c r="C124" s="17" t="s">
        <v>38</v>
      </c>
      <c r="D124" s="17"/>
      <c r="E124" s="21" t="n">
        <f aca="false">DATA!K11</f>
        <v>0</v>
      </c>
      <c r="F124" s="21"/>
      <c r="G124" s="21"/>
      <c r="H124" s="17" t="s">
        <v>39</v>
      </c>
      <c r="I124" s="17"/>
      <c r="J124" s="21" t="n">
        <f aca="false">DATA!N11</f>
        <v>0</v>
      </c>
      <c r="K124" s="21"/>
      <c r="L124" s="21"/>
      <c r="M124" s="21"/>
      <c r="N124" s="17" t="s">
        <v>40</v>
      </c>
      <c r="O124" s="17"/>
      <c r="P124" s="21" t="n">
        <f aca="false">DATA!B11</f>
        <v>0</v>
      </c>
      <c r="Q124" s="21"/>
      <c r="R124" s="21"/>
      <c r="S124" s="21"/>
      <c r="T124" s="21"/>
    </row>
    <row r="125" customFormat="false" ht="13.5" hidden="false" customHeight="true" outlineLevel="0" collapsed="false">
      <c r="A125" s="22" t="s">
        <v>41</v>
      </c>
      <c r="B125" s="23" t="s">
        <v>42</v>
      </c>
      <c r="C125" s="24" t="s">
        <v>43</v>
      </c>
      <c r="D125" s="24"/>
      <c r="E125" s="24"/>
      <c r="F125" s="24"/>
      <c r="G125" s="24"/>
      <c r="H125" s="24"/>
      <c r="I125" s="24"/>
      <c r="J125" s="24" t="s">
        <v>44</v>
      </c>
      <c r="K125" s="24"/>
      <c r="L125" s="24"/>
      <c r="M125" s="24"/>
      <c r="N125" s="24"/>
      <c r="O125" s="24"/>
      <c r="P125" s="24"/>
      <c r="Q125" s="24"/>
      <c r="R125" s="24"/>
      <c r="S125" s="24"/>
      <c r="T125" s="24"/>
    </row>
    <row r="126" customFormat="false" ht="66.75" hidden="false" customHeight="false" outlineLevel="0" collapsed="false">
      <c r="A126" s="22"/>
      <c r="B126" s="23"/>
      <c r="C126" s="25" t="s">
        <v>45</v>
      </c>
      <c r="D126" s="26" t="s">
        <v>46</v>
      </c>
      <c r="E126" s="27" t="s">
        <v>47</v>
      </c>
      <c r="F126" s="27" t="s">
        <v>382</v>
      </c>
      <c r="G126" s="27" t="s">
        <v>49</v>
      </c>
      <c r="H126" s="28" t="s">
        <v>383</v>
      </c>
      <c r="I126" s="27" t="s">
        <v>51</v>
      </c>
      <c r="J126" s="27" t="s">
        <v>45</v>
      </c>
      <c r="K126" s="29" t="s">
        <v>46</v>
      </c>
      <c r="L126" s="27" t="s">
        <v>47</v>
      </c>
      <c r="M126" s="28" t="s">
        <v>382</v>
      </c>
      <c r="N126" s="28" t="s">
        <v>49</v>
      </c>
      <c r="O126" s="27" t="s">
        <v>383</v>
      </c>
      <c r="P126" s="27" t="s">
        <v>52</v>
      </c>
      <c r="Q126" s="27" t="s">
        <v>53</v>
      </c>
      <c r="R126" s="27" t="s">
        <v>54</v>
      </c>
      <c r="S126" s="27" t="s">
        <v>55</v>
      </c>
      <c r="T126" s="27" t="s">
        <v>56</v>
      </c>
    </row>
    <row r="127" customFormat="false" ht="14.25" hidden="false" customHeight="false" outlineLevel="0" collapsed="false">
      <c r="A127" s="30" t="n">
        <v>1</v>
      </c>
      <c r="B127" s="31" t="str">
        <f aca="false">DATA!F2</f>
        <v>BELTRÁN OLMEDO JESÚS JHUBER</v>
      </c>
      <c r="C127" s="32" t="n">
        <f aca="false">ECA!C7</f>
        <v>9</v>
      </c>
      <c r="D127" s="32" t="n">
        <f aca="false">ECA!D7</f>
        <v>9.75</v>
      </c>
      <c r="E127" s="32" t="n">
        <f aca="false">ECA!E7</f>
        <v>9.375</v>
      </c>
      <c r="F127" s="32" t="n">
        <f aca="false">ECA!F7</f>
        <v>6.5625</v>
      </c>
      <c r="G127" s="32" t="n">
        <f aca="false">ECA!G7</f>
        <v>7</v>
      </c>
      <c r="H127" s="32" t="n">
        <f aca="false">ECA!H7</f>
        <v>2.1</v>
      </c>
      <c r="I127" s="32" t="n">
        <f aca="false">ECA!I7</f>
        <v>8.6625</v>
      </c>
      <c r="J127" s="32" t="n">
        <f aca="false">ECA!J7</f>
        <v>0</v>
      </c>
      <c r="K127" s="32" t="n">
        <f aca="false">ECA!K7</f>
        <v>0</v>
      </c>
      <c r="L127" s="32" t="n">
        <f aca="false">ECA!L7</f>
        <v>0</v>
      </c>
      <c r="M127" s="32" t="n">
        <f aca="false">ECA!M7</f>
        <v>0</v>
      </c>
      <c r="N127" s="32" t="n">
        <f aca="false">ECA!N7</f>
        <v>0</v>
      </c>
      <c r="O127" s="32" t="n">
        <f aca="false">ECA!O7</f>
        <v>0</v>
      </c>
      <c r="P127" s="32" t="n">
        <f aca="false">ECA!P7</f>
        <v>0</v>
      </c>
      <c r="Q127" s="32" t="n">
        <f aca="false">ECA!Q7</f>
        <v>4.33125</v>
      </c>
      <c r="R127" s="32"/>
      <c r="S127" s="32" t="n">
        <f aca="false">ECA!S7</f>
        <v>0</v>
      </c>
      <c r="T127" s="32" t="n">
        <f aca="false">ECA!T7</f>
        <v>0</v>
      </c>
    </row>
    <row r="128" customFormat="false" ht="14.25" hidden="false" customHeight="false" outlineLevel="0" collapsed="false">
      <c r="A128" s="30" t="n">
        <v>2</v>
      </c>
      <c r="B128" s="31" t="str">
        <f aca="false">DATA!F3</f>
        <v>CUEVA ALBERCA DAVID ALEJANDRO</v>
      </c>
      <c r="C128" s="32" t="n">
        <f aca="false">ECA!C8</f>
        <v>0</v>
      </c>
      <c r="D128" s="32" t="n">
        <f aca="false">ECA!D8</f>
        <v>0</v>
      </c>
      <c r="E128" s="32" t="n">
        <f aca="false">ECA!E8</f>
        <v>0</v>
      </c>
      <c r="F128" s="32" t="n">
        <f aca="false">ECA!F8</f>
        <v>0</v>
      </c>
      <c r="G128" s="32" t="n">
        <f aca="false">ECA!G8</f>
        <v>0</v>
      </c>
      <c r="H128" s="32" t="n">
        <f aca="false">ECA!H8</f>
        <v>0</v>
      </c>
      <c r="I128" s="32" t="n">
        <f aca="false">ECA!I8</f>
        <v>0</v>
      </c>
      <c r="J128" s="32" t="n">
        <f aca="false">ECA!J8</f>
        <v>0</v>
      </c>
      <c r="K128" s="32" t="n">
        <f aca="false">ECA!K8</f>
        <v>0</v>
      </c>
      <c r="L128" s="32" t="n">
        <f aca="false">ECA!L8</f>
        <v>0</v>
      </c>
      <c r="M128" s="32" t="n">
        <f aca="false">ECA!M8</f>
        <v>0</v>
      </c>
      <c r="N128" s="32" t="n">
        <f aca="false">ECA!N8</f>
        <v>0</v>
      </c>
      <c r="O128" s="32" t="n">
        <f aca="false">ECA!O8</f>
        <v>0</v>
      </c>
      <c r="P128" s="32" t="n">
        <f aca="false">ECA!P8</f>
        <v>0</v>
      </c>
      <c r="Q128" s="32" t="n">
        <f aca="false">ECA!Q8</f>
        <v>0</v>
      </c>
      <c r="R128" s="32"/>
      <c r="S128" s="32" t="n">
        <f aca="false">ECA!S8</f>
        <v>0</v>
      </c>
      <c r="T128" s="32" t="n">
        <f aca="false">ECA!T8</f>
        <v>0</v>
      </c>
    </row>
    <row r="129" customFormat="false" ht="14.25" hidden="false" customHeight="false" outlineLevel="0" collapsed="false">
      <c r="A129" s="30" t="n">
        <v>3</v>
      </c>
      <c r="B129" s="31" t="str">
        <f aca="false">DATA!F4</f>
        <v>GAONA ONTANEDA MARÍA VIVIANA</v>
      </c>
      <c r="C129" s="32" t="n">
        <f aca="false">ECA!C9</f>
        <v>8</v>
      </c>
      <c r="D129" s="32" t="n">
        <f aca="false">ECA!D9</f>
        <v>8.88</v>
      </c>
      <c r="E129" s="32" t="n">
        <f aca="false">ECA!E9</f>
        <v>8.44</v>
      </c>
      <c r="F129" s="32" t="n">
        <f aca="false">ECA!F9</f>
        <v>5.908</v>
      </c>
      <c r="G129" s="32" t="n">
        <f aca="false">ECA!G9</f>
        <v>8</v>
      </c>
      <c r="H129" s="32" t="n">
        <f aca="false">ECA!H9</f>
        <v>2.4</v>
      </c>
      <c r="I129" s="32" t="n">
        <f aca="false">ECA!I9</f>
        <v>8.308</v>
      </c>
      <c r="J129" s="32" t="n">
        <f aca="false">ECA!J9</f>
        <v>8.5</v>
      </c>
      <c r="K129" s="32" t="n">
        <f aca="false">ECA!K9</f>
        <v>8.5</v>
      </c>
      <c r="L129" s="32" t="n">
        <f aca="false">ECA!L9</f>
        <v>8.5</v>
      </c>
      <c r="M129" s="32" t="n">
        <f aca="false">ECA!M9</f>
        <v>5.95</v>
      </c>
      <c r="N129" s="32" t="n">
        <f aca="false">ECA!N9</f>
        <v>8.75</v>
      </c>
      <c r="O129" s="32" t="n">
        <f aca="false">ECA!O9</f>
        <v>2.625</v>
      </c>
      <c r="P129" s="32" t="n">
        <f aca="false">ECA!P9</f>
        <v>8.575</v>
      </c>
      <c r="Q129" s="32" t="n">
        <f aca="false">ECA!Q9</f>
        <v>8.4415</v>
      </c>
      <c r="R129" s="32"/>
      <c r="S129" s="32" t="n">
        <f aca="false">ECA!S9</f>
        <v>0</v>
      </c>
      <c r="T129" s="32" t="str">
        <f aca="false">ECA!T9</f>
        <v>B</v>
      </c>
    </row>
    <row r="130" customFormat="false" ht="14.25" hidden="false" customHeight="false" outlineLevel="0" collapsed="false">
      <c r="A130" s="30" t="n">
        <v>4</v>
      </c>
      <c r="B130" s="31" t="str">
        <f aca="false">DATA!F5</f>
        <v>ORTEGA PASACA CARLOS ENRIQUE</v>
      </c>
      <c r="C130" s="32" t="n">
        <f aca="false">ECA!C10</f>
        <v>10</v>
      </c>
      <c r="D130" s="32" t="n">
        <f aca="false">ECA!D10</f>
        <v>10</v>
      </c>
      <c r="E130" s="32" t="n">
        <f aca="false">ECA!E10</f>
        <v>10</v>
      </c>
      <c r="F130" s="32" t="n">
        <f aca="false">ECA!F10</f>
        <v>7</v>
      </c>
      <c r="G130" s="32" t="n">
        <f aca="false">ECA!G10</f>
        <v>10</v>
      </c>
      <c r="H130" s="32" t="n">
        <f aca="false">ECA!H10</f>
        <v>3</v>
      </c>
      <c r="I130" s="32" t="n">
        <f aca="false">ECA!I10</f>
        <v>10</v>
      </c>
      <c r="J130" s="32" t="n">
        <f aca="false">ECA!J10</f>
        <v>10</v>
      </c>
      <c r="K130" s="32" t="n">
        <f aca="false">ECA!K10</f>
        <v>10</v>
      </c>
      <c r="L130" s="32" t="n">
        <f aca="false">ECA!L10</f>
        <v>10</v>
      </c>
      <c r="M130" s="32" t="n">
        <f aca="false">ECA!M10</f>
        <v>7</v>
      </c>
      <c r="N130" s="32" t="n">
        <f aca="false">ECA!N10</f>
        <v>10</v>
      </c>
      <c r="O130" s="32" t="n">
        <f aca="false">ECA!O10</f>
        <v>3</v>
      </c>
      <c r="P130" s="32" t="n">
        <f aca="false">ECA!P10</f>
        <v>10</v>
      </c>
      <c r="Q130" s="32" t="n">
        <f aca="false">ECA!Q10</f>
        <v>10</v>
      </c>
      <c r="R130" s="32"/>
      <c r="S130" s="32" t="n">
        <f aca="false">ECA!S10</f>
        <v>0</v>
      </c>
      <c r="T130" s="32" t="str">
        <f aca="false">ECA!T10</f>
        <v>A</v>
      </c>
    </row>
    <row r="131" customFormat="false" ht="14.25" hidden="false" customHeight="false" outlineLevel="0" collapsed="false">
      <c r="A131" s="30" t="n">
        <v>5</v>
      </c>
      <c r="B131" s="31" t="str">
        <f aca="false">DATA!F6</f>
        <v>SHIMBUKAT ANTUN JAZMIN ADAMARI</v>
      </c>
      <c r="C131" s="32" t="n">
        <f aca="false">ECA!C11</f>
        <v>9</v>
      </c>
      <c r="D131" s="32" t="n">
        <f aca="false">ECA!D11</f>
        <v>8.88</v>
      </c>
      <c r="E131" s="32" t="n">
        <f aca="false">ECA!E11</f>
        <v>8.94</v>
      </c>
      <c r="F131" s="32" t="n">
        <f aca="false">ECA!F11</f>
        <v>6.258</v>
      </c>
      <c r="G131" s="32" t="n">
        <f aca="false">ECA!G11</f>
        <v>8</v>
      </c>
      <c r="H131" s="32" t="n">
        <f aca="false">ECA!H11</f>
        <v>2.4</v>
      </c>
      <c r="I131" s="32" t="n">
        <f aca="false">ECA!I11</f>
        <v>8.658</v>
      </c>
      <c r="J131" s="32" t="n">
        <f aca="false">ECA!J11</f>
        <v>8.33</v>
      </c>
      <c r="K131" s="32" t="n">
        <f aca="false">ECA!K11</f>
        <v>8.5</v>
      </c>
      <c r="L131" s="32" t="n">
        <f aca="false">ECA!L11</f>
        <v>8.415</v>
      </c>
      <c r="M131" s="32" t="n">
        <f aca="false">ECA!M11</f>
        <v>5.8905</v>
      </c>
      <c r="N131" s="32" t="n">
        <f aca="false">ECA!N11</f>
        <v>10</v>
      </c>
      <c r="O131" s="32" t="n">
        <f aca="false">ECA!O11</f>
        <v>3</v>
      </c>
      <c r="P131" s="32" t="n">
        <f aca="false">ECA!P11</f>
        <v>8.8905</v>
      </c>
      <c r="Q131" s="32" t="n">
        <f aca="false">ECA!Q11</f>
        <v>8.77425</v>
      </c>
      <c r="R131" s="32"/>
      <c r="S131" s="32" t="n">
        <f aca="false">ECA!S11</f>
        <v>0</v>
      </c>
      <c r="T131" s="32" t="str">
        <f aca="false">ECA!T11</f>
        <v>B</v>
      </c>
    </row>
    <row r="132" customFormat="false" ht="14.25" hidden="false" customHeight="false" outlineLevel="0" collapsed="false">
      <c r="A132" s="30" t="n">
        <v>6</v>
      </c>
      <c r="B132" s="31" t="str">
        <f aca="false">DATA!F7</f>
        <v>TUPIKIA ANKUASH MAILY GABRIELA</v>
      </c>
      <c r="C132" s="32" t="n">
        <f aca="false">ECA!C12</f>
        <v>10</v>
      </c>
      <c r="D132" s="32" t="n">
        <f aca="false">ECA!D12</f>
        <v>10</v>
      </c>
      <c r="E132" s="32" t="n">
        <f aca="false">ECA!E12</f>
        <v>10</v>
      </c>
      <c r="F132" s="32" t="n">
        <f aca="false">ECA!F12</f>
        <v>7</v>
      </c>
      <c r="G132" s="32" t="n">
        <f aca="false">ECA!G12</f>
        <v>10</v>
      </c>
      <c r="H132" s="32" t="n">
        <f aca="false">ECA!H12</f>
        <v>3</v>
      </c>
      <c r="I132" s="32" t="n">
        <f aca="false">ECA!I12</f>
        <v>10</v>
      </c>
      <c r="J132" s="32" t="n">
        <f aca="false">ECA!J12</f>
        <v>10</v>
      </c>
      <c r="K132" s="32" t="n">
        <f aca="false">ECA!K12</f>
        <v>10</v>
      </c>
      <c r="L132" s="32" t="n">
        <f aca="false">ECA!L12</f>
        <v>10</v>
      </c>
      <c r="M132" s="32" t="n">
        <f aca="false">ECA!M12</f>
        <v>7</v>
      </c>
      <c r="N132" s="32" t="n">
        <f aca="false">ECA!N12</f>
        <v>9.75</v>
      </c>
      <c r="O132" s="32" t="n">
        <f aca="false">ECA!O12</f>
        <v>2.925</v>
      </c>
      <c r="P132" s="32" t="n">
        <f aca="false">ECA!P12</f>
        <v>9.925</v>
      </c>
      <c r="Q132" s="32" t="n">
        <f aca="false">ECA!Q12</f>
        <v>9.9625</v>
      </c>
      <c r="R132" s="32"/>
      <c r="S132" s="32" t="n">
        <f aca="false">ECA!S12</f>
        <v>0</v>
      </c>
      <c r="T132" s="32" t="str">
        <f aca="false">ECA!T12</f>
        <v>A</v>
      </c>
    </row>
    <row r="133" customFormat="false" ht="14.25" hidden="false" customHeight="false" outlineLevel="0" collapsed="false">
      <c r="A133" s="30" t="n">
        <v>7</v>
      </c>
      <c r="B133" s="31" t="n">
        <f aca="false">DATA!F8</f>
        <v>0</v>
      </c>
      <c r="C133" s="32" t="n">
        <f aca="false">ECA!C13</f>
        <v>0</v>
      </c>
      <c r="D133" s="32" t="n">
        <f aca="false">ECA!D13</f>
        <v>0</v>
      </c>
      <c r="E133" s="32" t="n">
        <f aca="false">ECA!E13</f>
        <v>0</v>
      </c>
      <c r="F133" s="32" t="n">
        <f aca="false">ECA!F13</f>
        <v>0</v>
      </c>
      <c r="G133" s="32" t="n">
        <f aca="false">ECA!G13</f>
        <v>0</v>
      </c>
      <c r="H133" s="32" t="n">
        <f aca="false">ECA!H13</f>
        <v>0</v>
      </c>
      <c r="I133" s="32" t="n">
        <f aca="false">ECA!I13</f>
        <v>0</v>
      </c>
      <c r="J133" s="32" t="n">
        <f aca="false">ECA!J13</f>
        <v>0</v>
      </c>
      <c r="K133" s="32" t="n">
        <f aca="false">ECA!K13</f>
        <v>0</v>
      </c>
      <c r="L133" s="32" t="n">
        <f aca="false">ECA!L13</f>
        <v>0</v>
      </c>
      <c r="M133" s="32" t="n">
        <f aca="false">ECA!M13</f>
        <v>0</v>
      </c>
      <c r="N133" s="32" t="n">
        <f aca="false">ECA!N13</f>
        <v>0</v>
      </c>
      <c r="O133" s="32" t="n">
        <f aca="false">ECA!O13</f>
        <v>0</v>
      </c>
      <c r="P133" s="32" t="n">
        <f aca="false">ECA!P13</f>
        <v>0</v>
      </c>
      <c r="Q133" s="32" t="n">
        <f aca="false">ECA!Q13</f>
        <v>0</v>
      </c>
      <c r="R133" s="32"/>
      <c r="S133" s="32" t="n">
        <f aca="false">ECA!S13</f>
        <v>0</v>
      </c>
      <c r="T133" s="32" t="n">
        <f aca="false">ECA!T13</f>
        <v>0</v>
      </c>
    </row>
    <row r="134" customFormat="false" ht="14.25" hidden="false" customHeight="false" outlineLevel="0" collapsed="false">
      <c r="A134" s="30" t="n">
        <v>8</v>
      </c>
      <c r="B134" s="31" t="n">
        <f aca="false">DATA!F9</f>
        <v>0</v>
      </c>
      <c r="C134" s="32" t="e">
        <f aca="false">#REF!</f>
        <v>#REF!</v>
      </c>
      <c r="D134" s="32" t="e">
        <f aca="false">#REF!</f>
        <v>#REF!</v>
      </c>
      <c r="E134" s="32" t="e">
        <f aca="false">#REF!</f>
        <v>#REF!</v>
      </c>
      <c r="F134" s="32" t="e">
        <f aca="false">#REF!</f>
        <v>#REF!</v>
      </c>
      <c r="G134" s="32" t="e">
        <f aca="false">#REF!</f>
        <v>#REF!</v>
      </c>
      <c r="H134" s="32" t="e">
        <f aca="false">#REF!</f>
        <v>#REF!</v>
      </c>
      <c r="I134" s="32" t="e">
        <f aca="false">#REF!</f>
        <v>#REF!</v>
      </c>
      <c r="J134" s="32" t="e">
        <f aca="false">#REF!</f>
        <v>#REF!</v>
      </c>
      <c r="K134" s="32" t="e">
        <f aca="false">#REF!</f>
        <v>#REF!</v>
      </c>
      <c r="L134" s="32" t="e">
        <f aca="false">#REF!</f>
        <v>#REF!</v>
      </c>
      <c r="M134" s="32" t="e">
        <f aca="false">#REF!</f>
        <v>#REF!</v>
      </c>
      <c r="N134" s="32" t="e">
        <f aca="false">#REF!</f>
        <v>#REF!</v>
      </c>
      <c r="O134" s="32" t="e">
        <f aca="false">#REF!</f>
        <v>#REF!</v>
      </c>
      <c r="P134" s="32" t="e">
        <f aca="false">#REF!</f>
        <v>#REF!</v>
      </c>
      <c r="Q134" s="32" t="e">
        <f aca="false">#REF!</f>
        <v>#REF!</v>
      </c>
      <c r="R134" s="32"/>
      <c r="S134" s="32" t="e">
        <f aca="false">#REF!</f>
        <v>#REF!</v>
      </c>
      <c r="T134" s="32" t="e">
        <f aca="false">#REF!</f>
        <v>#REF!</v>
      </c>
    </row>
    <row r="135" customFormat="false" ht="14.25" hidden="false" customHeight="false" outlineLevel="0" collapsed="false">
      <c r="A135" s="30" t="n">
        <v>9</v>
      </c>
      <c r="B135" s="31" t="n">
        <f aca="false">DATA!F10</f>
        <v>0</v>
      </c>
      <c r="C135" s="32" t="e">
        <f aca="false">#REF!</f>
        <v>#REF!</v>
      </c>
      <c r="D135" s="32" t="e">
        <f aca="false">#REF!</f>
        <v>#REF!</v>
      </c>
      <c r="E135" s="32" t="e">
        <f aca="false">#REF!</f>
        <v>#REF!</v>
      </c>
      <c r="F135" s="32" t="e">
        <f aca="false">#REF!</f>
        <v>#REF!</v>
      </c>
      <c r="G135" s="32" t="e">
        <f aca="false">#REF!</f>
        <v>#REF!</v>
      </c>
      <c r="H135" s="32" t="e">
        <f aca="false">#REF!</f>
        <v>#REF!</v>
      </c>
      <c r="I135" s="32" t="e">
        <f aca="false">#REF!</f>
        <v>#REF!</v>
      </c>
      <c r="J135" s="32" t="e">
        <f aca="false">#REF!</f>
        <v>#REF!</v>
      </c>
      <c r="K135" s="32" t="e">
        <f aca="false">#REF!</f>
        <v>#REF!</v>
      </c>
      <c r="L135" s="32" t="e">
        <f aca="false">#REF!</f>
        <v>#REF!</v>
      </c>
      <c r="M135" s="32" t="e">
        <f aca="false">#REF!</f>
        <v>#REF!</v>
      </c>
      <c r="N135" s="32" t="e">
        <f aca="false">#REF!</f>
        <v>#REF!</v>
      </c>
      <c r="O135" s="32" t="e">
        <f aca="false">#REF!</f>
        <v>#REF!</v>
      </c>
      <c r="P135" s="32" t="e">
        <f aca="false">#REF!</f>
        <v>#REF!</v>
      </c>
      <c r="Q135" s="32" t="e">
        <f aca="false">#REF!</f>
        <v>#REF!</v>
      </c>
      <c r="R135" s="32"/>
      <c r="S135" s="32" t="e">
        <f aca="false">#REF!</f>
        <v>#REF!</v>
      </c>
      <c r="T135" s="32" t="e">
        <f aca="false">#REF!</f>
        <v>#REF!</v>
      </c>
    </row>
    <row r="136" customFormat="false" ht="14.25" hidden="false" customHeight="false" outlineLevel="0" collapsed="false">
      <c r="A136" s="30" t="n">
        <v>10</v>
      </c>
      <c r="B136" s="31" t="n">
        <f aca="false">DATA!F11</f>
        <v>0</v>
      </c>
      <c r="C136" s="32" t="e">
        <f aca="false">#REF!</f>
        <v>#REF!</v>
      </c>
      <c r="D136" s="32" t="e">
        <f aca="false">#REF!</f>
        <v>#REF!</v>
      </c>
      <c r="E136" s="32" t="e">
        <f aca="false">#REF!</f>
        <v>#REF!</v>
      </c>
      <c r="F136" s="32" t="e">
        <f aca="false">#REF!</f>
        <v>#REF!</v>
      </c>
      <c r="G136" s="32" t="e">
        <f aca="false">#REF!</f>
        <v>#REF!</v>
      </c>
      <c r="H136" s="32" t="e">
        <f aca="false">#REF!</f>
        <v>#REF!</v>
      </c>
      <c r="I136" s="32" t="e">
        <f aca="false">#REF!</f>
        <v>#REF!</v>
      </c>
      <c r="J136" s="32" t="e">
        <f aca="false">#REF!</f>
        <v>#REF!</v>
      </c>
      <c r="K136" s="32" t="e">
        <f aca="false">#REF!</f>
        <v>#REF!</v>
      </c>
      <c r="L136" s="32" t="e">
        <f aca="false">#REF!</f>
        <v>#REF!</v>
      </c>
      <c r="M136" s="32" t="e">
        <f aca="false">#REF!</f>
        <v>#REF!</v>
      </c>
      <c r="N136" s="32" t="e">
        <f aca="false">#REF!</f>
        <v>#REF!</v>
      </c>
      <c r="O136" s="32" t="e">
        <f aca="false">#REF!</f>
        <v>#REF!</v>
      </c>
      <c r="P136" s="32" t="e">
        <f aca="false">#REF!</f>
        <v>#REF!</v>
      </c>
      <c r="Q136" s="32" t="e">
        <f aca="false">#REF!</f>
        <v>#REF!</v>
      </c>
      <c r="R136" s="32"/>
      <c r="S136" s="32" t="e">
        <f aca="false">#REF!</f>
        <v>#REF!</v>
      </c>
      <c r="T136" s="32" t="e">
        <f aca="false">#REF!</f>
        <v>#REF!</v>
      </c>
    </row>
    <row r="137" customFormat="false" ht="14.25" hidden="false" customHeight="false" outlineLevel="0" collapsed="false">
      <c r="A137" s="30" t="n">
        <v>11</v>
      </c>
      <c r="B137" s="31" t="n">
        <f aca="false">DATA!F12</f>
        <v>0</v>
      </c>
      <c r="C137" s="32" t="e">
        <f aca="false">#REF!</f>
        <v>#REF!</v>
      </c>
      <c r="D137" s="32" t="e">
        <f aca="false">#REF!</f>
        <v>#REF!</v>
      </c>
      <c r="E137" s="32" t="e">
        <f aca="false">#REF!</f>
        <v>#REF!</v>
      </c>
      <c r="F137" s="32" t="e">
        <f aca="false">#REF!</f>
        <v>#REF!</v>
      </c>
      <c r="G137" s="32" t="e">
        <f aca="false">#REF!</f>
        <v>#REF!</v>
      </c>
      <c r="H137" s="32" t="e">
        <f aca="false">#REF!</f>
        <v>#REF!</v>
      </c>
      <c r="I137" s="32" t="e">
        <f aca="false">#REF!</f>
        <v>#REF!</v>
      </c>
      <c r="J137" s="32" t="e">
        <f aca="false">#REF!</f>
        <v>#REF!</v>
      </c>
      <c r="K137" s="32" t="e">
        <f aca="false">#REF!</f>
        <v>#REF!</v>
      </c>
      <c r="L137" s="32" t="e">
        <f aca="false">#REF!</f>
        <v>#REF!</v>
      </c>
      <c r="M137" s="32" t="e">
        <f aca="false">#REF!</f>
        <v>#REF!</v>
      </c>
      <c r="N137" s="32" t="e">
        <f aca="false">#REF!</f>
        <v>#REF!</v>
      </c>
      <c r="O137" s="32" t="e">
        <f aca="false">#REF!</f>
        <v>#REF!</v>
      </c>
      <c r="P137" s="32" t="e">
        <f aca="false">#REF!</f>
        <v>#REF!</v>
      </c>
      <c r="Q137" s="32" t="e">
        <f aca="false">#REF!</f>
        <v>#REF!</v>
      </c>
      <c r="R137" s="32"/>
      <c r="S137" s="32" t="e">
        <f aca="false">#REF!</f>
        <v>#REF!</v>
      </c>
      <c r="T137" s="32" t="e">
        <f aca="false">#REF!</f>
        <v>#REF!</v>
      </c>
    </row>
    <row r="138" customFormat="false" ht="14.25" hidden="false" customHeight="false" outlineLevel="0" collapsed="false">
      <c r="A138" s="30" t="n">
        <v>12</v>
      </c>
      <c r="B138" s="31" t="n">
        <f aca="false">DATA!F13</f>
        <v>0</v>
      </c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</row>
    <row r="139" customFormat="false" ht="14.25" hidden="false" customHeight="false" outlineLevel="0" collapsed="false">
      <c r="A139" s="30" t="n">
        <v>13</v>
      </c>
      <c r="B139" s="31" t="n">
        <f aca="false">DATA!F14</f>
        <v>0</v>
      </c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</row>
    <row r="140" customFormat="false" ht="14.25" hidden="false" customHeight="false" outlineLevel="0" collapsed="false">
      <c r="A140" s="30" t="n">
        <v>14</v>
      </c>
      <c r="B140" s="31" t="n">
        <f aca="false">DATA!F15</f>
        <v>0</v>
      </c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</row>
    <row r="141" customFormat="false" ht="14.25" hidden="false" customHeight="false" outlineLevel="0" collapsed="false">
      <c r="A141" s="30"/>
      <c r="B141" s="45"/>
      <c r="C141" s="32"/>
      <c r="D141" s="33"/>
      <c r="E141" s="33"/>
      <c r="F141" s="33"/>
      <c r="G141" s="33"/>
      <c r="H141" s="33"/>
      <c r="I141" s="33"/>
      <c r="J141" s="39"/>
      <c r="K141" s="39"/>
      <c r="L141" s="33"/>
      <c r="M141" s="33"/>
      <c r="N141" s="33"/>
      <c r="O141" s="33" t="s">
        <v>384</v>
      </c>
      <c r="P141" s="33"/>
      <c r="Q141" s="34" t="n">
        <f aca="false">ECA!Q14</f>
        <v>0</v>
      </c>
      <c r="R141" s="34"/>
      <c r="S141" s="34"/>
      <c r="T141" s="34"/>
    </row>
    <row r="145" customFormat="false" ht="14.25" hidden="false" customHeight="false" outlineLevel="0" collapsed="false">
      <c r="B145" s="35" t="s">
        <v>77</v>
      </c>
    </row>
    <row r="146" customFormat="false" ht="14.25" hidden="false" customHeight="false" outlineLevel="0" collapsed="false">
      <c r="B146" s="36" t="s">
        <v>78</v>
      </c>
    </row>
  </sheetData>
  <mergeCells count="76">
    <mergeCell ref="B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  <mergeCell ref="O21:P21"/>
    <mergeCell ref="C24:D24"/>
    <mergeCell ref="E24:G24"/>
    <mergeCell ref="H24:I24"/>
    <mergeCell ref="J24:M24"/>
    <mergeCell ref="N24:O24"/>
    <mergeCell ref="P24:T24"/>
    <mergeCell ref="A25:A26"/>
    <mergeCell ref="B25:B26"/>
    <mergeCell ref="C25:I25"/>
    <mergeCell ref="J25:P25"/>
    <mergeCell ref="C44:D44"/>
    <mergeCell ref="E44:G44"/>
    <mergeCell ref="H44:I44"/>
    <mergeCell ref="J44:M44"/>
    <mergeCell ref="N44:O44"/>
    <mergeCell ref="P44:T44"/>
    <mergeCell ref="A45:A46"/>
    <mergeCell ref="B45:B46"/>
    <mergeCell ref="C45:I45"/>
    <mergeCell ref="J45:P45"/>
    <mergeCell ref="C64:D64"/>
    <mergeCell ref="E64:G64"/>
    <mergeCell ref="H64:I64"/>
    <mergeCell ref="J64:M64"/>
    <mergeCell ref="N64:O64"/>
    <mergeCell ref="P64:T64"/>
    <mergeCell ref="A65:A66"/>
    <mergeCell ref="B65:B66"/>
    <mergeCell ref="C65:I65"/>
    <mergeCell ref="J65:P65"/>
    <mergeCell ref="C84:D84"/>
    <mergeCell ref="E84:G84"/>
    <mergeCell ref="H84:I84"/>
    <mergeCell ref="J84:M84"/>
    <mergeCell ref="N84:O84"/>
    <mergeCell ref="P84:T84"/>
    <mergeCell ref="A85:A86"/>
    <mergeCell ref="B85:B86"/>
    <mergeCell ref="C85:I85"/>
    <mergeCell ref="J85:P85"/>
    <mergeCell ref="C104:D104"/>
    <mergeCell ref="E104:G104"/>
    <mergeCell ref="H104:I104"/>
    <mergeCell ref="J104:M104"/>
    <mergeCell ref="N104:O104"/>
    <mergeCell ref="P104:T104"/>
    <mergeCell ref="A105:A106"/>
    <mergeCell ref="B105:B106"/>
    <mergeCell ref="C105:I105"/>
    <mergeCell ref="J105:P105"/>
    <mergeCell ref="C124:D124"/>
    <mergeCell ref="E124:G124"/>
    <mergeCell ref="H124:I124"/>
    <mergeCell ref="J124:M124"/>
    <mergeCell ref="N124:O124"/>
    <mergeCell ref="P124:T124"/>
    <mergeCell ref="A125:A126"/>
    <mergeCell ref="B125:B126"/>
    <mergeCell ref="C125:I125"/>
    <mergeCell ref="J125:P125"/>
  </mergeCells>
  <printOptions headings="false" gridLines="false" gridLinesSet="true" horizontalCentered="false" verticalCentered="false"/>
  <pageMargins left="0.551388888888889" right="0.196527777777778" top="0.236111111111111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ColWidth="11.4453125" defaultRowHeight="14.25" zeroHeight="false" outlineLevelRow="0" outlineLevelCol="0"/>
  <cols>
    <col collapsed="false" customWidth="true" hidden="false" outlineLevel="0" max="1" min="1" style="7" width="3.44"/>
    <col collapsed="false" customWidth="true" hidden="false" outlineLevel="0" max="2" min="2" style="7" width="37.56"/>
    <col collapsed="false" customWidth="true" hidden="false" outlineLevel="0" max="3" min="3" style="7" width="6.11"/>
    <col collapsed="false" customWidth="true" hidden="false" outlineLevel="0" max="4" min="4" style="7" width="6.56"/>
    <col collapsed="false" customWidth="true" hidden="false" outlineLevel="0" max="5" min="5" style="7" width="6.11"/>
    <col collapsed="false" customWidth="true" hidden="false" outlineLevel="0" max="6" min="6" style="7" width="5.56"/>
    <col collapsed="false" customWidth="true" hidden="false" outlineLevel="0" max="7" min="7" style="7" width="5.44"/>
    <col collapsed="false" customWidth="true" hidden="false" outlineLevel="0" max="8" min="8" style="7" width="5.88"/>
    <col collapsed="false" customWidth="true" hidden="false" outlineLevel="0" max="9" min="9" style="7" width="5.56"/>
    <col collapsed="false" customWidth="true" hidden="false" outlineLevel="0" max="11" min="10" style="7" width="5.11"/>
    <col collapsed="false" customWidth="true" hidden="false" outlineLevel="0" max="12" min="12" style="7" width="4.56"/>
    <col collapsed="false" customWidth="true" hidden="false" outlineLevel="0" max="13" min="13" style="7" width="4.11"/>
    <col collapsed="false" customWidth="true" hidden="false" outlineLevel="0" max="14" min="14" style="7" width="5"/>
    <col collapsed="false" customWidth="true" hidden="false" outlineLevel="0" max="15" min="15" style="7" width="4.56"/>
    <col collapsed="false" customWidth="true" hidden="false" outlineLevel="0" max="16" min="16" style="7" width="5.44"/>
    <col collapsed="false" customWidth="true" hidden="false" outlineLevel="0" max="17" min="17" style="7" width="4.88"/>
    <col collapsed="false" customWidth="true" hidden="false" outlineLevel="0" max="19" min="18" style="7" width="5.56"/>
    <col collapsed="false" customWidth="true" hidden="false" outlineLevel="0" max="20" min="20" style="7" width="4.88"/>
    <col collapsed="false" customWidth="true" hidden="false" outlineLevel="0" max="21" min="21" style="7" width="3.88"/>
    <col collapsed="false" customWidth="true" hidden="false" outlineLevel="0" max="22" min="22" style="7" width="7.44"/>
    <col collapsed="false" customWidth="false" hidden="false" outlineLevel="0" max="1023" min="23" style="7" width="11.44"/>
    <col collapsed="false" customWidth="true" hidden="false" outlineLevel="0" max="16384" min="16384" style="1" width="11.56"/>
  </cols>
  <sheetData>
    <row r="1" customFormat="false" ht="18" hidden="false" customHeight="false" outlineLevel="0" collapsed="false">
      <c r="A1" s="8"/>
      <c r="B1" s="9" t="str">
        <f aca="false">DATA!B2</f>
        <v>UNIDAD EDUCATIVA 12 DE FEBRERO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customFormat="false" ht="14.25" hidden="false" customHeight="false" outlineLevel="0" collapsed="false">
      <c r="A2" s="10"/>
      <c r="B2" s="11" t="str">
        <f aca="false">DATA!B9</f>
        <v>Zamora-Ecuador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customFormat="false" ht="15.75" hidden="false" customHeight="false" outlineLevel="0" collapsed="false">
      <c r="A3" s="12"/>
      <c r="B3" s="13"/>
      <c r="C3" s="14" t="s">
        <v>37</v>
      </c>
      <c r="D3" s="14"/>
      <c r="E3" s="14"/>
      <c r="F3" s="14"/>
      <c r="G3" s="14"/>
      <c r="H3" s="14"/>
      <c r="I3" s="15" t="str">
        <f aca="false">DATA!B7</f>
        <v>Segundo Bimestre</v>
      </c>
      <c r="J3" s="15"/>
      <c r="K3" s="15"/>
      <c r="L3" s="15"/>
      <c r="M3" s="15"/>
      <c r="N3" s="16"/>
      <c r="O3" s="17"/>
      <c r="P3" s="17"/>
      <c r="Q3" s="18" t="n">
        <f aca="false">DATA!B6</f>
        <v>2024</v>
      </c>
      <c r="R3" s="18"/>
      <c r="S3" s="18"/>
      <c r="T3" s="18"/>
    </row>
    <row r="4" customFormat="false" ht="18" hidden="false" customHeight="false" outlineLevel="0" collapsed="false">
      <c r="A4" s="19"/>
      <c r="B4" s="20" t="str">
        <f aca="false">DATA!B3</f>
        <v>9no EGB</v>
      </c>
      <c r="C4" s="17" t="s">
        <v>38</v>
      </c>
      <c r="D4" s="17"/>
      <c r="E4" s="21" t="str">
        <f aca="false">DATA!K2</f>
        <v>Matematicas</v>
      </c>
      <c r="F4" s="21"/>
      <c r="G4" s="21"/>
      <c r="H4" s="17" t="s">
        <v>39</v>
      </c>
      <c r="I4" s="17"/>
      <c r="J4" s="21" t="str">
        <f aca="false">DATA!N2</f>
        <v>Ligia Maza</v>
      </c>
      <c r="K4" s="21"/>
      <c r="L4" s="21"/>
      <c r="M4" s="21"/>
      <c r="N4" s="17" t="s">
        <v>40</v>
      </c>
      <c r="O4" s="17"/>
      <c r="P4" s="21" t="str">
        <f aca="false">DATA!B8</f>
        <v>Nocturna-Intensiva</v>
      </c>
      <c r="Q4" s="21"/>
      <c r="R4" s="21"/>
      <c r="S4" s="21"/>
      <c r="T4" s="21"/>
    </row>
    <row r="5" customFormat="false" ht="15" hidden="false" customHeight="true" outlineLevel="0" collapsed="false">
      <c r="A5" s="22" t="s">
        <v>41</v>
      </c>
      <c r="B5" s="23" t="s">
        <v>42</v>
      </c>
      <c r="C5" s="24" t="s">
        <v>43</v>
      </c>
      <c r="D5" s="24"/>
      <c r="E5" s="24"/>
      <c r="F5" s="24"/>
      <c r="G5" s="24"/>
      <c r="H5" s="24"/>
      <c r="I5" s="24"/>
      <c r="J5" s="24" t="s">
        <v>44</v>
      </c>
      <c r="K5" s="24"/>
      <c r="L5" s="24"/>
      <c r="M5" s="24"/>
      <c r="N5" s="24"/>
      <c r="O5" s="24"/>
      <c r="P5" s="24"/>
      <c r="Q5" s="24"/>
      <c r="R5" s="24"/>
      <c r="S5" s="24"/>
      <c r="T5" s="24"/>
    </row>
    <row r="6" customFormat="false" ht="67.5" hidden="false" customHeight="true" outlineLevel="0" collapsed="false">
      <c r="A6" s="22"/>
      <c r="B6" s="23"/>
      <c r="C6" s="25" t="s">
        <v>45</v>
      </c>
      <c r="D6" s="26" t="s">
        <v>46</v>
      </c>
      <c r="E6" s="27" t="s">
        <v>47</v>
      </c>
      <c r="F6" s="27" t="s">
        <v>48</v>
      </c>
      <c r="G6" s="27" t="s">
        <v>49</v>
      </c>
      <c r="H6" s="28" t="s">
        <v>50</v>
      </c>
      <c r="I6" s="27" t="s">
        <v>51</v>
      </c>
      <c r="J6" s="27" t="s">
        <v>45</v>
      </c>
      <c r="K6" s="29" t="s">
        <v>46</v>
      </c>
      <c r="L6" s="27" t="s">
        <v>47</v>
      </c>
      <c r="M6" s="28" t="s">
        <v>48</v>
      </c>
      <c r="N6" s="28" t="s">
        <v>49</v>
      </c>
      <c r="O6" s="27" t="s">
        <v>50</v>
      </c>
      <c r="P6" s="27" t="s">
        <v>52</v>
      </c>
      <c r="Q6" s="27" t="s">
        <v>53</v>
      </c>
      <c r="R6" s="27" t="s">
        <v>54</v>
      </c>
      <c r="S6" s="27" t="s">
        <v>55</v>
      </c>
      <c r="T6" s="27" t="s">
        <v>56</v>
      </c>
      <c r="W6" s="7" t="s">
        <v>57</v>
      </c>
    </row>
    <row r="7" customFormat="false" ht="15.75" hidden="false" customHeight="true" outlineLevel="0" collapsed="false">
      <c r="A7" s="30" t="n">
        <v>1</v>
      </c>
      <c r="B7" s="31" t="str">
        <f aca="false">DATA!F2</f>
        <v>BELTRÁN OLMEDO JESÚS JHUBER</v>
      </c>
      <c r="C7" s="32" t="n">
        <v>7</v>
      </c>
      <c r="D7" s="33" t="n">
        <v>7.5</v>
      </c>
      <c r="E7" s="33" t="n">
        <f aca="false">(C7+D7)/2</f>
        <v>7.25</v>
      </c>
      <c r="F7" s="33" t="n">
        <f aca="false">0.7*E7</f>
        <v>5.075</v>
      </c>
      <c r="G7" s="33" t="n">
        <v>10</v>
      </c>
      <c r="H7" s="33" t="n">
        <f aca="false">G7*0.3</f>
        <v>3</v>
      </c>
      <c r="I7" s="33" t="n">
        <f aca="false">F7+H7</f>
        <v>8.075</v>
      </c>
      <c r="J7" s="33" t="n">
        <v>0.1</v>
      </c>
      <c r="K7" s="33" t="n">
        <v>0.1</v>
      </c>
      <c r="L7" s="33" t="n">
        <f aca="false">(J7+K7)/2</f>
        <v>0.1</v>
      </c>
      <c r="M7" s="33" t="n">
        <f aca="false">0.7*L7</f>
        <v>0.07</v>
      </c>
      <c r="N7" s="33"/>
      <c r="O7" s="33" t="n">
        <f aca="false">0.3*N7</f>
        <v>0</v>
      </c>
      <c r="P7" s="33" t="n">
        <f aca="false">M7+O7</f>
        <v>0.07</v>
      </c>
      <c r="Q7" s="34" t="n">
        <f aca="false">(I7+P7)/2</f>
        <v>4.0725</v>
      </c>
      <c r="R7" s="34"/>
      <c r="S7" s="34"/>
      <c r="T7" s="33" t="s">
        <v>58</v>
      </c>
    </row>
    <row r="8" customFormat="false" ht="15.75" hidden="false" customHeight="true" outlineLevel="0" collapsed="false">
      <c r="A8" s="30" t="n">
        <v>2</v>
      </c>
      <c r="B8" s="31" t="str">
        <f aca="false">DATA!F3</f>
        <v>CUEVA ALBERCA DAVID ALEJANDRO</v>
      </c>
      <c r="C8" s="32" t="n">
        <v>0</v>
      </c>
      <c r="D8" s="33" t="n">
        <v>0</v>
      </c>
      <c r="E8" s="33" t="n">
        <f aca="false">(C8+D8)/2</f>
        <v>0</v>
      </c>
      <c r="F8" s="33" t="n">
        <f aca="false">0.7*E8</f>
        <v>0</v>
      </c>
      <c r="G8" s="33" t="n">
        <v>0</v>
      </c>
      <c r="H8" s="33" t="n">
        <f aca="false">G8*0.3</f>
        <v>0</v>
      </c>
      <c r="I8" s="33" t="n">
        <f aca="false">F8+H8</f>
        <v>0</v>
      </c>
      <c r="J8" s="33"/>
      <c r="K8" s="33"/>
      <c r="L8" s="33" t="n">
        <f aca="false">(J8+K8)/2</f>
        <v>0</v>
      </c>
      <c r="M8" s="33" t="n">
        <f aca="false">0.7*L8</f>
        <v>0</v>
      </c>
      <c r="N8" s="33"/>
      <c r="O8" s="33" t="n">
        <f aca="false">0.3*N8</f>
        <v>0</v>
      </c>
      <c r="P8" s="33" t="n">
        <f aca="false">M8+O8</f>
        <v>0</v>
      </c>
      <c r="Q8" s="34" t="n">
        <f aca="false">(I8+P8)/2</f>
        <v>0</v>
      </c>
      <c r="R8" s="34"/>
      <c r="S8" s="34"/>
      <c r="T8" s="33"/>
    </row>
    <row r="9" customFormat="false" ht="15.75" hidden="false" customHeight="true" outlineLevel="0" collapsed="false">
      <c r="A9" s="30" t="n">
        <v>3</v>
      </c>
      <c r="B9" s="31" t="str">
        <f aca="false">DATA!F4</f>
        <v>GAONA ONTANEDA MARÍA VIVIANA</v>
      </c>
      <c r="C9" s="32" t="n">
        <v>7</v>
      </c>
      <c r="D9" s="33" t="n">
        <v>7.5</v>
      </c>
      <c r="E9" s="33" t="n">
        <f aca="false">(C9+D9)/2</f>
        <v>7.25</v>
      </c>
      <c r="F9" s="33" t="n">
        <f aca="false">0.7*E9</f>
        <v>5.075</v>
      </c>
      <c r="G9" s="33" t="n">
        <v>10</v>
      </c>
      <c r="H9" s="33" t="n">
        <f aca="false">G9*0.3</f>
        <v>3</v>
      </c>
      <c r="I9" s="33" t="n">
        <f aca="false">F9+H9</f>
        <v>8.075</v>
      </c>
      <c r="J9" s="33" t="n">
        <v>7.75</v>
      </c>
      <c r="K9" s="33" t="n">
        <v>7</v>
      </c>
      <c r="L9" s="33" t="n">
        <f aca="false">(J9+K9)/2</f>
        <v>7.375</v>
      </c>
      <c r="M9" s="33" t="n">
        <f aca="false">0.7*L9</f>
        <v>5.1625</v>
      </c>
      <c r="N9" s="33" t="n">
        <v>4.8</v>
      </c>
      <c r="O9" s="33" t="n">
        <f aca="false">0.3*N9</f>
        <v>1.44</v>
      </c>
      <c r="P9" s="33" t="n">
        <f aca="false">M9+O9</f>
        <v>6.6025</v>
      </c>
      <c r="Q9" s="34" t="n">
        <f aca="false">(I9+P9)/2</f>
        <v>7.33875</v>
      </c>
      <c r="R9" s="34"/>
      <c r="S9" s="34"/>
      <c r="T9" s="33" t="s">
        <v>58</v>
      </c>
    </row>
    <row r="10" customFormat="false" ht="15.75" hidden="false" customHeight="true" outlineLevel="0" collapsed="false">
      <c r="A10" s="30" t="n">
        <v>4</v>
      </c>
      <c r="B10" s="31" t="str">
        <f aca="false">DATA!F5</f>
        <v>ORTEGA PASACA CARLOS ENRIQUE</v>
      </c>
      <c r="C10" s="32" t="n">
        <v>10</v>
      </c>
      <c r="D10" s="33" t="n">
        <v>10</v>
      </c>
      <c r="E10" s="33" t="n">
        <f aca="false">(C10+D10)/2</f>
        <v>10</v>
      </c>
      <c r="F10" s="33" t="n">
        <f aca="false">0.7*E10</f>
        <v>7</v>
      </c>
      <c r="G10" s="33" t="n">
        <v>10</v>
      </c>
      <c r="H10" s="33" t="n">
        <f aca="false">G10*0.3</f>
        <v>3</v>
      </c>
      <c r="I10" s="33" t="n">
        <f aca="false">F10+H10</f>
        <v>10</v>
      </c>
      <c r="J10" s="33" t="n">
        <v>10</v>
      </c>
      <c r="K10" s="33" t="n">
        <v>10</v>
      </c>
      <c r="L10" s="33" t="n">
        <f aca="false">(J10+K10)/2</f>
        <v>10</v>
      </c>
      <c r="M10" s="33" t="n">
        <f aca="false">0.7*L10</f>
        <v>7</v>
      </c>
      <c r="N10" s="33" t="n">
        <v>5.1</v>
      </c>
      <c r="O10" s="33" t="n">
        <f aca="false">0.3*N10</f>
        <v>1.53</v>
      </c>
      <c r="P10" s="33" t="n">
        <f aca="false">M10+O10</f>
        <v>8.53</v>
      </c>
      <c r="Q10" s="34" t="n">
        <f aca="false">(I10+P10)/2</f>
        <v>9.265</v>
      </c>
      <c r="R10" s="34"/>
      <c r="S10" s="34"/>
      <c r="T10" s="33" t="s">
        <v>59</v>
      </c>
    </row>
    <row r="11" customFormat="false" ht="15.75" hidden="false" customHeight="true" outlineLevel="0" collapsed="false">
      <c r="A11" s="30" t="n">
        <v>5</v>
      </c>
      <c r="B11" s="31" t="str">
        <f aca="false">DATA!F6</f>
        <v>SHIMBUKAT ANTUN JAZMIN ADAMARI</v>
      </c>
      <c r="C11" s="32" t="n">
        <v>9</v>
      </c>
      <c r="D11" s="33" t="n">
        <v>9</v>
      </c>
      <c r="E11" s="33" t="n">
        <f aca="false">(C11+D11)/2</f>
        <v>9</v>
      </c>
      <c r="F11" s="33" t="n">
        <f aca="false">0.7*E11</f>
        <v>6.3</v>
      </c>
      <c r="G11" s="33" t="n">
        <v>10</v>
      </c>
      <c r="H11" s="33" t="n">
        <f aca="false">G11*0.3</f>
        <v>3</v>
      </c>
      <c r="I11" s="33" t="n">
        <f aca="false">F11+H11</f>
        <v>9.3</v>
      </c>
      <c r="J11" s="33" t="n">
        <v>9.75</v>
      </c>
      <c r="K11" s="33" t="n">
        <v>9.5</v>
      </c>
      <c r="L11" s="33" t="n">
        <f aca="false">(J11+K11)/2</f>
        <v>9.625</v>
      </c>
      <c r="M11" s="33" t="n">
        <f aca="false">0.7*L11</f>
        <v>6.7375</v>
      </c>
      <c r="N11" s="33" t="n">
        <v>5.25</v>
      </c>
      <c r="O11" s="33" t="n">
        <f aca="false">0.3*N11</f>
        <v>1.575</v>
      </c>
      <c r="P11" s="33" t="n">
        <f aca="false">M11+O11</f>
        <v>8.3125</v>
      </c>
      <c r="Q11" s="34" t="n">
        <f aca="false">(I11+P11)/2</f>
        <v>8.80625</v>
      </c>
      <c r="R11" s="34"/>
      <c r="S11" s="34"/>
      <c r="T11" s="33" t="s">
        <v>58</v>
      </c>
    </row>
    <row r="12" customFormat="false" ht="15.75" hidden="false" customHeight="true" outlineLevel="0" collapsed="false">
      <c r="A12" s="30" t="n">
        <v>6</v>
      </c>
      <c r="B12" s="31" t="str">
        <f aca="false">DATA!F7</f>
        <v>TUPIKIA ANKUASH MAILY GABRIELA</v>
      </c>
      <c r="C12" s="32" t="n">
        <v>9.5</v>
      </c>
      <c r="D12" s="33" t="n">
        <v>10</v>
      </c>
      <c r="E12" s="33" t="n">
        <f aca="false">(C12+D12)/2</f>
        <v>9.75</v>
      </c>
      <c r="F12" s="33" t="n">
        <f aca="false">0.7*E12</f>
        <v>6.825</v>
      </c>
      <c r="G12" s="33" t="n">
        <v>10</v>
      </c>
      <c r="H12" s="33" t="n">
        <f aca="false">G12*0.3</f>
        <v>3</v>
      </c>
      <c r="I12" s="33" t="n">
        <f aca="false">F12+H12</f>
        <v>9.825</v>
      </c>
      <c r="J12" s="33" t="n">
        <v>10</v>
      </c>
      <c r="K12" s="33" t="n">
        <v>10</v>
      </c>
      <c r="L12" s="33" t="n">
        <f aca="false">(J12+K12)/2</f>
        <v>10</v>
      </c>
      <c r="M12" s="33" t="n">
        <f aca="false">0.7*L12</f>
        <v>7</v>
      </c>
      <c r="N12" s="33" t="n">
        <v>7.8</v>
      </c>
      <c r="O12" s="33" t="n">
        <f aca="false">0.3*N12</f>
        <v>2.34</v>
      </c>
      <c r="P12" s="33" t="n">
        <f aca="false">M12+O12</f>
        <v>9.34</v>
      </c>
      <c r="Q12" s="34" t="n">
        <f aca="false">(I12+P12)/2</f>
        <v>9.5825</v>
      </c>
      <c r="R12" s="34"/>
      <c r="S12" s="34"/>
      <c r="T12" s="33" t="s">
        <v>59</v>
      </c>
    </row>
    <row r="13" customFormat="false" ht="15.75" hidden="false" customHeight="true" outlineLevel="0" collapsed="false">
      <c r="A13" s="30"/>
      <c r="B13" s="31"/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  <c r="R13" s="34"/>
      <c r="S13" s="34"/>
      <c r="T13" s="33"/>
    </row>
    <row r="17" customFormat="false" ht="14.25" hidden="false" customHeight="false" outlineLevel="0" collapsed="false">
      <c r="B17" s="35"/>
    </row>
    <row r="18" customFormat="false" ht="14.25" hidden="false" customHeight="false" outlineLevel="0" collapsed="false">
      <c r="B18" s="36"/>
    </row>
  </sheetData>
  <mergeCells count="15">
    <mergeCell ref="B1:T1"/>
    <mergeCell ref="B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dataValidations count="1">
    <dataValidation allowBlank="true" error="Ingrese valores entre 0 y 2" errorStyle="stop" errorTitle="MENSAJE" operator="between" showDropDown="false" showErrorMessage="true" showInputMessage="true" sqref="H7:H13" type="decimal">
      <formula1>0</formula1>
      <formula2>2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ColWidth="11.4453125" defaultRowHeight="14.25" zeroHeight="false" outlineLevelRow="0" outlineLevelCol="0"/>
  <cols>
    <col collapsed="false" customWidth="true" hidden="false" outlineLevel="0" max="1" min="1" style="7" width="3.44"/>
    <col collapsed="false" customWidth="true" hidden="false" outlineLevel="0" max="2" min="2" style="7" width="37.56"/>
    <col collapsed="false" customWidth="true" hidden="false" outlineLevel="0" max="3" min="3" style="7" width="6.11"/>
    <col collapsed="false" customWidth="true" hidden="false" outlineLevel="0" max="4" min="4" style="7" width="6.56"/>
    <col collapsed="false" customWidth="true" hidden="false" outlineLevel="0" max="5" min="5" style="7" width="6.11"/>
    <col collapsed="false" customWidth="true" hidden="false" outlineLevel="0" max="6" min="6" style="7" width="5.56"/>
    <col collapsed="false" customWidth="true" hidden="false" outlineLevel="0" max="7" min="7" style="7" width="5.44"/>
    <col collapsed="false" customWidth="true" hidden="false" outlineLevel="0" max="8" min="8" style="7" width="5.88"/>
    <col collapsed="false" customWidth="true" hidden="false" outlineLevel="0" max="9" min="9" style="7" width="5.56"/>
    <col collapsed="false" customWidth="true" hidden="false" outlineLevel="0" max="11" min="10" style="7" width="5.11"/>
    <col collapsed="false" customWidth="true" hidden="false" outlineLevel="0" max="12" min="12" style="7" width="4.56"/>
    <col collapsed="false" customWidth="true" hidden="false" outlineLevel="0" max="13" min="13" style="7" width="4.11"/>
    <col collapsed="false" customWidth="true" hidden="false" outlineLevel="0" max="14" min="14" style="7" width="5"/>
    <col collapsed="false" customWidth="true" hidden="false" outlineLevel="0" max="15" min="15" style="7" width="4.56"/>
    <col collapsed="false" customWidth="true" hidden="false" outlineLevel="0" max="16" min="16" style="7" width="5.44"/>
    <col collapsed="false" customWidth="true" hidden="false" outlineLevel="0" max="17" min="17" style="7" width="4.88"/>
    <col collapsed="false" customWidth="true" hidden="false" outlineLevel="0" max="19" min="18" style="7" width="5.56"/>
    <col collapsed="false" customWidth="true" hidden="false" outlineLevel="0" max="20" min="20" style="7" width="4.88"/>
    <col collapsed="false" customWidth="true" hidden="false" outlineLevel="0" max="21" min="21" style="7" width="3.88"/>
    <col collapsed="false" customWidth="true" hidden="false" outlineLevel="0" max="22" min="22" style="7" width="7.44"/>
    <col collapsed="false" customWidth="false" hidden="false" outlineLevel="0" max="1023" min="23" style="7" width="11.44"/>
    <col collapsed="false" customWidth="true" hidden="false" outlineLevel="0" max="16384" min="16384" style="1" width="11.56"/>
  </cols>
  <sheetData>
    <row r="1" customFormat="false" ht="18" hidden="false" customHeight="false" outlineLevel="0" collapsed="false">
      <c r="A1" s="8"/>
      <c r="B1" s="9" t="str">
        <f aca="false">DATA!B2</f>
        <v>UNIDAD EDUCATIVA 12 DE FEBRERO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customFormat="false" ht="14.25" hidden="false" customHeight="false" outlineLevel="0" collapsed="false">
      <c r="A2" s="37" t="n">
        <f aca="false">DATA!B12</f>
        <v>0</v>
      </c>
      <c r="B2" s="38" t="str">
        <f aca="false">DATA!B9</f>
        <v>Zamora-Ecuador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customFormat="false" ht="15.75" hidden="false" customHeight="false" outlineLevel="0" collapsed="false">
      <c r="A3" s="13"/>
      <c r="B3" s="13"/>
      <c r="C3" s="14" t="s">
        <v>37</v>
      </c>
      <c r="D3" s="14"/>
      <c r="E3" s="14"/>
      <c r="F3" s="14"/>
      <c r="G3" s="14"/>
      <c r="H3" s="14"/>
      <c r="I3" s="15" t="str">
        <f aca="false">DATA!B7</f>
        <v>Segundo Bimestre</v>
      </c>
      <c r="J3" s="15"/>
      <c r="K3" s="15"/>
      <c r="L3" s="15"/>
      <c r="M3" s="15"/>
      <c r="N3" s="16"/>
      <c r="O3" s="17"/>
      <c r="P3" s="17"/>
      <c r="Q3" s="18" t="n">
        <f aca="false">DATA!B6</f>
        <v>2024</v>
      </c>
      <c r="R3" s="18"/>
      <c r="S3" s="18"/>
      <c r="T3" s="18"/>
    </row>
    <row r="4" customFormat="false" ht="18" hidden="false" customHeight="false" outlineLevel="0" collapsed="false">
      <c r="A4" s="19"/>
      <c r="B4" s="20" t="str">
        <f aca="false">DATA!B3</f>
        <v>9no EGB</v>
      </c>
      <c r="C4" s="17" t="s">
        <v>38</v>
      </c>
      <c r="D4" s="17"/>
      <c r="E4" s="21" t="str">
        <f aca="false">DATA!K3</f>
        <v>Lenguage</v>
      </c>
      <c r="F4" s="21"/>
      <c r="G4" s="21"/>
      <c r="H4" s="17" t="s">
        <v>39</v>
      </c>
      <c r="I4" s="17"/>
      <c r="J4" s="21" t="str">
        <f aca="false">DATA!N3</f>
        <v>Gina Jaya</v>
      </c>
      <c r="K4" s="21"/>
      <c r="L4" s="21"/>
      <c r="M4" s="21"/>
      <c r="N4" s="17" t="s">
        <v>40</v>
      </c>
      <c r="O4" s="17"/>
      <c r="P4" s="21" t="str">
        <f aca="false">DATA!B8</f>
        <v>Nocturna-Intensiva</v>
      </c>
      <c r="Q4" s="21"/>
      <c r="R4" s="21"/>
      <c r="S4" s="21"/>
      <c r="T4" s="21"/>
    </row>
    <row r="5" customFormat="false" ht="15" hidden="false" customHeight="true" outlineLevel="0" collapsed="false">
      <c r="A5" s="22" t="s">
        <v>41</v>
      </c>
      <c r="B5" s="23" t="s">
        <v>42</v>
      </c>
      <c r="C5" s="24" t="s">
        <v>43</v>
      </c>
      <c r="D5" s="24"/>
      <c r="E5" s="24"/>
      <c r="F5" s="24"/>
      <c r="G5" s="24"/>
      <c r="H5" s="24"/>
      <c r="I5" s="24"/>
      <c r="J5" s="24" t="s">
        <v>44</v>
      </c>
      <c r="K5" s="24"/>
      <c r="L5" s="24"/>
      <c r="M5" s="24"/>
      <c r="N5" s="24"/>
      <c r="O5" s="24"/>
      <c r="P5" s="24"/>
      <c r="Q5" s="24"/>
      <c r="R5" s="24"/>
      <c r="S5" s="24"/>
      <c r="T5" s="24"/>
    </row>
    <row r="6" customFormat="false" ht="67.5" hidden="false" customHeight="true" outlineLevel="0" collapsed="false">
      <c r="A6" s="22"/>
      <c r="B6" s="23"/>
      <c r="C6" s="25" t="s">
        <v>45</v>
      </c>
      <c r="D6" s="26" t="s">
        <v>46</v>
      </c>
      <c r="E6" s="27" t="s">
        <v>47</v>
      </c>
      <c r="F6" s="27" t="s">
        <v>48</v>
      </c>
      <c r="G6" s="27" t="s">
        <v>49</v>
      </c>
      <c r="H6" s="28" t="s">
        <v>50</v>
      </c>
      <c r="I6" s="27" t="s">
        <v>51</v>
      </c>
      <c r="J6" s="27" t="s">
        <v>45</v>
      </c>
      <c r="K6" s="29" t="s">
        <v>46</v>
      </c>
      <c r="L6" s="27" t="s">
        <v>47</v>
      </c>
      <c r="M6" s="28" t="s">
        <v>48</v>
      </c>
      <c r="N6" s="28" t="s">
        <v>49</v>
      </c>
      <c r="O6" s="27" t="s">
        <v>50</v>
      </c>
      <c r="P6" s="27" t="s">
        <v>52</v>
      </c>
      <c r="Q6" s="27" t="s">
        <v>53</v>
      </c>
      <c r="R6" s="27" t="s">
        <v>54</v>
      </c>
      <c r="S6" s="27" t="s">
        <v>55</v>
      </c>
      <c r="T6" s="27" t="s">
        <v>56</v>
      </c>
      <c r="W6" s="7" t="s">
        <v>57</v>
      </c>
    </row>
    <row r="7" customFormat="false" ht="15.75" hidden="false" customHeight="true" outlineLevel="0" collapsed="false">
      <c r="A7" s="30" t="n">
        <v>1</v>
      </c>
      <c r="B7" s="31" t="str">
        <f aca="false">DATA!F2</f>
        <v>BELTRÁN OLMEDO JESÚS JHUBER</v>
      </c>
      <c r="C7" s="33" t="n">
        <v>9</v>
      </c>
      <c r="D7" s="33" t="n">
        <v>9.75</v>
      </c>
      <c r="E7" s="33" t="n">
        <f aca="false">(C7+D7)/2</f>
        <v>9.375</v>
      </c>
      <c r="F7" s="33" t="n">
        <f aca="false">0.7*E7</f>
        <v>6.5625</v>
      </c>
      <c r="G7" s="33" t="n">
        <v>7</v>
      </c>
      <c r="H7" s="33" t="n">
        <f aca="false">0.3*G7</f>
        <v>2.1</v>
      </c>
      <c r="I7" s="33" t="n">
        <f aca="false">F7+H7</f>
        <v>8.6625</v>
      </c>
      <c r="J7" s="33"/>
      <c r="K7" s="33"/>
      <c r="L7" s="33" t="n">
        <f aca="false">(J7+K7)/2</f>
        <v>0</v>
      </c>
      <c r="M7" s="33" t="n">
        <f aca="false">0.7*L7</f>
        <v>0</v>
      </c>
      <c r="N7" s="33"/>
      <c r="O7" s="33" t="n">
        <f aca="false">0.3*N7</f>
        <v>0</v>
      </c>
      <c r="P7" s="33" t="n">
        <f aca="false">M7+O7</f>
        <v>0</v>
      </c>
      <c r="Q7" s="34" t="n">
        <f aca="false">(I7+P7)/2</f>
        <v>4.33125</v>
      </c>
      <c r="R7" s="34"/>
      <c r="S7" s="34"/>
      <c r="T7" s="34"/>
    </row>
    <row r="8" customFormat="false" ht="15.75" hidden="false" customHeight="true" outlineLevel="0" collapsed="false">
      <c r="A8" s="30" t="n">
        <v>2</v>
      </c>
      <c r="B8" s="31" t="str">
        <f aca="false">DATA!F3</f>
        <v>CUEVA ALBERCA DAVID ALEJANDRO</v>
      </c>
      <c r="C8" s="33" t="n">
        <v>0</v>
      </c>
      <c r="D8" s="33" t="n">
        <v>0</v>
      </c>
      <c r="E8" s="33" t="n">
        <f aca="false">(C8+D8)/2</f>
        <v>0</v>
      </c>
      <c r="F8" s="33" t="n">
        <f aca="false">0.7*E8</f>
        <v>0</v>
      </c>
      <c r="G8" s="33"/>
      <c r="H8" s="33" t="n">
        <f aca="false">0.3*G8</f>
        <v>0</v>
      </c>
      <c r="I8" s="33" t="n">
        <f aca="false">F8+H8</f>
        <v>0</v>
      </c>
      <c r="J8" s="33"/>
      <c r="K8" s="33"/>
      <c r="L8" s="33" t="n">
        <f aca="false">(J8+K8)/2</f>
        <v>0</v>
      </c>
      <c r="M8" s="33" t="n">
        <f aca="false">0.7*L8</f>
        <v>0</v>
      </c>
      <c r="N8" s="33"/>
      <c r="O8" s="33" t="n">
        <f aca="false">0.3*N8</f>
        <v>0</v>
      </c>
      <c r="P8" s="33" t="n">
        <f aca="false">M8+O8</f>
        <v>0</v>
      </c>
      <c r="Q8" s="34" t="n">
        <f aca="false">(I8+P8)/2</f>
        <v>0</v>
      </c>
      <c r="R8" s="34"/>
      <c r="S8" s="34"/>
      <c r="T8" s="34"/>
    </row>
    <row r="9" customFormat="false" ht="15.75" hidden="false" customHeight="true" outlineLevel="0" collapsed="false">
      <c r="A9" s="30" t="n">
        <v>3</v>
      </c>
      <c r="B9" s="31" t="str">
        <f aca="false">DATA!F4</f>
        <v>GAONA ONTANEDA MARÍA VIVIANA</v>
      </c>
      <c r="C9" s="33" t="n">
        <v>8</v>
      </c>
      <c r="D9" s="33" t="n">
        <v>8.88</v>
      </c>
      <c r="E9" s="33" t="n">
        <f aca="false">(C9+D9)/2</f>
        <v>8.44</v>
      </c>
      <c r="F9" s="33" t="n">
        <f aca="false">0.7*E9</f>
        <v>5.908</v>
      </c>
      <c r="G9" s="33" t="n">
        <v>10</v>
      </c>
      <c r="H9" s="33" t="n">
        <f aca="false">0.3*G9</f>
        <v>3</v>
      </c>
      <c r="I9" s="33" t="n">
        <f aca="false">F9+H9</f>
        <v>8.908</v>
      </c>
      <c r="J9" s="33" t="n">
        <v>8.17</v>
      </c>
      <c r="K9" s="33" t="n">
        <v>7.83</v>
      </c>
      <c r="L9" s="33" t="n">
        <f aca="false">(J9+K9)/2</f>
        <v>8</v>
      </c>
      <c r="M9" s="33" t="n">
        <f aca="false">0.7*L9</f>
        <v>5.6</v>
      </c>
      <c r="N9" s="33" t="n">
        <v>4.25</v>
      </c>
      <c r="O9" s="33" t="n">
        <f aca="false">0.3*N9</f>
        <v>1.275</v>
      </c>
      <c r="P9" s="33" t="n">
        <f aca="false">M9+O9</f>
        <v>6.875</v>
      </c>
      <c r="Q9" s="34" t="n">
        <f aca="false">(I9+P9)/2</f>
        <v>7.8915</v>
      </c>
      <c r="R9" s="34"/>
      <c r="S9" s="34"/>
      <c r="T9" s="34" t="s">
        <v>58</v>
      </c>
    </row>
    <row r="10" customFormat="false" ht="15.75" hidden="false" customHeight="true" outlineLevel="0" collapsed="false">
      <c r="A10" s="30" t="n">
        <v>4</v>
      </c>
      <c r="B10" s="31" t="str">
        <f aca="false">DATA!F5</f>
        <v>ORTEGA PASACA CARLOS ENRIQUE</v>
      </c>
      <c r="C10" s="33" t="n">
        <v>10</v>
      </c>
      <c r="D10" s="33" t="n">
        <v>10</v>
      </c>
      <c r="E10" s="33" t="n">
        <f aca="false">(C10+D10)/2</f>
        <v>10</v>
      </c>
      <c r="F10" s="33" t="n">
        <f aca="false">0.7*E10</f>
        <v>7</v>
      </c>
      <c r="G10" s="33" t="n">
        <v>10</v>
      </c>
      <c r="H10" s="33" t="n">
        <f aca="false">0.3*G10</f>
        <v>3</v>
      </c>
      <c r="I10" s="33" t="n">
        <f aca="false">F10+H10</f>
        <v>10</v>
      </c>
      <c r="J10" s="33" t="n">
        <v>10</v>
      </c>
      <c r="K10" s="33" t="n">
        <v>9.33</v>
      </c>
      <c r="L10" s="33" t="n">
        <f aca="false">(J10+K10)/2</f>
        <v>9.665</v>
      </c>
      <c r="M10" s="33" t="n">
        <f aca="false">0.7*L10</f>
        <v>6.7655</v>
      </c>
      <c r="N10" s="33" t="n">
        <v>5.75</v>
      </c>
      <c r="O10" s="33" t="n">
        <f aca="false">0.3*N10</f>
        <v>1.725</v>
      </c>
      <c r="P10" s="33" t="n">
        <f aca="false">M10+O10</f>
        <v>8.4905</v>
      </c>
      <c r="Q10" s="34" t="n">
        <f aca="false">(I10+P10)/2</f>
        <v>9.24525</v>
      </c>
      <c r="R10" s="34"/>
      <c r="S10" s="34"/>
      <c r="T10" s="34" t="s">
        <v>59</v>
      </c>
    </row>
    <row r="11" customFormat="false" ht="15.75" hidden="false" customHeight="true" outlineLevel="0" collapsed="false">
      <c r="A11" s="30" t="n">
        <v>5</v>
      </c>
      <c r="B11" s="31" t="str">
        <f aca="false">DATA!F6</f>
        <v>SHIMBUKAT ANTUN JAZMIN ADAMARI</v>
      </c>
      <c r="C11" s="33" t="n">
        <v>9</v>
      </c>
      <c r="D11" s="33" t="n">
        <v>8.88</v>
      </c>
      <c r="E11" s="33" t="n">
        <f aca="false">(C11+D11)/2</f>
        <v>8.94</v>
      </c>
      <c r="F11" s="33" t="n">
        <f aca="false">0.7*E11</f>
        <v>6.258</v>
      </c>
      <c r="G11" s="33" t="n">
        <v>10</v>
      </c>
      <c r="H11" s="33" t="n">
        <f aca="false">0.3*G11</f>
        <v>3</v>
      </c>
      <c r="I11" s="33" t="n">
        <f aca="false">F11+H11</f>
        <v>9.258</v>
      </c>
      <c r="J11" s="33" t="n">
        <v>9.17</v>
      </c>
      <c r="K11" s="33" t="n">
        <v>8.17</v>
      </c>
      <c r="L11" s="33" t="n">
        <f aca="false">(J11+K11)/2</f>
        <v>8.67</v>
      </c>
      <c r="M11" s="33" t="n">
        <f aca="false">0.7*L11</f>
        <v>6.069</v>
      </c>
      <c r="N11" s="33" t="n">
        <v>3.5</v>
      </c>
      <c r="O11" s="33" t="n">
        <f aca="false">0.3*N11</f>
        <v>1.05</v>
      </c>
      <c r="P11" s="33" t="n">
        <f aca="false">M11+O11</f>
        <v>7.119</v>
      </c>
      <c r="Q11" s="34" t="n">
        <f aca="false">(I11+P11)/2</f>
        <v>8.1885</v>
      </c>
      <c r="R11" s="34"/>
      <c r="S11" s="34"/>
      <c r="T11" s="34" t="s">
        <v>58</v>
      </c>
    </row>
    <row r="12" customFormat="false" ht="15.75" hidden="false" customHeight="true" outlineLevel="0" collapsed="false">
      <c r="A12" s="30" t="n">
        <v>6</v>
      </c>
      <c r="B12" s="31" t="str">
        <f aca="false">DATA!F7</f>
        <v>TUPIKIA ANKUASH MAILY GABRIELA</v>
      </c>
      <c r="C12" s="33" t="n">
        <v>10</v>
      </c>
      <c r="D12" s="33" t="n">
        <v>10</v>
      </c>
      <c r="E12" s="33" t="n">
        <f aca="false">(C12+D12)/2</f>
        <v>10</v>
      </c>
      <c r="F12" s="33" t="n">
        <f aca="false">0.7*E12</f>
        <v>7</v>
      </c>
      <c r="G12" s="33" t="n">
        <v>10</v>
      </c>
      <c r="H12" s="33" t="n">
        <f aca="false">0.3*G12</f>
        <v>3</v>
      </c>
      <c r="I12" s="33" t="n">
        <f aca="false">F12+H12</f>
        <v>10</v>
      </c>
      <c r="J12" s="33" t="n">
        <v>10</v>
      </c>
      <c r="K12" s="33" t="n">
        <v>9.75</v>
      </c>
      <c r="L12" s="33" t="n">
        <f aca="false">(J12+K12)/2</f>
        <v>9.875</v>
      </c>
      <c r="M12" s="33" t="n">
        <f aca="false">0.7*L12</f>
        <v>6.9125</v>
      </c>
      <c r="N12" s="33" t="n">
        <v>7.75</v>
      </c>
      <c r="O12" s="33" t="n">
        <f aca="false">0.3*N12</f>
        <v>2.325</v>
      </c>
      <c r="P12" s="33" t="n">
        <f aca="false">M12+O12</f>
        <v>9.2375</v>
      </c>
      <c r="Q12" s="34" t="n">
        <f aca="false">(I12+P12)/2</f>
        <v>9.61875</v>
      </c>
      <c r="R12" s="34"/>
      <c r="S12" s="34"/>
      <c r="T12" s="34" t="s">
        <v>59</v>
      </c>
    </row>
    <row r="13" customFormat="false" ht="15.75" hidden="false" customHeight="true" outlineLevel="0" collapsed="false">
      <c r="A13" s="30" t="n">
        <v>7</v>
      </c>
      <c r="B13" s="31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  <c r="R13" s="34"/>
      <c r="S13" s="34"/>
      <c r="T13" s="34"/>
    </row>
    <row r="14" customFormat="false" ht="15.75" hidden="false" customHeight="true" outlineLevel="0" collapsed="false">
      <c r="A14" s="30" t="n">
        <v>15</v>
      </c>
      <c r="B14" s="31"/>
      <c r="C14" s="32"/>
      <c r="D14" s="33"/>
      <c r="E14" s="33"/>
      <c r="F14" s="33"/>
      <c r="G14" s="33"/>
      <c r="H14" s="33"/>
      <c r="I14" s="33"/>
      <c r="J14" s="39"/>
      <c r="K14" s="39"/>
      <c r="L14" s="33"/>
      <c r="M14" s="33"/>
      <c r="N14" s="33"/>
      <c r="O14" s="33"/>
      <c r="P14" s="33"/>
      <c r="Q14" s="34"/>
      <c r="R14" s="34"/>
      <c r="S14" s="34"/>
      <c r="T14" s="34"/>
    </row>
    <row r="18" customFormat="false" ht="14.25" hidden="false" customHeight="false" outlineLevel="0" collapsed="false">
      <c r="B18" s="35"/>
    </row>
    <row r="19" customFormat="false" ht="14.25" hidden="false" customHeight="false" outlineLevel="0" collapsed="false">
      <c r="B19" s="36"/>
    </row>
  </sheetData>
  <mergeCells count="15">
    <mergeCell ref="B1:T1"/>
    <mergeCell ref="B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dataValidations count="1">
    <dataValidation allowBlank="true" error="Ingrese  valores entre 0 y 10" errorStyle="stop" errorTitle="MENSAJE:" operator="between" showDropDown="false" showErrorMessage="true" showInputMessage="true" sqref="C7:C13" type="decimal">
      <formula1>0</formula1>
      <formula2>10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ColWidth="11.4453125" defaultRowHeight="14.25" zeroHeight="false" outlineLevelRow="0" outlineLevelCol="0"/>
  <cols>
    <col collapsed="false" customWidth="true" hidden="false" outlineLevel="0" max="1" min="1" style="7" width="3.44"/>
    <col collapsed="false" customWidth="true" hidden="false" outlineLevel="0" max="2" min="2" style="7" width="37.56"/>
    <col collapsed="false" customWidth="true" hidden="false" outlineLevel="0" max="3" min="3" style="7" width="6.11"/>
    <col collapsed="false" customWidth="true" hidden="false" outlineLevel="0" max="4" min="4" style="7" width="6.56"/>
    <col collapsed="false" customWidth="true" hidden="false" outlineLevel="0" max="5" min="5" style="7" width="6.11"/>
    <col collapsed="false" customWidth="true" hidden="false" outlineLevel="0" max="6" min="6" style="7" width="5.56"/>
    <col collapsed="false" customWidth="true" hidden="false" outlineLevel="0" max="7" min="7" style="7" width="5.44"/>
    <col collapsed="false" customWidth="true" hidden="false" outlineLevel="0" max="8" min="8" style="7" width="5.88"/>
    <col collapsed="false" customWidth="true" hidden="false" outlineLevel="0" max="9" min="9" style="7" width="5.56"/>
    <col collapsed="false" customWidth="true" hidden="false" outlineLevel="0" max="11" min="10" style="7" width="5.11"/>
    <col collapsed="false" customWidth="true" hidden="false" outlineLevel="0" max="12" min="12" style="7" width="5.44"/>
    <col collapsed="false" customWidth="true" hidden="false" outlineLevel="0" max="13" min="13" style="7" width="4.11"/>
    <col collapsed="false" customWidth="true" hidden="false" outlineLevel="0" max="14" min="14" style="7" width="5"/>
    <col collapsed="false" customWidth="true" hidden="false" outlineLevel="0" max="15" min="15" style="7" width="4.56"/>
    <col collapsed="false" customWidth="true" hidden="false" outlineLevel="0" max="16" min="16" style="7" width="5.44"/>
    <col collapsed="false" customWidth="true" hidden="false" outlineLevel="0" max="17" min="17" style="7" width="4.88"/>
    <col collapsed="false" customWidth="true" hidden="false" outlineLevel="0" max="19" min="18" style="7" width="5.56"/>
    <col collapsed="false" customWidth="true" hidden="false" outlineLevel="0" max="20" min="20" style="7" width="4.88"/>
    <col collapsed="false" customWidth="true" hidden="false" outlineLevel="0" max="21" min="21" style="7" width="3.88"/>
    <col collapsed="false" customWidth="true" hidden="false" outlineLevel="0" max="22" min="22" style="7" width="7.44"/>
    <col collapsed="false" customWidth="false" hidden="false" outlineLevel="0" max="1023" min="23" style="7" width="11.44"/>
    <col collapsed="false" customWidth="true" hidden="false" outlineLevel="0" max="16384" min="16384" style="1" width="11.56"/>
  </cols>
  <sheetData>
    <row r="1" customFormat="false" ht="18" hidden="false" customHeight="false" outlineLevel="0" collapsed="false">
      <c r="A1" s="9" t="str">
        <f aca="false">DATA!B2</f>
        <v>UNIDAD EDUCATIVA 12 DE FEBRERO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customFormat="false" ht="14.25" hidden="false" customHeight="false" outlineLevel="0" collapsed="false">
      <c r="A2" s="38" t="str">
        <f aca="false">DATA!B9</f>
        <v>Zamora-Ecuador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customFormat="false" ht="15.75" hidden="false" customHeight="false" outlineLevel="0" collapsed="false">
      <c r="A3" s="13"/>
      <c r="B3" s="13"/>
      <c r="C3" s="14" t="s">
        <v>37</v>
      </c>
      <c r="D3" s="14"/>
      <c r="E3" s="14"/>
      <c r="F3" s="14"/>
      <c r="G3" s="14"/>
      <c r="H3" s="14"/>
      <c r="I3" s="15" t="str">
        <f aca="false">DATA!B7</f>
        <v>Segundo Bimestre</v>
      </c>
      <c r="J3" s="15"/>
      <c r="K3" s="15"/>
      <c r="L3" s="15"/>
      <c r="M3" s="15"/>
      <c r="N3" s="16"/>
      <c r="O3" s="17"/>
      <c r="P3" s="17"/>
      <c r="Q3" s="18" t="n">
        <f aca="false">DATA!B6</f>
        <v>2024</v>
      </c>
      <c r="R3" s="18"/>
      <c r="S3" s="18"/>
      <c r="T3" s="18"/>
    </row>
    <row r="4" customFormat="false" ht="18" hidden="false" customHeight="false" outlineLevel="0" collapsed="false">
      <c r="A4" s="19"/>
      <c r="B4" s="20" t="str">
        <f aca="false">DATA!B3</f>
        <v>9no EGB</v>
      </c>
      <c r="C4" s="17" t="s">
        <v>38</v>
      </c>
      <c r="D4" s="17"/>
      <c r="E4" s="21" t="str">
        <f aca="false">DATA!K4</f>
        <v>CCNN</v>
      </c>
      <c r="F4" s="21"/>
      <c r="G4" s="21"/>
      <c r="H4" s="17" t="s">
        <v>39</v>
      </c>
      <c r="I4" s="17"/>
      <c r="J4" s="21" t="str">
        <f aca="false">DATA!N4</f>
        <v>Ligia Maza</v>
      </c>
      <c r="K4" s="21"/>
      <c r="L4" s="21"/>
      <c r="M4" s="21"/>
      <c r="N4" s="17" t="s">
        <v>40</v>
      </c>
      <c r="O4" s="17"/>
      <c r="P4" s="21" t="str">
        <f aca="false">DATA!B8</f>
        <v>Nocturna-Intensiva</v>
      </c>
      <c r="Q4" s="21"/>
      <c r="R4" s="21"/>
      <c r="S4" s="21"/>
      <c r="T4" s="21"/>
    </row>
    <row r="5" customFormat="false" ht="15" hidden="false" customHeight="true" outlineLevel="0" collapsed="false">
      <c r="A5" s="22" t="s">
        <v>41</v>
      </c>
      <c r="B5" s="23" t="s">
        <v>42</v>
      </c>
      <c r="C5" s="24" t="s">
        <v>43</v>
      </c>
      <c r="D5" s="24"/>
      <c r="E5" s="24"/>
      <c r="F5" s="24"/>
      <c r="G5" s="24"/>
      <c r="H5" s="24"/>
      <c r="I5" s="24"/>
      <c r="J5" s="24" t="s">
        <v>44</v>
      </c>
      <c r="K5" s="24"/>
      <c r="L5" s="24"/>
      <c r="M5" s="24"/>
      <c r="N5" s="24"/>
      <c r="O5" s="24"/>
      <c r="P5" s="24"/>
      <c r="Q5" s="24"/>
      <c r="R5" s="24"/>
      <c r="S5" s="24"/>
      <c r="T5" s="24"/>
    </row>
    <row r="6" customFormat="false" ht="67.5" hidden="false" customHeight="true" outlineLevel="0" collapsed="false">
      <c r="A6" s="22"/>
      <c r="B6" s="23"/>
      <c r="C6" s="25" t="s">
        <v>45</v>
      </c>
      <c r="D6" s="26" t="s">
        <v>46</v>
      </c>
      <c r="E6" s="27" t="s">
        <v>47</v>
      </c>
      <c r="F6" s="27" t="s">
        <v>48</v>
      </c>
      <c r="G6" s="27" t="s">
        <v>49</v>
      </c>
      <c r="H6" s="28" t="s">
        <v>50</v>
      </c>
      <c r="I6" s="27" t="s">
        <v>51</v>
      </c>
      <c r="J6" s="27" t="s">
        <v>45</v>
      </c>
      <c r="K6" s="29" t="s">
        <v>46</v>
      </c>
      <c r="L6" s="27" t="s">
        <v>47</v>
      </c>
      <c r="M6" s="28" t="s">
        <v>48</v>
      </c>
      <c r="N6" s="28" t="s">
        <v>49</v>
      </c>
      <c r="O6" s="27" t="s">
        <v>50</v>
      </c>
      <c r="P6" s="27" t="s">
        <v>52</v>
      </c>
      <c r="Q6" s="27" t="s">
        <v>53</v>
      </c>
      <c r="R6" s="27" t="s">
        <v>54</v>
      </c>
      <c r="S6" s="27" t="s">
        <v>55</v>
      </c>
      <c r="T6" s="27" t="s">
        <v>56</v>
      </c>
      <c r="W6" s="7" t="s">
        <v>57</v>
      </c>
    </row>
    <row r="7" customFormat="false" ht="15.75" hidden="false" customHeight="true" outlineLevel="0" collapsed="false">
      <c r="A7" s="30" t="n">
        <v>1</v>
      </c>
      <c r="B7" s="31" t="str">
        <f aca="false">DATA!F2</f>
        <v>BELTRÁN OLMEDO JESÚS JHUBER</v>
      </c>
      <c r="C7" s="32" t="n">
        <v>7.5</v>
      </c>
      <c r="D7" s="33" t="n">
        <v>8</v>
      </c>
      <c r="E7" s="33" t="n">
        <f aca="false">(C7+D7)/2</f>
        <v>7.75</v>
      </c>
      <c r="F7" s="33" t="n">
        <f aca="false">0.7*E7</f>
        <v>5.425</v>
      </c>
      <c r="G7" s="33" t="n">
        <v>10</v>
      </c>
      <c r="H7" s="33" t="n">
        <f aca="false">0.3*G7</f>
        <v>3</v>
      </c>
      <c r="I7" s="33" t="n">
        <f aca="false">F7+H7</f>
        <v>8.425</v>
      </c>
      <c r="J7" s="33" t="n">
        <v>0.1</v>
      </c>
      <c r="K7" s="33" t="n">
        <v>0.1</v>
      </c>
      <c r="L7" s="33" t="n">
        <f aca="false">(J7+K7)/2</f>
        <v>0.1</v>
      </c>
      <c r="M7" s="33" t="n">
        <f aca="false">0.7*L7</f>
        <v>0.07</v>
      </c>
      <c r="N7" s="33"/>
      <c r="O7" s="33" t="n">
        <f aca="false">0.3*N7</f>
        <v>0</v>
      </c>
      <c r="P7" s="33" t="n">
        <f aca="false">M7+O7</f>
        <v>0.07</v>
      </c>
      <c r="Q7" s="34" t="n">
        <f aca="false">(I7+P7)/2</f>
        <v>4.2475</v>
      </c>
      <c r="R7" s="34"/>
      <c r="S7" s="34"/>
      <c r="T7" s="34" t="s">
        <v>58</v>
      </c>
    </row>
    <row r="8" customFormat="false" ht="15.75" hidden="false" customHeight="true" outlineLevel="0" collapsed="false">
      <c r="A8" s="30" t="n">
        <v>2</v>
      </c>
      <c r="B8" s="31" t="str">
        <f aca="false">DATA!F3</f>
        <v>CUEVA ALBERCA DAVID ALEJANDRO</v>
      </c>
      <c r="C8" s="32"/>
      <c r="D8" s="33"/>
      <c r="E8" s="33" t="n">
        <f aca="false">(C8+D8)/2</f>
        <v>0</v>
      </c>
      <c r="F8" s="33" t="n">
        <f aca="false">0.7*E8</f>
        <v>0</v>
      </c>
      <c r="G8" s="33"/>
      <c r="H8" s="33" t="n">
        <f aca="false">0.3*G8</f>
        <v>0</v>
      </c>
      <c r="I8" s="33" t="n">
        <f aca="false">F8+H8</f>
        <v>0</v>
      </c>
      <c r="J8" s="33"/>
      <c r="K8" s="33"/>
      <c r="L8" s="33" t="n">
        <f aca="false">(J8+K8)/2</f>
        <v>0</v>
      </c>
      <c r="M8" s="33" t="n">
        <f aca="false">0.7*L8</f>
        <v>0</v>
      </c>
      <c r="N8" s="33"/>
      <c r="O8" s="33" t="n">
        <f aca="false">0.3*N8</f>
        <v>0</v>
      </c>
      <c r="P8" s="33" t="n">
        <f aca="false">M8+O8</f>
        <v>0</v>
      </c>
      <c r="Q8" s="34" t="n">
        <f aca="false">(I8+P8)/2</f>
        <v>0</v>
      </c>
      <c r="R8" s="34"/>
      <c r="S8" s="34"/>
      <c r="T8" s="34"/>
    </row>
    <row r="9" customFormat="false" ht="15.75" hidden="false" customHeight="true" outlineLevel="0" collapsed="false">
      <c r="A9" s="30" t="n">
        <v>3</v>
      </c>
      <c r="B9" s="31" t="str">
        <f aca="false">DATA!F4</f>
        <v>GAONA ONTANEDA MARÍA VIVIANA</v>
      </c>
      <c r="C9" s="32" t="n">
        <v>7</v>
      </c>
      <c r="D9" s="33" t="n">
        <v>4.5</v>
      </c>
      <c r="E9" s="33" t="n">
        <f aca="false">(C9+D9)/2</f>
        <v>5.75</v>
      </c>
      <c r="F9" s="33" t="n">
        <f aca="false">0.7*E9</f>
        <v>4.025</v>
      </c>
      <c r="G9" s="33" t="n">
        <v>10</v>
      </c>
      <c r="H9" s="33" t="n">
        <f aca="false">0.3*G9</f>
        <v>3</v>
      </c>
      <c r="I9" s="33" t="n">
        <f aca="false">F9+H9</f>
        <v>7.025</v>
      </c>
      <c r="J9" s="33" t="n">
        <v>8.5</v>
      </c>
      <c r="K9" s="33" t="n">
        <v>7.5</v>
      </c>
      <c r="L9" s="33" t="n">
        <f aca="false">(J9+K9)/2</f>
        <v>8</v>
      </c>
      <c r="M9" s="33" t="n">
        <f aca="false">0.7*L9</f>
        <v>5.6</v>
      </c>
      <c r="N9" s="33" t="n">
        <v>6.7</v>
      </c>
      <c r="O9" s="33" t="n">
        <f aca="false">0.3*N9</f>
        <v>2.01</v>
      </c>
      <c r="P9" s="33" t="n">
        <f aca="false">M9+O9</f>
        <v>7.61</v>
      </c>
      <c r="Q9" s="34" t="n">
        <f aca="false">(I9+P9)/2</f>
        <v>7.3175</v>
      </c>
      <c r="R9" s="34"/>
      <c r="S9" s="34"/>
      <c r="T9" s="34" t="s">
        <v>58</v>
      </c>
    </row>
    <row r="10" customFormat="false" ht="15.75" hidden="false" customHeight="true" outlineLevel="0" collapsed="false">
      <c r="A10" s="30" t="n">
        <v>4</v>
      </c>
      <c r="B10" s="31" t="str">
        <f aca="false">DATA!F5</f>
        <v>ORTEGA PASACA CARLOS ENRIQUE</v>
      </c>
      <c r="C10" s="32" t="n">
        <v>10</v>
      </c>
      <c r="D10" s="33" t="n">
        <v>10</v>
      </c>
      <c r="E10" s="33" t="n">
        <f aca="false">(C10+D10)/2</f>
        <v>10</v>
      </c>
      <c r="F10" s="33" t="n">
        <f aca="false">0.7*E10</f>
        <v>7</v>
      </c>
      <c r="G10" s="33" t="n">
        <v>10</v>
      </c>
      <c r="H10" s="33" t="n">
        <f aca="false">0.3*G10</f>
        <v>3</v>
      </c>
      <c r="I10" s="33" t="n">
        <f aca="false">F10+H10</f>
        <v>10</v>
      </c>
      <c r="J10" s="33" t="n">
        <v>10</v>
      </c>
      <c r="K10" s="33" t="n">
        <v>10</v>
      </c>
      <c r="L10" s="33" t="n">
        <f aca="false">(J10+K10)/2</f>
        <v>10</v>
      </c>
      <c r="M10" s="33" t="n">
        <f aca="false">0.7*L10</f>
        <v>7</v>
      </c>
      <c r="N10" s="33" t="n">
        <v>9</v>
      </c>
      <c r="O10" s="33" t="n">
        <f aca="false">0.3*N10</f>
        <v>2.7</v>
      </c>
      <c r="P10" s="33" t="n">
        <f aca="false">M10+O10</f>
        <v>9.7</v>
      </c>
      <c r="Q10" s="34" t="n">
        <f aca="false">(I10+P10)/2</f>
        <v>9.85</v>
      </c>
      <c r="R10" s="34"/>
      <c r="S10" s="34"/>
      <c r="T10" s="34" t="s">
        <v>59</v>
      </c>
    </row>
    <row r="11" customFormat="false" ht="15.75" hidden="false" customHeight="true" outlineLevel="0" collapsed="false">
      <c r="A11" s="30" t="n">
        <v>5</v>
      </c>
      <c r="B11" s="31" t="str">
        <f aca="false">DATA!F6</f>
        <v>SHIMBUKAT ANTUN JAZMIN ADAMARI</v>
      </c>
      <c r="C11" s="32" t="n">
        <v>9.25</v>
      </c>
      <c r="D11" s="33" t="n">
        <v>10</v>
      </c>
      <c r="E11" s="33" t="n">
        <f aca="false">(C11+D11)/2</f>
        <v>9.625</v>
      </c>
      <c r="F11" s="33" t="n">
        <f aca="false">0.7*E11</f>
        <v>6.7375</v>
      </c>
      <c r="G11" s="33" t="n">
        <v>10</v>
      </c>
      <c r="H11" s="33" t="n">
        <f aca="false">0.3*G11</f>
        <v>3</v>
      </c>
      <c r="I11" s="33" t="n">
        <f aca="false">F11+H11</f>
        <v>9.7375</v>
      </c>
      <c r="J11" s="33" t="n">
        <v>10</v>
      </c>
      <c r="K11" s="33" t="n">
        <v>10</v>
      </c>
      <c r="L11" s="33" t="n">
        <f aca="false">(J11+K11)/2</f>
        <v>10</v>
      </c>
      <c r="M11" s="33" t="n">
        <f aca="false">0.7*L11</f>
        <v>7</v>
      </c>
      <c r="N11" s="33" t="n">
        <v>6</v>
      </c>
      <c r="O11" s="33" t="n">
        <f aca="false">0.3*N11</f>
        <v>1.8</v>
      </c>
      <c r="P11" s="33" t="n">
        <f aca="false">M11+O11</f>
        <v>8.8</v>
      </c>
      <c r="Q11" s="34" t="n">
        <f aca="false">(I11+P11)/2</f>
        <v>9.26875</v>
      </c>
      <c r="R11" s="34"/>
      <c r="S11" s="34"/>
      <c r="T11" s="34" t="s">
        <v>58</v>
      </c>
    </row>
    <row r="12" customFormat="false" ht="15.75" hidden="false" customHeight="true" outlineLevel="0" collapsed="false">
      <c r="A12" s="30" t="n">
        <v>6</v>
      </c>
      <c r="B12" s="31" t="str">
        <f aca="false">DATA!F7</f>
        <v>TUPIKIA ANKUASH MAILY GABRIELA</v>
      </c>
      <c r="C12" s="32" t="n">
        <v>9.75</v>
      </c>
      <c r="D12" s="33" t="n">
        <v>10</v>
      </c>
      <c r="E12" s="33" t="n">
        <f aca="false">(C12+D12)/2</f>
        <v>9.875</v>
      </c>
      <c r="F12" s="33" t="n">
        <f aca="false">0.7*E12</f>
        <v>6.9125</v>
      </c>
      <c r="G12" s="33" t="n">
        <v>10</v>
      </c>
      <c r="H12" s="33" t="n">
        <f aca="false">0.3*G12</f>
        <v>3</v>
      </c>
      <c r="I12" s="33" t="n">
        <f aca="false">F12+H12</f>
        <v>9.9125</v>
      </c>
      <c r="J12" s="33" t="n">
        <v>10</v>
      </c>
      <c r="K12" s="33" t="n">
        <v>10</v>
      </c>
      <c r="L12" s="33" t="n">
        <f aca="false">(J12+K12)/2</f>
        <v>10</v>
      </c>
      <c r="M12" s="33" t="n">
        <f aca="false">0.7*L12</f>
        <v>7</v>
      </c>
      <c r="N12" s="33" t="n">
        <v>8.05</v>
      </c>
      <c r="O12" s="33" t="n">
        <f aca="false">0.3*N12</f>
        <v>2.415</v>
      </c>
      <c r="P12" s="33" t="n">
        <f aca="false">M12+O12</f>
        <v>9.415</v>
      </c>
      <c r="Q12" s="34" t="n">
        <f aca="false">(I12+P12)/2</f>
        <v>9.66375</v>
      </c>
      <c r="R12" s="34"/>
      <c r="S12" s="34"/>
      <c r="T12" s="34" t="s">
        <v>59</v>
      </c>
    </row>
    <row r="13" customFormat="false" ht="15.75" hidden="false" customHeight="true" outlineLevel="0" collapsed="false">
      <c r="A13" s="30"/>
      <c r="B13" s="31"/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  <c r="R13" s="34"/>
      <c r="S13" s="34"/>
      <c r="T13" s="34"/>
    </row>
    <row r="14" customFormat="false" ht="15.75" hidden="false" customHeight="true" outlineLevel="0" collapsed="false">
      <c r="A14" s="30"/>
      <c r="B14" s="31"/>
      <c r="C14" s="32"/>
      <c r="D14" s="33"/>
      <c r="E14" s="33"/>
      <c r="F14" s="33"/>
      <c r="G14" s="33"/>
      <c r="H14" s="33"/>
      <c r="I14" s="33"/>
      <c r="J14" s="39"/>
      <c r="K14" s="39"/>
      <c r="L14" s="33"/>
      <c r="M14" s="33"/>
      <c r="N14" s="33"/>
      <c r="O14" s="33"/>
      <c r="P14" s="33"/>
      <c r="Q14" s="34"/>
      <c r="R14" s="34"/>
      <c r="S14" s="34"/>
      <c r="T14" s="34"/>
    </row>
    <row r="18" customFormat="false" ht="14.25" hidden="false" customHeight="false" outlineLevel="0" collapsed="false">
      <c r="B18" s="35"/>
    </row>
    <row r="19" customFormat="false" ht="14.25" hidden="false" customHeight="false" outlineLevel="0" collapsed="false">
      <c r="B19" s="36"/>
    </row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ColWidth="11.4453125" defaultRowHeight="14.25" zeroHeight="false" outlineLevelRow="0" outlineLevelCol="0"/>
  <cols>
    <col collapsed="false" customWidth="true" hidden="false" outlineLevel="0" max="1" min="1" style="7" width="3.44"/>
    <col collapsed="false" customWidth="true" hidden="false" outlineLevel="0" max="2" min="2" style="7" width="37.56"/>
    <col collapsed="false" customWidth="true" hidden="false" outlineLevel="0" max="3" min="3" style="7" width="6.11"/>
    <col collapsed="false" customWidth="true" hidden="false" outlineLevel="0" max="4" min="4" style="7" width="6.56"/>
    <col collapsed="false" customWidth="true" hidden="false" outlineLevel="0" max="5" min="5" style="7" width="6.11"/>
    <col collapsed="false" customWidth="true" hidden="false" outlineLevel="0" max="6" min="6" style="7" width="5.56"/>
    <col collapsed="false" customWidth="true" hidden="false" outlineLevel="0" max="7" min="7" style="7" width="5.44"/>
    <col collapsed="false" customWidth="true" hidden="false" outlineLevel="0" max="8" min="8" style="7" width="5.88"/>
    <col collapsed="false" customWidth="true" hidden="false" outlineLevel="0" max="9" min="9" style="7" width="5.56"/>
    <col collapsed="false" customWidth="true" hidden="false" outlineLevel="0" max="11" min="10" style="7" width="5.11"/>
    <col collapsed="false" customWidth="true" hidden="false" outlineLevel="0" max="12" min="12" style="7" width="4.56"/>
    <col collapsed="false" customWidth="true" hidden="false" outlineLevel="0" max="13" min="13" style="7" width="4.11"/>
    <col collapsed="false" customWidth="true" hidden="false" outlineLevel="0" max="14" min="14" style="7" width="5"/>
    <col collapsed="false" customWidth="true" hidden="false" outlineLevel="0" max="15" min="15" style="7" width="4.56"/>
    <col collapsed="false" customWidth="true" hidden="false" outlineLevel="0" max="16" min="16" style="7" width="5.44"/>
    <col collapsed="false" customWidth="true" hidden="false" outlineLevel="0" max="17" min="17" style="7" width="4.88"/>
    <col collapsed="false" customWidth="true" hidden="false" outlineLevel="0" max="19" min="18" style="7" width="5.56"/>
    <col collapsed="false" customWidth="true" hidden="false" outlineLevel="0" max="20" min="20" style="7" width="4.88"/>
    <col collapsed="false" customWidth="true" hidden="false" outlineLevel="0" max="21" min="21" style="7" width="3.88"/>
    <col collapsed="false" customWidth="true" hidden="false" outlineLevel="0" max="22" min="22" style="7" width="7.44"/>
    <col collapsed="false" customWidth="false" hidden="false" outlineLevel="0" max="1023" min="23" style="7" width="11.44"/>
    <col collapsed="false" customWidth="true" hidden="false" outlineLevel="0" max="16384" min="16384" style="1" width="11.56"/>
  </cols>
  <sheetData>
    <row r="1" customFormat="false" ht="18" hidden="false" customHeight="false" outlineLevel="0" collapsed="false">
      <c r="A1" s="9" t="str">
        <f aca="false">DATA!B2</f>
        <v>UNIDAD EDUCATIVA 12 DE FEBRERO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customFormat="false" ht="14.25" hidden="false" customHeight="false" outlineLevel="0" collapsed="false">
      <c r="A2" s="38" t="str">
        <f aca="false">DATA!B9</f>
        <v>Zamora-Ecuador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customFormat="false" ht="15.75" hidden="false" customHeight="false" outlineLevel="0" collapsed="false">
      <c r="A3" s="13"/>
      <c r="B3" s="13"/>
      <c r="C3" s="14" t="s">
        <v>37</v>
      </c>
      <c r="D3" s="14"/>
      <c r="E3" s="14"/>
      <c r="F3" s="14"/>
      <c r="G3" s="14"/>
      <c r="H3" s="14"/>
      <c r="I3" s="15" t="str">
        <f aca="false">DATA!B7</f>
        <v>Segundo Bimestre</v>
      </c>
      <c r="J3" s="15"/>
      <c r="K3" s="15"/>
      <c r="L3" s="15"/>
      <c r="M3" s="15"/>
      <c r="N3" s="16"/>
      <c r="O3" s="17"/>
      <c r="P3" s="17"/>
      <c r="Q3" s="18" t="n">
        <f aca="false">DATA!B6</f>
        <v>2024</v>
      </c>
      <c r="R3" s="18"/>
      <c r="S3" s="18"/>
      <c r="T3" s="18"/>
    </row>
    <row r="4" customFormat="false" ht="18" hidden="false" customHeight="false" outlineLevel="0" collapsed="false">
      <c r="A4" s="19"/>
      <c r="B4" s="20" t="str">
        <f aca="false">DATA!B3</f>
        <v>9no EGB</v>
      </c>
      <c r="C4" s="17" t="s">
        <v>38</v>
      </c>
      <c r="D4" s="17"/>
      <c r="E4" s="21" t="str">
        <f aca="false">DATA!K5</f>
        <v>EESS</v>
      </c>
      <c r="F4" s="21"/>
      <c r="G4" s="21"/>
      <c r="H4" s="17" t="s">
        <v>39</v>
      </c>
      <c r="I4" s="17"/>
      <c r="J4" s="21" t="str">
        <f aca="false">DATA!N5</f>
        <v>Sonia Garcia</v>
      </c>
      <c r="K4" s="21"/>
      <c r="L4" s="21"/>
      <c r="M4" s="21"/>
      <c r="N4" s="17" t="s">
        <v>40</v>
      </c>
      <c r="O4" s="17"/>
      <c r="P4" s="21" t="str">
        <f aca="false">DATA!B8</f>
        <v>Nocturna-Intensiva</v>
      </c>
      <c r="Q4" s="21"/>
      <c r="R4" s="21"/>
      <c r="S4" s="21"/>
      <c r="T4" s="21"/>
    </row>
    <row r="5" customFormat="false" ht="15" hidden="false" customHeight="true" outlineLevel="0" collapsed="false">
      <c r="A5" s="22" t="s">
        <v>41</v>
      </c>
      <c r="B5" s="23" t="s">
        <v>42</v>
      </c>
      <c r="C5" s="24" t="s">
        <v>43</v>
      </c>
      <c r="D5" s="24"/>
      <c r="E5" s="24"/>
      <c r="F5" s="24"/>
      <c r="G5" s="24"/>
      <c r="H5" s="24"/>
      <c r="I5" s="24"/>
      <c r="J5" s="24" t="s">
        <v>44</v>
      </c>
      <c r="K5" s="24"/>
      <c r="L5" s="24"/>
      <c r="M5" s="24"/>
      <c r="N5" s="24"/>
      <c r="O5" s="24"/>
      <c r="P5" s="24"/>
      <c r="Q5" s="24"/>
      <c r="R5" s="24"/>
      <c r="S5" s="24"/>
      <c r="T5" s="24"/>
    </row>
    <row r="6" customFormat="false" ht="67.5" hidden="false" customHeight="true" outlineLevel="0" collapsed="false">
      <c r="A6" s="22"/>
      <c r="B6" s="23"/>
      <c r="C6" s="25" t="s">
        <v>45</v>
      </c>
      <c r="D6" s="26" t="s">
        <v>46</v>
      </c>
      <c r="E6" s="27" t="s">
        <v>47</v>
      </c>
      <c r="F6" s="27" t="s">
        <v>48</v>
      </c>
      <c r="G6" s="27" t="s">
        <v>49</v>
      </c>
      <c r="H6" s="28" t="s">
        <v>50</v>
      </c>
      <c r="I6" s="27" t="s">
        <v>51</v>
      </c>
      <c r="J6" s="27" t="s">
        <v>45</v>
      </c>
      <c r="K6" s="29" t="s">
        <v>46</v>
      </c>
      <c r="L6" s="27" t="s">
        <v>47</v>
      </c>
      <c r="M6" s="28" t="s">
        <v>48</v>
      </c>
      <c r="N6" s="28" t="s">
        <v>49</v>
      </c>
      <c r="O6" s="27" t="s">
        <v>50</v>
      </c>
      <c r="P6" s="27" t="s">
        <v>52</v>
      </c>
      <c r="Q6" s="27" t="s">
        <v>53</v>
      </c>
      <c r="R6" s="27" t="s">
        <v>54</v>
      </c>
      <c r="S6" s="27" t="s">
        <v>55</v>
      </c>
      <c r="T6" s="27" t="s">
        <v>56</v>
      </c>
      <c r="W6" s="7" t="s">
        <v>57</v>
      </c>
    </row>
    <row r="7" customFormat="false" ht="15.75" hidden="false" customHeight="true" outlineLevel="0" collapsed="false">
      <c r="A7" s="30" t="n">
        <v>1</v>
      </c>
      <c r="B7" s="31" t="str">
        <f aca="false">DATA!F2</f>
        <v>BELTRÁN OLMEDO JESÚS JHUBER</v>
      </c>
      <c r="C7" s="33" t="n">
        <v>7.33</v>
      </c>
      <c r="D7" s="33" t="n">
        <v>8</v>
      </c>
      <c r="E7" s="33" t="n">
        <f aca="false">(C7+D7)/2</f>
        <v>7.665</v>
      </c>
      <c r="F7" s="33" t="n">
        <f aca="false">0.7*E7</f>
        <v>5.3655</v>
      </c>
      <c r="G7" s="33" t="n">
        <v>8</v>
      </c>
      <c r="H7" s="33" t="n">
        <f aca="false">0.3*G7</f>
        <v>2.4</v>
      </c>
      <c r="I7" s="33" t="n">
        <f aca="false">F7+H7</f>
        <v>7.7655</v>
      </c>
      <c r="J7" s="33"/>
      <c r="K7" s="33"/>
      <c r="L7" s="33" t="n">
        <f aca="false">(J7+K7)/2</f>
        <v>0</v>
      </c>
      <c r="M7" s="33" t="n">
        <f aca="false">0.7*L7</f>
        <v>0</v>
      </c>
      <c r="N7" s="33"/>
      <c r="O7" s="33" t="n">
        <f aca="false">0.3*N7</f>
        <v>0</v>
      </c>
      <c r="P7" s="33" t="n">
        <f aca="false">M7+O7</f>
        <v>0</v>
      </c>
      <c r="Q7" s="34" t="n">
        <f aca="false">(I7+P7)/2</f>
        <v>3.88275</v>
      </c>
      <c r="R7" s="34"/>
      <c r="S7" s="34"/>
      <c r="T7" s="34" t="s">
        <v>58</v>
      </c>
    </row>
    <row r="8" customFormat="false" ht="15.75" hidden="false" customHeight="true" outlineLevel="0" collapsed="false">
      <c r="A8" s="30" t="n">
        <v>2</v>
      </c>
      <c r="B8" s="31" t="str">
        <f aca="false">DATA!F3</f>
        <v>CUEVA ALBERCA DAVID ALEJANDRO</v>
      </c>
      <c r="C8" s="33"/>
      <c r="D8" s="33"/>
      <c r="E8" s="33" t="n">
        <f aca="false">(C8+D8)/2</f>
        <v>0</v>
      </c>
      <c r="F8" s="33" t="n">
        <f aca="false">0.7*E8</f>
        <v>0</v>
      </c>
      <c r="G8" s="33"/>
      <c r="H8" s="33" t="n">
        <f aca="false">0.3*G8</f>
        <v>0</v>
      </c>
      <c r="I8" s="33" t="n">
        <f aca="false">F8+H8</f>
        <v>0</v>
      </c>
      <c r="J8" s="33"/>
      <c r="K8" s="33"/>
      <c r="L8" s="33" t="n">
        <f aca="false">(J8+K8)/2</f>
        <v>0</v>
      </c>
      <c r="M8" s="33" t="n">
        <f aca="false">0.7*L8</f>
        <v>0</v>
      </c>
      <c r="N8" s="33"/>
      <c r="O8" s="33" t="n">
        <f aca="false">0.3*N8</f>
        <v>0</v>
      </c>
      <c r="P8" s="33" t="n">
        <f aca="false">M8+O8</f>
        <v>0</v>
      </c>
      <c r="Q8" s="34" t="n">
        <f aca="false">(I8+P8)/2</f>
        <v>0</v>
      </c>
      <c r="R8" s="34"/>
      <c r="S8" s="34"/>
      <c r="T8" s="34" t="s">
        <v>58</v>
      </c>
    </row>
    <row r="9" customFormat="false" ht="15.75" hidden="false" customHeight="true" outlineLevel="0" collapsed="false">
      <c r="A9" s="30" t="n">
        <v>3</v>
      </c>
      <c r="B9" s="31" t="str">
        <f aca="false">DATA!F4</f>
        <v>GAONA ONTANEDA MARÍA VIVIANA</v>
      </c>
      <c r="C9" s="33" t="n">
        <v>7</v>
      </c>
      <c r="D9" s="33" t="n">
        <v>7.66</v>
      </c>
      <c r="E9" s="33" t="n">
        <f aca="false">(C9+D9)/2</f>
        <v>7.33</v>
      </c>
      <c r="F9" s="33" t="n">
        <f aca="false">0.7*E9</f>
        <v>5.131</v>
      </c>
      <c r="G9" s="33" t="n">
        <v>7</v>
      </c>
      <c r="H9" s="33" t="n">
        <f aca="false">0.3*G9</f>
        <v>2.1</v>
      </c>
      <c r="I9" s="33" t="n">
        <f aca="false">F9+H9</f>
        <v>7.231</v>
      </c>
      <c r="J9" s="33" t="n">
        <v>8.46</v>
      </c>
      <c r="K9" s="33" t="n">
        <v>8.5</v>
      </c>
      <c r="L9" s="33" t="n">
        <f aca="false">(J9+K9)/2</f>
        <v>8.48</v>
      </c>
      <c r="M9" s="33" t="n">
        <f aca="false">0.7*L9</f>
        <v>5.936</v>
      </c>
      <c r="N9" s="33" t="n">
        <v>5</v>
      </c>
      <c r="O9" s="33" t="n">
        <f aca="false">0.3*N9</f>
        <v>1.5</v>
      </c>
      <c r="P9" s="33" t="n">
        <f aca="false">M9+O9</f>
        <v>7.436</v>
      </c>
      <c r="Q9" s="34" t="n">
        <f aca="false">(I9+P9)/2</f>
        <v>7.3335</v>
      </c>
      <c r="R9" s="34"/>
      <c r="S9" s="34"/>
      <c r="T9" s="34" t="s">
        <v>58</v>
      </c>
    </row>
    <row r="10" customFormat="false" ht="15.75" hidden="false" customHeight="true" outlineLevel="0" collapsed="false">
      <c r="A10" s="30" t="n">
        <v>4</v>
      </c>
      <c r="B10" s="31" t="str">
        <f aca="false">DATA!F5</f>
        <v>ORTEGA PASACA CARLOS ENRIQUE</v>
      </c>
      <c r="C10" s="33" t="n">
        <v>9.33</v>
      </c>
      <c r="D10" s="33" t="n">
        <v>9.33</v>
      </c>
      <c r="E10" s="33" t="n">
        <f aca="false">(C10+D10)/2</f>
        <v>9.33</v>
      </c>
      <c r="F10" s="33" t="n">
        <f aca="false">0.7*E10</f>
        <v>6.531</v>
      </c>
      <c r="G10" s="33" t="n">
        <v>9</v>
      </c>
      <c r="H10" s="33" t="n">
        <f aca="false">0.3*G10</f>
        <v>2.7</v>
      </c>
      <c r="I10" s="33" t="n">
        <f aca="false">F10+H10</f>
        <v>9.231</v>
      </c>
      <c r="J10" s="33" t="n">
        <v>9.08</v>
      </c>
      <c r="K10" s="33" t="n">
        <v>9</v>
      </c>
      <c r="L10" s="33" t="n">
        <f aca="false">(J10+K10)/2</f>
        <v>9.04</v>
      </c>
      <c r="M10" s="33" t="n">
        <f aca="false">0.7*L10</f>
        <v>6.328</v>
      </c>
      <c r="N10" s="33" t="n">
        <v>5.71</v>
      </c>
      <c r="O10" s="33" t="n">
        <f aca="false">0.3*N10</f>
        <v>1.713</v>
      </c>
      <c r="P10" s="33" t="n">
        <f aca="false">M10+O10</f>
        <v>8.041</v>
      </c>
      <c r="Q10" s="34" t="n">
        <f aca="false">(I10+P10)/2</f>
        <v>8.636</v>
      </c>
      <c r="R10" s="34"/>
      <c r="S10" s="34"/>
      <c r="T10" s="34" t="s">
        <v>58</v>
      </c>
    </row>
    <row r="11" customFormat="false" ht="15.75" hidden="false" customHeight="true" outlineLevel="0" collapsed="false">
      <c r="A11" s="30" t="n">
        <v>5</v>
      </c>
      <c r="B11" s="31" t="str">
        <f aca="false">DATA!F6</f>
        <v>SHIMBUKAT ANTUN JAZMIN ADAMARI</v>
      </c>
      <c r="C11" s="33" t="n">
        <v>9.33</v>
      </c>
      <c r="D11" s="33" t="n">
        <v>9.33</v>
      </c>
      <c r="E11" s="33" t="n">
        <f aca="false">(C11+D11)/2</f>
        <v>9.33</v>
      </c>
      <c r="F11" s="33" t="n">
        <f aca="false">0.7*E11</f>
        <v>6.531</v>
      </c>
      <c r="G11" s="33" t="n">
        <v>9</v>
      </c>
      <c r="H11" s="33" t="n">
        <f aca="false">0.3*G11</f>
        <v>2.7</v>
      </c>
      <c r="I11" s="33" t="n">
        <f aca="false">F11+H11</f>
        <v>9.231</v>
      </c>
      <c r="J11" s="33" t="n">
        <v>9.38</v>
      </c>
      <c r="K11" s="33" t="n">
        <v>9.5</v>
      </c>
      <c r="L11" s="33" t="n">
        <f aca="false">(J11+K11)/2</f>
        <v>9.44</v>
      </c>
      <c r="M11" s="33" t="n">
        <f aca="false">0.7*L11</f>
        <v>6.608</v>
      </c>
      <c r="N11" s="33" t="n">
        <v>5</v>
      </c>
      <c r="O11" s="33" t="n">
        <f aca="false">0.3*N11</f>
        <v>1.5</v>
      </c>
      <c r="P11" s="33" t="n">
        <f aca="false">M11+O11</f>
        <v>8.108</v>
      </c>
      <c r="Q11" s="34" t="n">
        <f aca="false">(I11+P11)/2</f>
        <v>8.6695</v>
      </c>
      <c r="R11" s="34"/>
      <c r="S11" s="34"/>
      <c r="T11" s="34" t="s">
        <v>58</v>
      </c>
    </row>
    <row r="12" customFormat="false" ht="15.75" hidden="false" customHeight="true" outlineLevel="0" collapsed="false">
      <c r="A12" s="30" t="n">
        <v>6</v>
      </c>
      <c r="B12" s="31" t="str">
        <f aca="false">DATA!F7</f>
        <v>TUPIKIA ANKUASH MAILY GABRIELA</v>
      </c>
      <c r="C12" s="33" t="n">
        <v>9.66</v>
      </c>
      <c r="D12" s="33" t="n">
        <v>9.66</v>
      </c>
      <c r="E12" s="33" t="n">
        <f aca="false">(C12+D12)/2</f>
        <v>9.66</v>
      </c>
      <c r="F12" s="33" t="n">
        <f aca="false">0.7*E12</f>
        <v>6.762</v>
      </c>
      <c r="G12" s="33" t="n">
        <v>7</v>
      </c>
      <c r="H12" s="33" t="n">
        <f aca="false">0.3*G12</f>
        <v>2.1</v>
      </c>
      <c r="I12" s="33" t="n">
        <f aca="false">F12+H12</f>
        <v>8.862</v>
      </c>
      <c r="J12" s="33" t="n">
        <v>8.54</v>
      </c>
      <c r="K12" s="33" t="n">
        <v>7</v>
      </c>
      <c r="L12" s="33" t="n">
        <f aca="false">(J12+K12)/2</f>
        <v>7.77</v>
      </c>
      <c r="M12" s="33" t="n">
        <f aca="false">0.7*L12</f>
        <v>5.439</v>
      </c>
      <c r="N12" s="33" t="n">
        <v>6.19</v>
      </c>
      <c r="O12" s="33" t="n">
        <f aca="false">0.3*N12</f>
        <v>1.857</v>
      </c>
      <c r="P12" s="33" t="n">
        <f aca="false">M12+O12</f>
        <v>7.296</v>
      </c>
      <c r="Q12" s="34" t="n">
        <f aca="false">(I12+P12)/2</f>
        <v>8.079</v>
      </c>
      <c r="R12" s="34"/>
      <c r="S12" s="34"/>
      <c r="T12" s="34" t="s">
        <v>58</v>
      </c>
    </row>
    <row r="13" customFormat="false" ht="15.75" hidden="false" customHeight="true" outlineLevel="0" collapsed="false">
      <c r="A13" s="30" t="n">
        <v>7</v>
      </c>
      <c r="B13" s="31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  <c r="R13" s="34"/>
      <c r="S13" s="34"/>
      <c r="T13" s="34"/>
    </row>
    <row r="14" customFormat="false" ht="15.75" hidden="false" customHeight="true" outlineLevel="0" collapsed="false">
      <c r="A14" s="30" t="n">
        <v>15</v>
      </c>
      <c r="B14" s="31"/>
      <c r="C14" s="32"/>
      <c r="D14" s="33"/>
      <c r="E14" s="33"/>
      <c r="F14" s="33"/>
      <c r="G14" s="33"/>
      <c r="H14" s="33"/>
      <c r="I14" s="33"/>
      <c r="J14" s="39"/>
      <c r="K14" s="39"/>
      <c r="L14" s="33"/>
      <c r="M14" s="33"/>
      <c r="N14" s="33"/>
      <c r="O14" s="33"/>
      <c r="P14" s="33"/>
      <c r="Q14" s="34"/>
      <c r="R14" s="34"/>
      <c r="S14" s="34"/>
      <c r="T14" s="34"/>
    </row>
    <row r="18" customFormat="false" ht="14.25" hidden="false" customHeight="false" outlineLevel="0" collapsed="false">
      <c r="B18" s="35"/>
    </row>
    <row r="19" customFormat="false" ht="14.25" hidden="false" customHeight="false" outlineLevel="0" collapsed="false">
      <c r="B19" s="36"/>
    </row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dataValidations count="1">
    <dataValidation allowBlank="true" error="Ingrese  valores entre 0 y 10" errorStyle="stop" errorTitle="MENSAJE:" operator="between" showDropDown="false" showErrorMessage="true" showInputMessage="true" sqref="C7:C10 C12:C13" type="decimal">
      <formula1>0</formula1>
      <formula2>10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28"/>
  <sheetViews>
    <sheetView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N9" activeCellId="0" sqref="N9"/>
    </sheetView>
  </sheetViews>
  <sheetFormatPr defaultColWidth="11.4453125" defaultRowHeight="14.25" zeroHeight="false" outlineLevelRow="0" outlineLevelCol="0"/>
  <cols>
    <col collapsed="false" customWidth="true" hidden="false" outlineLevel="0" max="1" min="1" style="7" width="3.44"/>
    <col collapsed="false" customWidth="true" hidden="false" outlineLevel="0" max="2" min="2" style="7" width="33.11"/>
    <col collapsed="false" customWidth="true" hidden="false" outlineLevel="0" max="3" min="3" style="7" width="6.11"/>
    <col collapsed="false" customWidth="true" hidden="false" outlineLevel="0" max="4" min="4" style="7" width="6.56"/>
    <col collapsed="false" customWidth="true" hidden="false" outlineLevel="0" max="5" min="5" style="7" width="6.11"/>
    <col collapsed="false" customWidth="true" hidden="false" outlineLevel="0" max="6" min="6" style="7" width="5.56"/>
    <col collapsed="false" customWidth="true" hidden="false" outlineLevel="0" max="7" min="7" style="7" width="5.44"/>
    <col collapsed="false" customWidth="true" hidden="false" outlineLevel="0" max="8" min="8" style="7" width="6.56"/>
    <col collapsed="false" customWidth="true" hidden="false" outlineLevel="0" max="9" min="9" style="7" width="5"/>
    <col collapsed="false" customWidth="true" hidden="false" outlineLevel="0" max="10" min="10" style="7" width="5.11"/>
    <col collapsed="false" customWidth="true" hidden="false" outlineLevel="0" max="11" min="11" style="7" width="5.44"/>
    <col collapsed="false" customWidth="true" hidden="false" outlineLevel="0" max="12" min="12" style="7" width="4.56"/>
    <col collapsed="false" customWidth="true" hidden="false" outlineLevel="0" max="13" min="13" style="7" width="4.11"/>
    <col collapsed="false" customWidth="true" hidden="false" outlineLevel="0" max="14" min="14" style="7" width="5"/>
    <col collapsed="false" customWidth="true" hidden="false" outlineLevel="0" max="15" min="15" style="7" width="4.56"/>
    <col collapsed="false" customWidth="true" hidden="false" outlineLevel="0" max="16" min="16" style="7" width="5.44"/>
    <col collapsed="false" customWidth="true" hidden="false" outlineLevel="0" max="17" min="17" style="7" width="4.88"/>
    <col collapsed="false" customWidth="true" hidden="false" outlineLevel="0" max="20" min="18" style="7" width="5.56"/>
    <col collapsed="false" customWidth="true" hidden="false" outlineLevel="0" max="21" min="21" style="7" width="3.88"/>
    <col collapsed="false" customWidth="true" hidden="false" outlineLevel="0" max="22" min="22" style="7" width="7.44"/>
    <col collapsed="false" customWidth="false" hidden="false" outlineLevel="0" max="1023" min="23" style="7" width="11.44"/>
    <col collapsed="false" customWidth="true" hidden="false" outlineLevel="0" max="16384" min="16384" style="1" width="11.56"/>
  </cols>
  <sheetData>
    <row r="1" customFormat="false" ht="18" hidden="false" customHeight="false" outlineLevel="0" collapsed="false">
      <c r="A1" s="9" t="str">
        <f aca="false">DATA!B2</f>
        <v>UNIDAD EDUCATIVA 12 DE FEBRERO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customFormat="false" ht="14.25" hidden="false" customHeight="false" outlineLevel="0" collapsed="false">
      <c r="A2" s="38" t="n">
        <f aca="false">DATA!B12</f>
        <v>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customFormat="false" ht="15.75" hidden="false" customHeight="false" outlineLevel="0" collapsed="false">
      <c r="A3" s="13"/>
      <c r="B3" s="13"/>
      <c r="C3" s="14" t="s">
        <v>37</v>
      </c>
      <c r="D3" s="14"/>
      <c r="E3" s="14"/>
      <c r="F3" s="14"/>
      <c r="G3" s="14"/>
      <c r="H3" s="14"/>
      <c r="I3" s="15" t="n">
        <f aca="false">DATA!B10</f>
        <v>0</v>
      </c>
      <c r="J3" s="15"/>
      <c r="K3" s="15"/>
      <c r="L3" s="15"/>
      <c r="M3" s="15"/>
      <c r="N3" s="16"/>
      <c r="O3" s="17"/>
      <c r="P3" s="17"/>
      <c r="Q3" s="18" t="str">
        <f aca="false">DATA!B8</f>
        <v>Nocturna-Intensiva</v>
      </c>
      <c r="R3" s="18"/>
      <c r="S3" s="18"/>
      <c r="T3" s="18"/>
    </row>
    <row r="4" customFormat="false" ht="18" hidden="false" customHeight="false" outlineLevel="0" collapsed="false">
      <c r="A4" s="19"/>
      <c r="B4" s="20" t="str">
        <f aca="false">DATA!B3</f>
        <v>9no EGB</v>
      </c>
      <c r="C4" s="17" t="s">
        <v>38</v>
      </c>
      <c r="D4" s="17"/>
      <c r="E4" s="21" t="str">
        <f aca="false">DATA!K6</f>
        <v>Inglés</v>
      </c>
      <c r="F4" s="21"/>
      <c r="G4" s="21"/>
      <c r="H4" s="17" t="s">
        <v>39</v>
      </c>
      <c r="I4" s="17"/>
      <c r="J4" s="21" t="str">
        <f aca="false">DATA!N6</f>
        <v>Gustavo Ruiz</v>
      </c>
      <c r="K4" s="21"/>
      <c r="L4" s="21"/>
      <c r="M4" s="21"/>
      <c r="N4" s="17" t="s">
        <v>40</v>
      </c>
      <c r="O4" s="17"/>
      <c r="P4" s="21" t="n">
        <f aca="false">DATA!B11</f>
        <v>0</v>
      </c>
      <c r="Q4" s="21"/>
      <c r="R4" s="21"/>
      <c r="S4" s="21"/>
      <c r="T4" s="21"/>
    </row>
    <row r="5" customFormat="false" ht="15" hidden="false" customHeight="true" outlineLevel="0" collapsed="false">
      <c r="A5" s="22" t="s">
        <v>41</v>
      </c>
      <c r="B5" s="23" t="s">
        <v>42</v>
      </c>
      <c r="C5" s="24" t="s">
        <v>60</v>
      </c>
      <c r="D5" s="24"/>
      <c r="E5" s="24"/>
      <c r="F5" s="24"/>
      <c r="G5" s="24"/>
      <c r="H5" s="24"/>
      <c r="I5" s="24"/>
      <c r="J5" s="24" t="s">
        <v>61</v>
      </c>
      <c r="K5" s="24"/>
      <c r="L5" s="24"/>
      <c r="M5" s="24"/>
      <c r="N5" s="24"/>
      <c r="O5" s="24"/>
      <c r="P5" s="24"/>
      <c r="Q5" s="24"/>
      <c r="R5" s="24"/>
      <c r="S5" s="24"/>
      <c r="T5" s="24"/>
    </row>
    <row r="6" customFormat="false" ht="98.25" hidden="false" customHeight="true" outlineLevel="0" collapsed="false">
      <c r="A6" s="22"/>
      <c r="B6" s="23"/>
      <c r="C6" s="40" t="s">
        <v>62</v>
      </c>
      <c r="D6" s="40" t="s">
        <v>63</v>
      </c>
      <c r="E6" s="40" t="s">
        <v>64</v>
      </c>
      <c r="F6" s="40" t="s">
        <v>65</v>
      </c>
      <c r="G6" s="40" t="s">
        <v>66</v>
      </c>
      <c r="H6" s="40" t="s">
        <v>67</v>
      </c>
      <c r="I6" s="41" t="s">
        <v>68</v>
      </c>
      <c r="J6" s="42" t="s">
        <v>69</v>
      </c>
      <c r="K6" s="42" t="s">
        <v>70</v>
      </c>
      <c r="L6" s="43"/>
      <c r="M6" s="44" t="s">
        <v>71</v>
      </c>
      <c r="N6" s="28" t="s">
        <v>72</v>
      </c>
      <c r="O6" s="27" t="s">
        <v>73</v>
      </c>
      <c r="P6" s="27" t="s">
        <v>49</v>
      </c>
      <c r="Q6" s="27" t="s">
        <v>74</v>
      </c>
      <c r="R6" s="27" t="s">
        <v>75</v>
      </c>
      <c r="S6" s="27" t="s">
        <v>55</v>
      </c>
      <c r="T6" s="27" t="s">
        <v>56</v>
      </c>
      <c r="W6" s="7" t="s">
        <v>57</v>
      </c>
    </row>
    <row r="7" customFormat="false" ht="15.75" hidden="false" customHeight="true" outlineLevel="0" collapsed="false">
      <c r="A7" s="30" t="n">
        <v>1</v>
      </c>
      <c r="B7" s="31" t="str">
        <f aca="false">DATA!F2</f>
        <v>BELTRÁN OLMEDO JESÚS JHUBER</v>
      </c>
      <c r="C7" s="32" t="n">
        <v>7</v>
      </c>
      <c r="D7" s="33" t="n">
        <v>7</v>
      </c>
      <c r="E7" s="33" t="n">
        <v>7</v>
      </c>
      <c r="F7" s="33" t="n">
        <v>10</v>
      </c>
      <c r="G7" s="33" t="n">
        <v>9.5</v>
      </c>
      <c r="H7" s="33" t="n">
        <v>10</v>
      </c>
      <c r="I7" s="33" t="n">
        <f aca="false">(C7+D7+E7+F7+G7+H7)/6</f>
        <v>8.41666666666667</v>
      </c>
      <c r="J7" s="33"/>
      <c r="K7" s="33" t="n">
        <v>10</v>
      </c>
      <c r="L7" s="33"/>
      <c r="M7" s="33" t="n">
        <f aca="false">(J7+K7)/2</f>
        <v>5</v>
      </c>
      <c r="N7" s="34" t="n">
        <f aca="false">(I7+M7)/2</f>
        <v>6.70833333333333</v>
      </c>
      <c r="O7" s="33" t="n">
        <f aca="false">0.7*N7</f>
        <v>4.69583333333333</v>
      </c>
      <c r="P7" s="33" t="n">
        <v>9</v>
      </c>
      <c r="Q7" s="34" t="n">
        <f aca="false">0.3*P7</f>
        <v>2.7</v>
      </c>
      <c r="R7" s="34" t="n">
        <f aca="false">O7+Q7</f>
        <v>7.39583333333333</v>
      </c>
      <c r="S7" s="34"/>
      <c r="T7" s="34" t="s">
        <v>58</v>
      </c>
    </row>
    <row r="8" customFormat="false" ht="15.75" hidden="false" customHeight="true" outlineLevel="0" collapsed="false">
      <c r="A8" s="30" t="n">
        <v>2</v>
      </c>
      <c r="B8" s="31" t="str">
        <f aca="false">DATA!F3</f>
        <v>CUEVA ALBERCA DAVID ALEJANDRO</v>
      </c>
      <c r="C8" s="32"/>
      <c r="D8" s="33" t="n">
        <v>10</v>
      </c>
      <c r="E8" s="33" t="n">
        <v>10</v>
      </c>
      <c r="F8" s="33"/>
      <c r="G8" s="33"/>
      <c r="H8" s="33"/>
      <c r="I8" s="33" t="n">
        <f aca="false">(C8+D8+E8+F8+G8+H8)/6</f>
        <v>3.33333333333333</v>
      </c>
      <c r="J8" s="33"/>
      <c r="K8" s="33"/>
      <c r="L8" s="33"/>
      <c r="M8" s="33" t="n">
        <f aca="false">(J8+K8)/2</f>
        <v>0</v>
      </c>
      <c r="N8" s="34" t="n">
        <f aca="false">(I8+M8)/2</f>
        <v>1.66666666666667</v>
      </c>
      <c r="O8" s="33" t="n">
        <f aca="false">0.7*N8</f>
        <v>1.16666666666667</v>
      </c>
      <c r="P8" s="33"/>
      <c r="Q8" s="34" t="n">
        <f aca="false">0.3*P8</f>
        <v>0</v>
      </c>
      <c r="R8" s="34" t="n">
        <f aca="false">O8+Q8</f>
        <v>1.16666666666667</v>
      </c>
      <c r="S8" s="34"/>
      <c r="T8" s="34" t="s">
        <v>58</v>
      </c>
    </row>
    <row r="9" customFormat="false" ht="15.75" hidden="false" customHeight="true" outlineLevel="0" collapsed="false">
      <c r="A9" s="30" t="n">
        <v>3</v>
      </c>
      <c r="B9" s="31" t="str">
        <f aca="false">DATA!F4</f>
        <v>GAONA ONTANEDA MARÍA VIVIANA</v>
      </c>
      <c r="C9" s="32"/>
      <c r="D9" s="33"/>
      <c r="E9" s="33" t="n">
        <v>10</v>
      </c>
      <c r="F9" s="33" t="n">
        <v>9</v>
      </c>
      <c r="G9" s="33" t="n">
        <v>9</v>
      </c>
      <c r="H9" s="33"/>
      <c r="I9" s="33" t="n">
        <f aca="false">(C9+D9+E9+F9+G9+H9)/6</f>
        <v>4.66666666666667</v>
      </c>
      <c r="J9" s="33" t="n">
        <v>8</v>
      </c>
      <c r="K9" s="33" t="n">
        <v>9</v>
      </c>
      <c r="L9" s="33"/>
      <c r="M9" s="33" t="n">
        <f aca="false">(J9+K9)/2</f>
        <v>8.5</v>
      </c>
      <c r="N9" s="34" t="n">
        <f aca="false">(I9+M9)/2</f>
        <v>6.58333333333333</v>
      </c>
      <c r="O9" s="33" t="n">
        <f aca="false">0.7*N9</f>
        <v>4.60833333333333</v>
      </c>
      <c r="P9" s="33" t="n">
        <v>8</v>
      </c>
      <c r="Q9" s="34" t="n">
        <f aca="false">0.3*P9</f>
        <v>2.4</v>
      </c>
      <c r="R9" s="34" t="n">
        <f aca="false">O9+Q9</f>
        <v>7.00833333333333</v>
      </c>
      <c r="S9" s="34"/>
      <c r="T9" s="34" t="s">
        <v>58</v>
      </c>
    </row>
    <row r="10" customFormat="false" ht="15.75" hidden="false" customHeight="true" outlineLevel="0" collapsed="false">
      <c r="A10" s="30" t="n">
        <v>5</v>
      </c>
      <c r="B10" s="31" t="str">
        <f aca="false">DATA!F5</f>
        <v>ORTEGA PASACA CARLOS ENRIQUE</v>
      </c>
      <c r="C10" s="32" t="n">
        <v>10</v>
      </c>
      <c r="D10" s="33" t="n">
        <v>10</v>
      </c>
      <c r="E10" s="33" t="n">
        <v>10</v>
      </c>
      <c r="F10" s="33" t="n">
        <v>9.5</v>
      </c>
      <c r="G10" s="33" t="n">
        <v>9.5</v>
      </c>
      <c r="H10" s="33" t="n">
        <v>10</v>
      </c>
      <c r="I10" s="33" t="n">
        <f aca="false">(C10+D10+E10+F10+G10+H10)/6</f>
        <v>9.83333333333333</v>
      </c>
      <c r="J10" s="33" t="n">
        <v>9.5</v>
      </c>
      <c r="K10" s="33" t="n">
        <v>9</v>
      </c>
      <c r="L10" s="33"/>
      <c r="M10" s="33" t="n">
        <f aca="false">(J10+K10)/2</f>
        <v>9.25</v>
      </c>
      <c r="N10" s="34" t="n">
        <f aca="false">(I10+M10)/2</f>
        <v>9.54166666666667</v>
      </c>
      <c r="O10" s="33" t="n">
        <f aca="false">0.7*N10</f>
        <v>6.67916666666667</v>
      </c>
      <c r="P10" s="33" t="n">
        <v>8</v>
      </c>
      <c r="Q10" s="34" t="n">
        <f aca="false">0.3*P10</f>
        <v>2.4</v>
      </c>
      <c r="R10" s="34" t="n">
        <f aca="false">O10+Q10</f>
        <v>9.07916666666667</v>
      </c>
      <c r="S10" s="34"/>
      <c r="T10" s="34" t="s">
        <v>58</v>
      </c>
    </row>
    <row r="11" customFormat="false" ht="15.75" hidden="false" customHeight="true" outlineLevel="0" collapsed="false">
      <c r="A11" s="30" t="n">
        <v>6</v>
      </c>
      <c r="B11" s="31" t="str">
        <f aca="false">DATA!F6</f>
        <v>SHIMBUKAT ANTUN JAZMIN ADAMARI</v>
      </c>
      <c r="C11" s="32" t="n">
        <v>8.25</v>
      </c>
      <c r="D11" s="33" t="n">
        <v>10</v>
      </c>
      <c r="E11" s="33" t="n">
        <v>10</v>
      </c>
      <c r="F11" s="33" t="n">
        <v>9</v>
      </c>
      <c r="G11" s="33" t="n">
        <v>7</v>
      </c>
      <c r="H11" s="33" t="n">
        <v>7</v>
      </c>
      <c r="I11" s="33" t="n">
        <f aca="false">(C11+D11+E11+F11+G11+H11)/6</f>
        <v>8.54166666666667</v>
      </c>
      <c r="J11" s="33" t="n">
        <v>9.5</v>
      </c>
      <c r="K11" s="33" t="n">
        <v>7</v>
      </c>
      <c r="L11" s="33"/>
      <c r="M11" s="33" t="n">
        <f aca="false">(J11+K11)/2</f>
        <v>8.25</v>
      </c>
      <c r="N11" s="34" t="n">
        <f aca="false">(I11+M11)/2</f>
        <v>8.39583333333333</v>
      </c>
      <c r="O11" s="33" t="n">
        <f aca="false">0.7*N11</f>
        <v>5.87708333333333</v>
      </c>
      <c r="P11" s="33" t="n">
        <v>6</v>
      </c>
      <c r="Q11" s="34" t="n">
        <f aca="false">0.3*P11</f>
        <v>1.8</v>
      </c>
      <c r="R11" s="34" t="n">
        <f aca="false">O11+Q11</f>
        <v>7.67708333333333</v>
      </c>
      <c r="S11" s="34"/>
      <c r="T11" s="34" t="s">
        <v>58</v>
      </c>
    </row>
    <row r="12" customFormat="false" ht="15.75" hidden="false" customHeight="true" outlineLevel="0" collapsed="false">
      <c r="A12" s="30" t="n">
        <v>7</v>
      </c>
      <c r="B12" s="31" t="str">
        <f aca="false">DATA!F7</f>
        <v>TUPIKIA ANKUASH MAILY GABRIELA</v>
      </c>
      <c r="C12" s="32" t="n">
        <v>10</v>
      </c>
      <c r="D12" s="33" t="n">
        <v>9</v>
      </c>
      <c r="E12" s="33" t="n">
        <v>10</v>
      </c>
      <c r="F12" s="33" t="n">
        <v>9.5</v>
      </c>
      <c r="G12" s="33" t="n">
        <v>9.5</v>
      </c>
      <c r="H12" s="33" t="n">
        <v>10</v>
      </c>
      <c r="I12" s="33" t="n">
        <f aca="false">(C12+D12+E12+F12+G12+H12)/6</f>
        <v>9.66666666666667</v>
      </c>
      <c r="J12" s="33" t="n">
        <v>9.5</v>
      </c>
      <c r="K12" s="33" t="n">
        <v>10</v>
      </c>
      <c r="L12" s="33"/>
      <c r="M12" s="33" t="n">
        <f aca="false">(J12+K12)/2</f>
        <v>9.75</v>
      </c>
      <c r="N12" s="34" t="n">
        <f aca="false">(I12+M12)/2</f>
        <v>9.70833333333333</v>
      </c>
      <c r="O12" s="33" t="n">
        <f aca="false">0.7*N12</f>
        <v>6.79583333333333</v>
      </c>
      <c r="P12" s="33" t="n">
        <v>9</v>
      </c>
      <c r="Q12" s="34" t="n">
        <f aca="false">0.3*P12</f>
        <v>2.7</v>
      </c>
      <c r="R12" s="34" t="n">
        <f aca="false">O12+Q12</f>
        <v>9.49583333333333</v>
      </c>
      <c r="S12" s="34"/>
      <c r="T12" s="34" t="s">
        <v>58</v>
      </c>
    </row>
    <row r="13" customFormat="false" ht="15.75" hidden="false" customHeight="true" outlineLevel="0" collapsed="false">
      <c r="A13" s="30" t="n">
        <v>14</v>
      </c>
      <c r="B13" s="31"/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4"/>
      <c r="O13" s="33"/>
      <c r="P13" s="33"/>
      <c r="Q13" s="34"/>
      <c r="R13" s="34"/>
      <c r="S13" s="34"/>
      <c r="T13" s="34"/>
    </row>
    <row r="14" customFormat="false" ht="15.75" hidden="false" customHeight="true" outlineLevel="0" collapsed="false">
      <c r="A14" s="30" t="n">
        <v>15</v>
      </c>
      <c r="B14" s="31"/>
      <c r="C14" s="32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4"/>
      <c r="O14" s="33"/>
      <c r="P14" s="33"/>
      <c r="Q14" s="34"/>
      <c r="R14" s="34"/>
      <c r="S14" s="34"/>
      <c r="T14" s="34"/>
    </row>
    <row r="15" customFormat="false" ht="15.75" hidden="false" customHeight="true" outlineLevel="0" collapsed="false">
      <c r="A15" s="30"/>
      <c r="B15" s="45"/>
      <c r="C15" s="32"/>
      <c r="D15" s="33"/>
      <c r="E15" s="33"/>
      <c r="F15" s="33"/>
      <c r="G15" s="33"/>
      <c r="H15" s="33"/>
      <c r="I15" s="33"/>
      <c r="J15" s="39"/>
      <c r="K15" s="39"/>
      <c r="L15" s="33"/>
      <c r="M15" s="33"/>
      <c r="N15" s="33"/>
      <c r="O15" s="33"/>
      <c r="P15" s="33" t="s">
        <v>76</v>
      </c>
      <c r="Q15" s="33"/>
      <c r="R15" s="34" t="n">
        <f aca="false">AVERAGE(R7,R9,R$10:R$12,R14)</f>
        <v>8.13125</v>
      </c>
      <c r="S15" s="34"/>
      <c r="T15" s="34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>
      <c r="B18" s="35" t="s">
        <v>77</v>
      </c>
    </row>
    <row r="19" customFormat="false" ht="15.75" hidden="false" customHeight="true" outlineLevel="0" collapsed="false">
      <c r="B19" s="36" t="s">
        <v>78</v>
      </c>
    </row>
    <row r="20" customFormat="false" ht="15.75" hidden="false" customHeight="true" outlineLevel="0" collapsed="false">
      <c r="B20" s="36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</sheetData>
  <mergeCells count="16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  <mergeCell ref="P15:Q1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27"/>
  <sheetViews>
    <sheetView showFormulas="false" showGridLines="true" showRowColHeaders="true" showZeros="true" rightToLeft="false" tabSelected="false" showOutlineSymbols="true" defaultGridColor="true" view="normal" topLeftCell="A3" colorId="64" zoomScale="75" zoomScaleNormal="75" zoomScalePageLayoutView="100" workbookViewId="0">
      <selection pane="topLeft" activeCell="P13" activeCellId="0" sqref="P13"/>
    </sheetView>
  </sheetViews>
  <sheetFormatPr defaultColWidth="11.4453125" defaultRowHeight="14.25" zeroHeight="false" outlineLevelRow="0" outlineLevelCol="0"/>
  <cols>
    <col collapsed="false" customWidth="true" hidden="false" outlineLevel="0" max="1" min="1" style="7" width="3.44"/>
    <col collapsed="false" customWidth="true" hidden="false" outlineLevel="0" max="2" min="2" style="7" width="37.56"/>
    <col collapsed="false" customWidth="true" hidden="false" outlineLevel="0" max="3" min="3" style="7" width="6.11"/>
    <col collapsed="false" customWidth="true" hidden="false" outlineLevel="0" max="4" min="4" style="7" width="6.56"/>
    <col collapsed="false" customWidth="true" hidden="false" outlineLevel="0" max="5" min="5" style="7" width="6.11"/>
    <col collapsed="false" customWidth="true" hidden="false" outlineLevel="0" max="6" min="6" style="7" width="5.56"/>
    <col collapsed="false" customWidth="true" hidden="false" outlineLevel="0" max="7" min="7" style="7" width="5.44"/>
    <col collapsed="false" customWidth="true" hidden="false" outlineLevel="0" max="8" min="8" style="7" width="6.11"/>
    <col collapsed="false" customWidth="true" hidden="false" outlineLevel="0" max="9" min="9" style="7" width="5.56"/>
    <col collapsed="false" customWidth="true" hidden="false" outlineLevel="0" max="10" min="10" style="7" width="5.11"/>
    <col collapsed="false" customWidth="true" hidden="false" outlineLevel="0" max="11" min="11" style="7" width="5.44"/>
    <col collapsed="false" customWidth="true" hidden="false" outlineLevel="0" max="12" min="12" style="7" width="5.88"/>
    <col collapsed="false" customWidth="true" hidden="false" outlineLevel="0" max="13" min="13" style="7" width="4.79"/>
    <col collapsed="false" customWidth="true" hidden="false" outlineLevel="0" max="14" min="14" style="7" width="5"/>
    <col collapsed="false" customWidth="true" hidden="false" outlineLevel="0" max="15" min="15" style="7" width="4.56"/>
    <col collapsed="false" customWidth="true" hidden="false" outlineLevel="0" max="16" min="16" style="7" width="5.44"/>
    <col collapsed="false" customWidth="true" hidden="false" outlineLevel="0" max="17" min="17" style="7" width="4.88"/>
    <col collapsed="false" customWidth="true" hidden="false" outlineLevel="0" max="19" min="18" style="7" width="5.56"/>
    <col collapsed="false" customWidth="true" hidden="false" outlineLevel="0" max="20" min="20" style="7" width="4.88"/>
    <col collapsed="false" customWidth="true" hidden="false" outlineLevel="0" max="21" min="21" style="7" width="3.88"/>
    <col collapsed="false" customWidth="true" hidden="false" outlineLevel="0" max="22" min="22" style="7" width="7.44"/>
    <col collapsed="false" customWidth="false" hidden="false" outlineLevel="0" max="1023" min="23" style="7" width="11.44"/>
    <col collapsed="false" customWidth="true" hidden="false" outlineLevel="0" max="16384" min="16384" style="1" width="11.56"/>
  </cols>
  <sheetData>
    <row r="1" customFormat="false" ht="18" hidden="false" customHeight="false" outlineLevel="0" collapsed="false">
      <c r="A1" s="9" t="str">
        <f aca="false">DATA!B2</f>
        <v>UNIDAD EDUCATIVA 12 DE FEBRERO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customFormat="false" ht="14.25" hidden="false" customHeight="false" outlineLevel="0" collapsed="false">
      <c r="A2" s="38" t="n">
        <f aca="false">DATA!B12</f>
        <v>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customFormat="false" ht="15.75" hidden="false" customHeight="false" outlineLevel="0" collapsed="false">
      <c r="A3" s="13"/>
      <c r="B3" s="13"/>
      <c r="C3" s="14" t="s">
        <v>37</v>
      </c>
      <c r="D3" s="14"/>
      <c r="E3" s="14"/>
      <c r="F3" s="14"/>
      <c r="G3" s="14"/>
      <c r="H3" s="14"/>
      <c r="I3" s="15" t="n">
        <f aca="false">DATA!B10</f>
        <v>0</v>
      </c>
      <c r="J3" s="15"/>
      <c r="K3" s="15"/>
      <c r="L3" s="15"/>
      <c r="M3" s="15"/>
      <c r="N3" s="16"/>
      <c r="O3" s="17"/>
      <c r="P3" s="17"/>
      <c r="Q3" s="18" t="str">
        <f aca="false">DATA!B8</f>
        <v>Nocturna-Intensiva</v>
      </c>
      <c r="R3" s="18"/>
      <c r="S3" s="18"/>
      <c r="T3" s="18"/>
    </row>
    <row r="4" customFormat="false" ht="18" hidden="false" customHeight="false" outlineLevel="0" collapsed="false">
      <c r="A4" s="19"/>
      <c r="B4" s="20" t="str">
        <f aca="false">DATA!B3</f>
        <v>9no EGB</v>
      </c>
      <c r="C4" s="17" t="s">
        <v>38</v>
      </c>
      <c r="D4" s="17"/>
      <c r="E4" s="21" t="str">
        <f aca="false">DATA!K6</f>
        <v>Inglés</v>
      </c>
      <c r="F4" s="21"/>
      <c r="G4" s="21"/>
      <c r="H4" s="17" t="s">
        <v>39</v>
      </c>
      <c r="I4" s="17"/>
      <c r="J4" s="21" t="str">
        <f aca="false">DATA!N6</f>
        <v>Gustavo Ruiz</v>
      </c>
      <c r="K4" s="21"/>
      <c r="L4" s="21"/>
      <c r="M4" s="21"/>
      <c r="N4" s="17" t="s">
        <v>40</v>
      </c>
      <c r="O4" s="17"/>
      <c r="P4" s="21" t="n">
        <f aca="false">DATA!B11</f>
        <v>0</v>
      </c>
      <c r="Q4" s="21"/>
      <c r="R4" s="21"/>
      <c r="S4" s="21"/>
      <c r="T4" s="21"/>
    </row>
    <row r="5" customFormat="false" ht="15" hidden="false" customHeight="true" outlineLevel="0" collapsed="false">
      <c r="A5" s="22" t="s">
        <v>41</v>
      </c>
      <c r="B5" s="23" t="s">
        <v>42</v>
      </c>
      <c r="C5" s="24" t="s">
        <v>60</v>
      </c>
      <c r="D5" s="24"/>
      <c r="E5" s="24"/>
      <c r="F5" s="24"/>
      <c r="G5" s="24"/>
      <c r="H5" s="24"/>
      <c r="I5" s="24"/>
      <c r="J5" s="24" t="s">
        <v>61</v>
      </c>
      <c r="K5" s="24"/>
      <c r="L5" s="24"/>
      <c r="M5" s="24"/>
      <c r="N5" s="24"/>
      <c r="O5" s="24"/>
      <c r="P5" s="24"/>
      <c r="Q5" s="24"/>
      <c r="R5" s="24"/>
      <c r="S5" s="24"/>
      <c r="T5" s="24"/>
    </row>
    <row r="6" customFormat="false" ht="98.25" hidden="false" customHeight="true" outlineLevel="0" collapsed="false">
      <c r="A6" s="22"/>
      <c r="B6" s="23"/>
      <c r="C6" s="46" t="s">
        <v>79</v>
      </c>
      <c r="D6" s="40" t="s">
        <v>80</v>
      </c>
      <c r="E6" s="42" t="s">
        <v>81</v>
      </c>
      <c r="F6" s="42"/>
      <c r="G6" s="47" t="s">
        <v>68</v>
      </c>
      <c r="H6" s="42"/>
      <c r="I6" s="42"/>
      <c r="J6" s="42" t="s">
        <v>82</v>
      </c>
      <c r="K6" s="42" t="s">
        <v>83</v>
      </c>
      <c r="L6" s="42" t="s">
        <v>84</v>
      </c>
      <c r="M6" s="47" t="s">
        <v>71</v>
      </c>
      <c r="N6" s="28" t="s">
        <v>72</v>
      </c>
      <c r="O6" s="27" t="s">
        <v>73</v>
      </c>
      <c r="P6" s="27" t="s">
        <v>49</v>
      </c>
      <c r="Q6" s="27" t="s">
        <v>74</v>
      </c>
      <c r="R6" s="27" t="s">
        <v>75</v>
      </c>
      <c r="S6" s="27" t="s">
        <v>55</v>
      </c>
      <c r="T6" s="27" t="s">
        <v>56</v>
      </c>
      <c r="W6" s="7" t="s">
        <v>57</v>
      </c>
    </row>
    <row r="7" customFormat="false" ht="15.75" hidden="false" customHeight="true" outlineLevel="0" collapsed="false">
      <c r="A7" s="30" t="n">
        <v>1</v>
      </c>
      <c r="B7" s="31" t="str">
        <f aca="false">DATA!F2</f>
        <v>BELTRÁN OLMEDO JESÚS JHUBER</v>
      </c>
      <c r="C7" s="32"/>
      <c r="D7" s="33"/>
      <c r="E7" s="33"/>
      <c r="F7" s="33"/>
      <c r="G7" s="33" t="n">
        <f aca="false">(C7+D7+E7)/3</f>
        <v>0</v>
      </c>
      <c r="H7" s="33"/>
      <c r="I7" s="33"/>
      <c r="J7" s="33"/>
      <c r="K7" s="33"/>
      <c r="L7" s="33"/>
      <c r="M7" s="33" t="n">
        <f aca="false">(J7+K7+L7)/3</f>
        <v>0</v>
      </c>
      <c r="N7" s="33" t="n">
        <f aca="false">(G7+M7)/2</f>
        <v>0</v>
      </c>
      <c r="O7" s="33" t="n">
        <f aca="false">0.7*N7</f>
        <v>0</v>
      </c>
      <c r="P7" s="33"/>
      <c r="Q7" s="34" t="n">
        <f aca="false">0.3*P7</f>
        <v>0</v>
      </c>
      <c r="R7" s="34" t="n">
        <f aca="false">O7+Q7</f>
        <v>0</v>
      </c>
      <c r="S7" s="34"/>
      <c r="T7" s="34"/>
    </row>
    <row r="8" customFormat="false" ht="15.75" hidden="false" customHeight="true" outlineLevel="0" collapsed="false">
      <c r="A8" s="30" t="n">
        <v>2</v>
      </c>
      <c r="B8" s="31" t="str">
        <f aca="false">DATA!F3</f>
        <v>CUEVA ALBERCA DAVID ALEJANDRO</v>
      </c>
      <c r="C8" s="32"/>
      <c r="D8" s="33"/>
      <c r="E8" s="33"/>
      <c r="F8" s="33"/>
      <c r="G8" s="33" t="n">
        <f aca="false">(C8+D8+E8)/3</f>
        <v>0</v>
      </c>
      <c r="H8" s="33"/>
      <c r="I8" s="33"/>
      <c r="J8" s="33"/>
      <c r="K8" s="33"/>
      <c r="L8" s="33"/>
      <c r="M8" s="33" t="n">
        <f aca="false">(J8+K8+L8)/3</f>
        <v>0</v>
      </c>
      <c r="N8" s="33" t="n">
        <f aca="false">(G8+M8)/2</f>
        <v>0</v>
      </c>
      <c r="O8" s="33" t="n">
        <f aca="false">0.7*N8</f>
        <v>0</v>
      </c>
      <c r="P8" s="33"/>
      <c r="Q8" s="34" t="n">
        <f aca="false">0.3*P8</f>
        <v>0</v>
      </c>
      <c r="R8" s="34" t="n">
        <f aca="false">O8+Q8</f>
        <v>0</v>
      </c>
      <c r="S8" s="34"/>
      <c r="T8" s="34"/>
    </row>
    <row r="9" customFormat="false" ht="15.75" hidden="false" customHeight="true" outlineLevel="0" collapsed="false">
      <c r="A9" s="30" t="n">
        <v>3</v>
      </c>
      <c r="B9" s="31" t="str">
        <f aca="false">DATA!F4</f>
        <v>GAONA ONTANEDA MARÍA VIVIANA</v>
      </c>
      <c r="C9" s="32" t="n">
        <v>10</v>
      </c>
      <c r="D9" s="33" t="n">
        <v>8</v>
      </c>
      <c r="E9" s="33" t="n">
        <v>9</v>
      </c>
      <c r="F9" s="33"/>
      <c r="G9" s="33" t="n">
        <f aca="false">(C9+D9+E9)/3</f>
        <v>9</v>
      </c>
      <c r="H9" s="33"/>
      <c r="I9" s="33"/>
      <c r="J9" s="33" t="n">
        <v>9</v>
      </c>
      <c r="K9" s="33" t="n">
        <v>9</v>
      </c>
      <c r="L9" s="33" t="n">
        <v>10</v>
      </c>
      <c r="M9" s="33" t="n">
        <f aca="false">(J9+K9+L9)/3</f>
        <v>9.33333333333333</v>
      </c>
      <c r="N9" s="33" t="n">
        <f aca="false">(G9+M9)/2</f>
        <v>9.16666666666666</v>
      </c>
      <c r="O9" s="33" t="n">
        <f aca="false">0.7*N9</f>
        <v>6.41666666666666</v>
      </c>
      <c r="P9" s="33"/>
      <c r="Q9" s="34" t="n">
        <f aca="false">0.3*P9</f>
        <v>0</v>
      </c>
      <c r="R9" s="34" t="n">
        <f aca="false">O9+Q9</f>
        <v>6.41666666666666</v>
      </c>
      <c r="S9" s="34"/>
      <c r="T9" s="34"/>
    </row>
    <row r="10" customFormat="false" ht="15.75" hidden="false" customHeight="true" outlineLevel="0" collapsed="false">
      <c r="A10" s="30" t="n">
        <v>4</v>
      </c>
      <c r="B10" s="31" t="str">
        <f aca="false">DATA!F5</f>
        <v>ORTEGA PASACA CARLOS ENRIQUE</v>
      </c>
      <c r="C10" s="32" t="n">
        <v>10</v>
      </c>
      <c r="D10" s="33" t="n">
        <v>10</v>
      </c>
      <c r="E10" s="33" t="n">
        <v>10</v>
      </c>
      <c r="F10" s="33"/>
      <c r="G10" s="33" t="n">
        <f aca="false">(C10+D10+E10)/3</f>
        <v>10</v>
      </c>
      <c r="H10" s="33"/>
      <c r="I10" s="33"/>
      <c r="J10" s="33" t="n">
        <v>10</v>
      </c>
      <c r="K10" s="33" t="n">
        <v>10</v>
      </c>
      <c r="L10" s="33" t="n">
        <v>10</v>
      </c>
      <c r="M10" s="33" t="n">
        <f aca="false">(J10+K10+L10)/3</f>
        <v>10</v>
      </c>
      <c r="N10" s="33" t="n">
        <f aca="false">(G10+M10)/2</f>
        <v>10</v>
      </c>
      <c r="O10" s="33" t="n">
        <f aca="false">0.7*N10</f>
        <v>7</v>
      </c>
      <c r="P10" s="33" t="n">
        <v>8</v>
      </c>
      <c r="Q10" s="34" t="n">
        <f aca="false">0.3*P10</f>
        <v>2.4</v>
      </c>
      <c r="R10" s="34" t="n">
        <f aca="false">O10+Q10</f>
        <v>9.4</v>
      </c>
      <c r="S10" s="34"/>
      <c r="T10" s="34"/>
    </row>
    <row r="11" customFormat="false" ht="15.75" hidden="false" customHeight="true" outlineLevel="0" collapsed="false">
      <c r="A11" s="30" t="n">
        <v>5</v>
      </c>
      <c r="B11" s="31" t="str">
        <f aca="false">DATA!F6</f>
        <v>SHIMBUKAT ANTUN JAZMIN ADAMARI</v>
      </c>
      <c r="C11" s="32" t="n">
        <v>7</v>
      </c>
      <c r="D11" s="33" t="n">
        <v>7</v>
      </c>
      <c r="E11" s="33" t="n">
        <v>7</v>
      </c>
      <c r="F11" s="33"/>
      <c r="G11" s="33" t="n">
        <f aca="false">(C11+D11+E11)/3</f>
        <v>7</v>
      </c>
      <c r="H11" s="33"/>
      <c r="I11" s="33"/>
      <c r="J11" s="33" t="n">
        <v>10</v>
      </c>
      <c r="K11" s="33" t="n">
        <v>9.5</v>
      </c>
      <c r="L11" s="33" t="n">
        <v>10</v>
      </c>
      <c r="M11" s="33" t="n">
        <f aca="false">(J11+K11+L11)/3</f>
        <v>9.83333333333333</v>
      </c>
      <c r="N11" s="33" t="n">
        <f aca="false">(G11+M11)/2</f>
        <v>8.41666666666667</v>
      </c>
      <c r="O11" s="33" t="n">
        <f aca="false">0.7*N11</f>
        <v>5.89166666666667</v>
      </c>
      <c r="P11" s="33" t="n">
        <v>8.5</v>
      </c>
      <c r="Q11" s="34" t="n">
        <f aca="false">0.3*P11</f>
        <v>2.55</v>
      </c>
      <c r="R11" s="34" t="n">
        <f aca="false">O11+Q11</f>
        <v>8.44166666666667</v>
      </c>
      <c r="S11" s="34"/>
      <c r="T11" s="34"/>
    </row>
    <row r="12" customFormat="false" ht="15.75" hidden="false" customHeight="true" outlineLevel="0" collapsed="false">
      <c r="A12" s="30" t="n">
        <v>6</v>
      </c>
      <c r="B12" s="31" t="str">
        <f aca="false">DATA!F7</f>
        <v>TUPIKIA ANKUASH MAILY GABRIELA</v>
      </c>
      <c r="C12" s="32" t="n">
        <v>10</v>
      </c>
      <c r="D12" s="33" t="n">
        <v>10</v>
      </c>
      <c r="E12" s="33" t="n">
        <v>10</v>
      </c>
      <c r="F12" s="33"/>
      <c r="G12" s="33" t="n">
        <f aca="false">(C12+D12+E12)/3</f>
        <v>10</v>
      </c>
      <c r="H12" s="33"/>
      <c r="I12" s="33"/>
      <c r="J12" s="33" t="n">
        <v>10</v>
      </c>
      <c r="K12" s="33" t="n">
        <v>10</v>
      </c>
      <c r="L12" s="33" t="n">
        <v>10</v>
      </c>
      <c r="M12" s="33" t="n">
        <f aca="false">(J12+K12+L12)/3</f>
        <v>10</v>
      </c>
      <c r="N12" s="33" t="n">
        <f aca="false">(G12+M12)/2</f>
        <v>10</v>
      </c>
      <c r="O12" s="33" t="n">
        <f aca="false">0.7*N12</f>
        <v>7</v>
      </c>
      <c r="P12" s="33" t="n">
        <v>10</v>
      </c>
      <c r="Q12" s="34" t="n">
        <f aca="false">0.3*P12</f>
        <v>3</v>
      </c>
      <c r="R12" s="34" t="n">
        <f aca="false">O12+Q12</f>
        <v>10</v>
      </c>
      <c r="S12" s="34"/>
      <c r="T12" s="34"/>
    </row>
    <row r="13" customFormat="false" ht="15.75" hidden="false" customHeight="true" outlineLevel="0" collapsed="false">
      <c r="A13" s="30" t="n">
        <v>7</v>
      </c>
      <c r="B13" s="31"/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  <c r="R13" s="34"/>
      <c r="S13" s="34"/>
      <c r="T13" s="34"/>
    </row>
    <row r="14" customFormat="false" ht="15.75" hidden="false" customHeight="true" outlineLevel="0" collapsed="false">
      <c r="A14" s="30"/>
      <c r="B14" s="45"/>
      <c r="C14" s="32"/>
      <c r="D14" s="33"/>
      <c r="E14" s="33"/>
      <c r="F14" s="33"/>
      <c r="G14" s="33"/>
      <c r="H14" s="33"/>
      <c r="I14" s="33"/>
      <c r="J14" s="39"/>
      <c r="K14" s="39"/>
      <c r="L14" s="33"/>
      <c r="M14" s="33"/>
      <c r="N14" s="33"/>
      <c r="O14" s="33"/>
      <c r="P14" s="33"/>
      <c r="Q14" s="34" t="n">
        <f aca="false">AVERAGE(Q7:Q12)</f>
        <v>1.325</v>
      </c>
      <c r="R14" s="34"/>
      <c r="S14" s="34"/>
      <c r="T14" s="34"/>
    </row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>
      <c r="B17" s="35" t="s">
        <v>77</v>
      </c>
    </row>
    <row r="18" customFormat="false" ht="15.75" hidden="false" customHeight="true" outlineLevel="0" collapsed="false">
      <c r="B18" s="36" t="s">
        <v>78</v>
      </c>
    </row>
    <row r="19" customFormat="false" ht="15.75" hidden="false" customHeight="true" outlineLevel="0" collapsed="false">
      <c r="B19" s="36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ColWidth="11.4453125" defaultRowHeight="14.25" zeroHeight="false" outlineLevelRow="0" outlineLevelCol="0"/>
  <cols>
    <col collapsed="false" customWidth="true" hidden="false" outlineLevel="0" max="1" min="1" style="7" width="3.44"/>
    <col collapsed="false" customWidth="true" hidden="false" outlineLevel="0" max="2" min="2" style="7" width="37.56"/>
    <col collapsed="false" customWidth="true" hidden="false" outlineLevel="0" max="3" min="3" style="7" width="6.11"/>
    <col collapsed="false" customWidth="true" hidden="false" outlineLevel="0" max="4" min="4" style="7" width="6.56"/>
    <col collapsed="false" customWidth="true" hidden="false" outlineLevel="0" max="5" min="5" style="7" width="6.11"/>
    <col collapsed="false" customWidth="true" hidden="false" outlineLevel="0" max="6" min="6" style="7" width="5.56"/>
    <col collapsed="false" customWidth="true" hidden="false" outlineLevel="0" max="7" min="7" style="7" width="5.44"/>
    <col collapsed="false" customWidth="true" hidden="false" outlineLevel="0" max="8" min="8" style="7" width="5.88"/>
    <col collapsed="false" customWidth="true" hidden="false" outlineLevel="0" max="9" min="9" style="7" width="5.56"/>
    <col collapsed="false" customWidth="true" hidden="false" outlineLevel="0" max="10" min="10" style="7" width="5.11"/>
    <col collapsed="false" customWidth="true" hidden="false" outlineLevel="0" max="11" min="11" style="7" width="5.44"/>
    <col collapsed="false" customWidth="true" hidden="false" outlineLevel="0" max="12" min="12" style="7" width="5.88"/>
    <col collapsed="false" customWidth="true" hidden="false" outlineLevel="0" max="13" min="13" style="7" width="4.11"/>
    <col collapsed="false" customWidth="true" hidden="false" outlineLevel="0" max="14" min="14" style="7" width="5"/>
    <col collapsed="false" customWidth="true" hidden="false" outlineLevel="0" max="15" min="15" style="7" width="4.56"/>
    <col collapsed="false" customWidth="true" hidden="false" outlineLevel="0" max="16" min="16" style="7" width="5.44"/>
    <col collapsed="false" customWidth="true" hidden="false" outlineLevel="0" max="17" min="17" style="7" width="4.88"/>
    <col collapsed="false" customWidth="true" hidden="false" outlineLevel="0" max="19" min="18" style="7" width="5.56"/>
    <col collapsed="false" customWidth="true" hidden="false" outlineLevel="0" max="20" min="20" style="7" width="4.88"/>
    <col collapsed="false" customWidth="true" hidden="false" outlineLevel="0" max="21" min="21" style="7" width="3.88"/>
    <col collapsed="false" customWidth="true" hidden="false" outlineLevel="0" max="22" min="22" style="7" width="7.44"/>
    <col collapsed="false" customWidth="false" hidden="false" outlineLevel="0" max="1023" min="23" style="7" width="11.44"/>
    <col collapsed="false" customWidth="true" hidden="false" outlineLevel="0" max="16384" min="16384" style="1" width="11.56"/>
  </cols>
  <sheetData>
    <row r="1" customFormat="false" ht="18" hidden="false" customHeight="false" outlineLevel="0" collapsed="false">
      <c r="A1" s="9" t="str">
        <f aca="false">DATA!B2</f>
        <v>UNIDAD EDUCATIVA 12 DE FEBRERO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customFormat="false" ht="14.25" hidden="false" customHeight="false" outlineLevel="0" collapsed="false">
      <c r="A2" s="38" t="str">
        <f aca="false">DATA!B9</f>
        <v>Zamora-Ecuador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customFormat="false" ht="15.75" hidden="false" customHeight="false" outlineLevel="0" collapsed="false">
      <c r="A3" s="13"/>
      <c r="B3" s="13"/>
      <c r="C3" s="14" t="s">
        <v>37</v>
      </c>
      <c r="D3" s="14"/>
      <c r="E3" s="14"/>
      <c r="F3" s="14"/>
      <c r="G3" s="14"/>
      <c r="H3" s="14"/>
      <c r="I3" s="15" t="str">
        <f aca="false">DATA!B7</f>
        <v>Segundo Bimestre</v>
      </c>
      <c r="J3" s="15"/>
      <c r="K3" s="15"/>
      <c r="L3" s="15"/>
      <c r="M3" s="15"/>
      <c r="N3" s="16"/>
      <c r="O3" s="17"/>
      <c r="P3" s="17"/>
      <c r="Q3" s="18" t="n">
        <f aca="false">DATA!B6</f>
        <v>2024</v>
      </c>
      <c r="R3" s="18"/>
      <c r="S3" s="18"/>
      <c r="T3" s="18"/>
    </row>
    <row r="4" customFormat="false" ht="18" hidden="false" customHeight="false" outlineLevel="0" collapsed="false">
      <c r="A4" s="19"/>
      <c r="B4" s="20" t="str">
        <f aca="false">DATA!B3</f>
        <v>9no EGB</v>
      </c>
      <c r="C4" s="17" t="s">
        <v>38</v>
      </c>
      <c r="D4" s="17"/>
      <c r="E4" s="21" t="str">
        <f aca="false">DATA!K6</f>
        <v>Inglés</v>
      </c>
      <c r="F4" s="21"/>
      <c r="G4" s="21"/>
      <c r="H4" s="17" t="s">
        <v>39</v>
      </c>
      <c r="I4" s="17"/>
      <c r="J4" s="21" t="str">
        <f aca="false">DATA!N6</f>
        <v>Gustavo Ruiz</v>
      </c>
      <c r="K4" s="21"/>
      <c r="L4" s="21"/>
      <c r="M4" s="21"/>
      <c r="N4" s="17" t="s">
        <v>40</v>
      </c>
      <c r="O4" s="17"/>
      <c r="P4" s="21" t="str">
        <f aca="false">DATA!B8</f>
        <v>Nocturna-Intensiva</v>
      </c>
      <c r="Q4" s="21"/>
      <c r="R4" s="21"/>
      <c r="S4" s="21"/>
      <c r="T4" s="21"/>
    </row>
    <row r="5" customFormat="false" ht="15" hidden="false" customHeight="true" outlineLevel="0" collapsed="false">
      <c r="A5" s="22" t="s">
        <v>41</v>
      </c>
      <c r="B5" s="23" t="s">
        <v>42</v>
      </c>
      <c r="C5" s="24" t="s">
        <v>43</v>
      </c>
      <c r="D5" s="24"/>
      <c r="E5" s="24"/>
      <c r="F5" s="24"/>
      <c r="G5" s="24"/>
      <c r="H5" s="24"/>
      <c r="I5" s="24"/>
      <c r="J5" s="24" t="s">
        <v>44</v>
      </c>
      <c r="K5" s="24"/>
      <c r="L5" s="24"/>
      <c r="M5" s="24"/>
      <c r="N5" s="24"/>
      <c r="O5" s="24"/>
      <c r="P5" s="24"/>
      <c r="Q5" s="24"/>
      <c r="R5" s="24"/>
      <c r="S5" s="24"/>
      <c r="T5" s="24"/>
    </row>
    <row r="6" customFormat="false" ht="67.5" hidden="false" customHeight="true" outlineLevel="0" collapsed="false">
      <c r="A6" s="22"/>
      <c r="B6" s="23"/>
      <c r="C6" s="25" t="s">
        <v>45</v>
      </c>
      <c r="D6" s="26" t="s">
        <v>46</v>
      </c>
      <c r="E6" s="27" t="s">
        <v>47</v>
      </c>
      <c r="F6" s="27" t="s">
        <v>48</v>
      </c>
      <c r="G6" s="27" t="s">
        <v>49</v>
      </c>
      <c r="H6" s="28" t="s">
        <v>50</v>
      </c>
      <c r="I6" s="27" t="s">
        <v>51</v>
      </c>
      <c r="J6" s="27" t="s">
        <v>45</v>
      </c>
      <c r="K6" s="29" t="s">
        <v>46</v>
      </c>
      <c r="L6" s="27" t="s">
        <v>47</v>
      </c>
      <c r="M6" s="28" t="s">
        <v>48</v>
      </c>
      <c r="N6" s="28" t="s">
        <v>49</v>
      </c>
      <c r="O6" s="27" t="s">
        <v>50</v>
      </c>
      <c r="P6" s="27" t="s">
        <v>52</v>
      </c>
      <c r="Q6" s="27" t="s">
        <v>53</v>
      </c>
      <c r="R6" s="27" t="s">
        <v>54</v>
      </c>
      <c r="S6" s="27" t="s">
        <v>55</v>
      </c>
      <c r="T6" s="27" t="s">
        <v>56</v>
      </c>
      <c r="W6" s="7" t="s">
        <v>57</v>
      </c>
    </row>
    <row r="7" customFormat="false" ht="15.75" hidden="false" customHeight="true" outlineLevel="0" collapsed="false">
      <c r="A7" s="30" t="n">
        <v>1</v>
      </c>
      <c r="B7" s="31" t="str">
        <f aca="false">DATA!F2</f>
        <v>BELTRÁN OLMEDO JESÚS JHUBER</v>
      </c>
      <c r="C7" s="32" t="n">
        <f aca="false">Ingles_B1!I7</f>
        <v>8.41666666666667</v>
      </c>
      <c r="D7" s="33" t="n">
        <f aca="false">Ingles_B1!M7</f>
        <v>5</v>
      </c>
      <c r="E7" s="33" t="n">
        <f aca="false">(C7+D7)/2</f>
        <v>6.70833333333333</v>
      </c>
      <c r="F7" s="33" t="n">
        <f aca="false">0.7*E7</f>
        <v>4.69583333333333</v>
      </c>
      <c r="G7" s="33" t="n">
        <f aca="false">Ingles_B1!P7</f>
        <v>9</v>
      </c>
      <c r="H7" s="33" t="n">
        <f aca="false">0.3*G7</f>
        <v>2.7</v>
      </c>
      <c r="I7" s="48" t="n">
        <f aca="false">F7+H7</f>
        <v>7.39583333333333</v>
      </c>
      <c r="J7" s="33" t="n">
        <f aca="false">Ingles_B2!G7</f>
        <v>0</v>
      </c>
      <c r="K7" s="33" t="n">
        <f aca="false">Ingles_B2!M7</f>
        <v>0</v>
      </c>
      <c r="L7" s="33" t="n">
        <f aca="false">(J7+K7)/2</f>
        <v>0</v>
      </c>
      <c r="M7" s="33" t="n">
        <f aca="false">0.7*L7</f>
        <v>0</v>
      </c>
      <c r="N7" s="33"/>
      <c r="O7" s="33" t="n">
        <f aca="false">0.3*N7</f>
        <v>0</v>
      </c>
      <c r="P7" s="48" t="n">
        <f aca="false">M7+O7</f>
        <v>0</v>
      </c>
      <c r="Q7" s="34" t="n">
        <f aca="false">(I7+P7)/2</f>
        <v>3.69791666666667</v>
      </c>
      <c r="R7" s="34"/>
      <c r="S7" s="34"/>
      <c r="T7" s="33" t="str">
        <f aca="false">Ingles_B1!T7</f>
        <v>B</v>
      </c>
    </row>
    <row r="8" customFormat="false" ht="15.75" hidden="false" customHeight="true" outlineLevel="0" collapsed="false">
      <c r="A8" s="30" t="n">
        <v>2</v>
      </c>
      <c r="B8" s="31" t="str">
        <f aca="false">DATA!F3</f>
        <v>CUEVA ALBERCA DAVID ALEJANDRO</v>
      </c>
      <c r="C8" s="32" t="n">
        <f aca="false">Ingles_B1!I8</f>
        <v>3.33333333333333</v>
      </c>
      <c r="D8" s="33" t="n">
        <f aca="false">Ingles_B1!M8</f>
        <v>0</v>
      </c>
      <c r="E8" s="33" t="n">
        <f aca="false">(C8+D8)/2</f>
        <v>1.66666666666667</v>
      </c>
      <c r="F8" s="33" t="n">
        <f aca="false">0.7*E8</f>
        <v>1.16666666666667</v>
      </c>
      <c r="G8" s="33" t="n">
        <f aca="false">Ingles_B1!P8</f>
        <v>0</v>
      </c>
      <c r="H8" s="33" t="n">
        <f aca="false">0.3*G8</f>
        <v>0</v>
      </c>
      <c r="I8" s="48" t="n">
        <f aca="false">F8+H8</f>
        <v>1.16666666666667</v>
      </c>
      <c r="J8" s="33" t="n">
        <f aca="false">Ingles_B2!G8</f>
        <v>0</v>
      </c>
      <c r="K8" s="33" t="n">
        <f aca="false">Ingles_B2!M8</f>
        <v>0</v>
      </c>
      <c r="L8" s="33" t="n">
        <f aca="false">(J8+K8)/2</f>
        <v>0</v>
      </c>
      <c r="M8" s="33" t="n">
        <f aca="false">0.7*L8</f>
        <v>0</v>
      </c>
      <c r="N8" s="33"/>
      <c r="O8" s="33" t="n">
        <f aca="false">0.3*N8</f>
        <v>0</v>
      </c>
      <c r="P8" s="48" t="n">
        <f aca="false">M8+O8</f>
        <v>0</v>
      </c>
      <c r="Q8" s="34" t="n">
        <f aca="false">(I8+P8)/2</f>
        <v>0.583333333333333</v>
      </c>
      <c r="R8" s="34"/>
      <c r="S8" s="34"/>
      <c r="T8" s="33" t="str">
        <f aca="false">Ingles_B1!T8</f>
        <v>B</v>
      </c>
    </row>
    <row r="9" customFormat="false" ht="15.75" hidden="false" customHeight="true" outlineLevel="0" collapsed="false">
      <c r="A9" s="30" t="n">
        <v>3</v>
      </c>
      <c r="B9" s="31" t="str">
        <f aca="false">DATA!F4</f>
        <v>GAONA ONTANEDA MARÍA VIVIANA</v>
      </c>
      <c r="C9" s="32" t="n">
        <f aca="false">Ingles_B1!I9</f>
        <v>4.66666666666667</v>
      </c>
      <c r="D9" s="33" t="n">
        <f aca="false">Ingles_B1!M9</f>
        <v>8.5</v>
      </c>
      <c r="E9" s="33" t="n">
        <f aca="false">(C9+D9)/2</f>
        <v>6.58333333333333</v>
      </c>
      <c r="F9" s="33" t="n">
        <f aca="false">0.7*E9</f>
        <v>4.60833333333333</v>
      </c>
      <c r="G9" s="33" t="n">
        <f aca="false">Ingles_B1!P9</f>
        <v>8</v>
      </c>
      <c r="H9" s="33" t="n">
        <f aca="false">0.3*G9</f>
        <v>2.4</v>
      </c>
      <c r="I9" s="48" t="n">
        <f aca="false">F9+H9</f>
        <v>7.00833333333333</v>
      </c>
      <c r="J9" s="33" t="n">
        <f aca="false">Ingles_B2!G9</f>
        <v>9</v>
      </c>
      <c r="K9" s="33" t="n">
        <f aca="false">Ingles_B2!M9</f>
        <v>9.33333333333333</v>
      </c>
      <c r="L9" s="33" t="n">
        <f aca="false">(J9+K9)/2</f>
        <v>9.16666666666666</v>
      </c>
      <c r="M9" s="33" t="n">
        <f aca="false">0.7*L9</f>
        <v>6.41666666666666</v>
      </c>
      <c r="N9" s="33" t="n">
        <v>8</v>
      </c>
      <c r="O9" s="33" t="n">
        <f aca="false">0.3*N9</f>
        <v>2.4</v>
      </c>
      <c r="P9" s="48" t="n">
        <f aca="false">M9+O9</f>
        <v>8.81666666666667</v>
      </c>
      <c r="Q9" s="34" t="n">
        <f aca="false">(I9+P9)/2</f>
        <v>7.9125</v>
      </c>
      <c r="R9" s="34"/>
      <c r="S9" s="34"/>
      <c r="T9" s="33" t="str">
        <f aca="false">Ingles_B1!T9</f>
        <v>B</v>
      </c>
    </row>
    <row r="10" customFormat="false" ht="15.75" hidden="false" customHeight="true" outlineLevel="0" collapsed="false">
      <c r="A10" s="30" t="n">
        <v>4</v>
      </c>
      <c r="B10" s="31" t="str">
        <f aca="false">DATA!F5</f>
        <v>ORTEGA PASACA CARLOS ENRIQUE</v>
      </c>
      <c r="C10" s="32" t="n">
        <f aca="false">Ingles_B1!I10</f>
        <v>9.83333333333333</v>
      </c>
      <c r="D10" s="33" t="n">
        <f aca="false">Ingles_B1!M10</f>
        <v>9.25</v>
      </c>
      <c r="E10" s="33" t="n">
        <f aca="false">(C10+D10)/2</f>
        <v>9.54166666666667</v>
      </c>
      <c r="F10" s="33" t="n">
        <f aca="false">0.7*E10</f>
        <v>6.67916666666667</v>
      </c>
      <c r="G10" s="33" t="n">
        <f aca="false">Ingles_B1!P10</f>
        <v>8</v>
      </c>
      <c r="H10" s="33" t="n">
        <f aca="false">0.3*G10</f>
        <v>2.4</v>
      </c>
      <c r="I10" s="48" t="n">
        <f aca="false">F10+H10</f>
        <v>9.07916666666667</v>
      </c>
      <c r="J10" s="33" t="n">
        <f aca="false">Ingles_B2!G10</f>
        <v>10</v>
      </c>
      <c r="K10" s="33" t="n">
        <f aca="false">Ingles_B2!M10</f>
        <v>10</v>
      </c>
      <c r="L10" s="33" t="n">
        <f aca="false">(J10+K10)/2</f>
        <v>10</v>
      </c>
      <c r="M10" s="33" t="n">
        <f aca="false">0.7*L10</f>
        <v>7</v>
      </c>
      <c r="N10" s="33" t="n">
        <v>8</v>
      </c>
      <c r="O10" s="33" t="n">
        <f aca="false">0.3*N10</f>
        <v>2.4</v>
      </c>
      <c r="P10" s="48" t="n">
        <f aca="false">M10+O10</f>
        <v>9.4</v>
      </c>
      <c r="Q10" s="34" t="n">
        <f aca="false">(I10+P10)/2</f>
        <v>9.23958333333334</v>
      </c>
      <c r="R10" s="34"/>
      <c r="S10" s="34"/>
      <c r="T10" s="33" t="s">
        <v>59</v>
      </c>
    </row>
    <row r="11" customFormat="false" ht="15.75" hidden="false" customHeight="true" outlineLevel="0" collapsed="false">
      <c r="A11" s="30" t="n">
        <v>5</v>
      </c>
      <c r="B11" s="31" t="str">
        <f aca="false">DATA!F6</f>
        <v>SHIMBUKAT ANTUN JAZMIN ADAMARI</v>
      </c>
      <c r="C11" s="32" t="n">
        <f aca="false">Ingles_B1!I11</f>
        <v>8.54166666666667</v>
      </c>
      <c r="D11" s="33" t="n">
        <f aca="false">Ingles_B1!M11</f>
        <v>8.25</v>
      </c>
      <c r="E11" s="33" t="n">
        <f aca="false">(C11+D11)/2</f>
        <v>8.39583333333333</v>
      </c>
      <c r="F11" s="33" t="n">
        <f aca="false">0.7*E11</f>
        <v>5.87708333333333</v>
      </c>
      <c r="G11" s="33" t="n">
        <f aca="false">Ingles_B1!P11</f>
        <v>6</v>
      </c>
      <c r="H11" s="33" t="n">
        <f aca="false">0.3*G11</f>
        <v>1.8</v>
      </c>
      <c r="I11" s="48" t="n">
        <f aca="false">F11+H11</f>
        <v>7.67708333333333</v>
      </c>
      <c r="J11" s="33" t="n">
        <f aca="false">Ingles_B2!G11</f>
        <v>7</v>
      </c>
      <c r="K11" s="33" t="n">
        <f aca="false">Ingles_B2!M11</f>
        <v>9.83333333333333</v>
      </c>
      <c r="L11" s="33" t="n">
        <f aca="false">(J11+K11)/2</f>
        <v>8.41666666666667</v>
      </c>
      <c r="M11" s="33" t="n">
        <f aca="false">0.7*L11</f>
        <v>5.89166666666667</v>
      </c>
      <c r="N11" s="33" t="n">
        <v>8.5</v>
      </c>
      <c r="O11" s="33" t="n">
        <f aca="false">0.3*N11</f>
        <v>2.55</v>
      </c>
      <c r="P11" s="48" t="n">
        <f aca="false">M11+O11</f>
        <v>8.44166666666667</v>
      </c>
      <c r="Q11" s="34" t="n">
        <f aca="false">(I11+P11)/2</f>
        <v>8.059375</v>
      </c>
      <c r="R11" s="34"/>
      <c r="S11" s="34"/>
      <c r="T11" s="33" t="str">
        <f aca="false">Ingles_B1!T10</f>
        <v>B</v>
      </c>
    </row>
    <row r="12" customFormat="false" ht="15.75" hidden="false" customHeight="true" outlineLevel="0" collapsed="false">
      <c r="A12" s="30" t="n">
        <v>6</v>
      </c>
      <c r="B12" s="31" t="str">
        <f aca="false">DATA!F7</f>
        <v>TUPIKIA ANKUASH MAILY GABRIELA</v>
      </c>
      <c r="C12" s="32" t="n">
        <f aca="false">Ingles_B1!I12</f>
        <v>9.66666666666667</v>
      </c>
      <c r="D12" s="33" t="n">
        <f aca="false">Ingles_B1!M12</f>
        <v>9.75</v>
      </c>
      <c r="E12" s="33" t="n">
        <f aca="false">(C12+D12)/2</f>
        <v>9.70833333333333</v>
      </c>
      <c r="F12" s="33" t="n">
        <f aca="false">0.7*E12</f>
        <v>6.79583333333333</v>
      </c>
      <c r="G12" s="33" t="n">
        <f aca="false">Ingles_B1!P12</f>
        <v>9</v>
      </c>
      <c r="H12" s="33" t="n">
        <f aca="false">0.3*G12</f>
        <v>2.7</v>
      </c>
      <c r="I12" s="48" t="n">
        <f aca="false">F12+H12</f>
        <v>9.49583333333333</v>
      </c>
      <c r="J12" s="33" t="n">
        <f aca="false">Ingles_B2!G12</f>
        <v>10</v>
      </c>
      <c r="K12" s="33" t="n">
        <f aca="false">Ingles_B2!M12</f>
        <v>10</v>
      </c>
      <c r="L12" s="33" t="n">
        <f aca="false">(J12+K12)/2</f>
        <v>10</v>
      </c>
      <c r="M12" s="33" t="n">
        <f aca="false">0.7*L12</f>
        <v>7</v>
      </c>
      <c r="N12" s="33" t="n">
        <v>10</v>
      </c>
      <c r="O12" s="33" t="n">
        <f aca="false">0.3*N12</f>
        <v>3</v>
      </c>
      <c r="P12" s="48" t="n">
        <f aca="false">M12+O12</f>
        <v>10</v>
      </c>
      <c r="Q12" s="34" t="n">
        <f aca="false">(I12+P12)/2</f>
        <v>9.74791666666667</v>
      </c>
      <c r="R12" s="34"/>
      <c r="S12" s="34"/>
      <c r="T12" s="33" t="str">
        <f aca="false">Ingles_B1!T11</f>
        <v>B</v>
      </c>
    </row>
    <row r="13" customFormat="false" ht="15.75" hidden="false" customHeight="true" outlineLevel="0" collapsed="false">
      <c r="A13" s="30" t="n">
        <v>7</v>
      </c>
      <c r="B13" s="31"/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  <c r="R13" s="34"/>
      <c r="S13" s="34"/>
      <c r="T13" s="33"/>
    </row>
    <row r="14" customFormat="false" ht="15.75" hidden="false" customHeight="true" outlineLevel="0" collapsed="false">
      <c r="A14" s="30" t="n">
        <v>14</v>
      </c>
      <c r="B14" s="31"/>
      <c r="C14" s="32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4"/>
      <c r="R14" s="34"/>
      <c r="S14" s="34"/>
      <c r="T14" s="33"/>
    </row>
    <row r="15" customFormat="false" ht="15.75" hidden="false" customHeight="true" outlineLevel="0" collapsed="false">
      <c r="A15" s="30" t="n">
        <v>15</v>
      </c>
      <c r="B15" s="31"/>
      <c r="C15" s="32"/>
      <c r="D15" s="33"/>
      <c r="E15" s="33"/>
      <c r="F15" s="33"/>
      <c r="G15" s="33"/>
      <c r="H15" s="33"/>
      <c r="I15" s="33"/>
      <c r="J15" s="39"/>
      <c r="K15" s="39"/>
      <c r="L15" s="33"/>
      <c r="M15" s="33"/>
      <c r="N15" s="33"/>
      <c r="O15" s="33"/>
      <c r="P15" s="33"/>
      <c r="Q15" s="34"/>
      <c r="R15" s="34"/>
      <c r="S15" s="34"/>
      <c r="T15" s="33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>
      <c r="B18" s="35" t="s">
        <v>77</v>
      </c>
    </row>
    <row r="19" customFormat="false" ht="15.75" hidden="false" customHeight="true" outlineLevel="0" collapsed="false">
      <c r="B19" s="36" t="s">
        <v>78</v>
      </c>
    </row>
    <row r="20" customFormat="false" ht="15.75" hidden="false" customHeight="true" outlineLevel="0" collapsed="false">
      <c r="B20" s="36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ColWidth="11.4453125" defaultRowHeight="14.25" zeroHeight="false" outlineLevelRow="0" outlineLevelCol="0"/>
  <cols>
    <col collapsed="false" customWidth="true" hidden="false" outlineLevel="0" max="1" min="1" style="7" width="3.44"/>
    <col collapsed="false" customWidth="true" hidden="false" outlineLevel="0" max="2" min="2" style="7" width="37.56"/>
    <col collapsed="false" customWidth="true" hidden="false" outlineLevel="0" max="3" min="3" style="7" width="6.11"/>
    <col collapsed="false" customWidth="true" hidden="false" outlineLevel="0" max="4" min="4" style="7" width="6.56"/>
    <col collapsed="false" customWidth="true" hidden="false" outlineLevel="0" max="5" min="5" style="7" width="6.11"/>
    <col collapsed="false" customWidth="true" hidden="false" outlineLevel="0" max="6" min="6" style="7" width="5.56"/>
    <col collapsed="false" customWidth="true" hidden="false" outlineLevel="0" max="7" min="7" style="7" width="5.44"/>
    <col collapsed="false" customWidth="true" hidden="false" outlineLevel="0" max="8" min="8" style="7" width="5.88"/>
    <col collapsed="false" customWidth="true" hidden="false" outlineLevel="0" max="9" min="9" style="7" width="5.56"/>
    <col collapsed="false" customWidth="true" hidden="false" outlineLevel="0" max="11" min="10" style="7" width="5.11"/>
    <col collapsed="false" customWidth="true" hidden="false" outlineLevel="0" max="12" min="12" style="7" width="4.56"/>
    <col collapsed="false" customWidth="true" hidden="false" outlineLevel="0" max="13" min="13" style="7" width="4.11"/>
    <col collapsed="false" customWidth="true" hidden="false" outlineLevel="0" max="14" min="14" style="7" width="5"/>
    <col collapsed="false" customWidth="true" hidden="false" outlineLevel="0" max="15" min="15" style="7" width="4.56"/>
    <col collapsed="false" customWidth="true" hidden="false" outlineLevel="0" max="16" min="16" style="7" width="5.44"/>
    <col collapsed="false" customWidth="true" hidden="false" outlineLevel="0" max="17" min="17" style="7" width="4.88"/>
    <col collapsed="false" customWidth="true" hidden="false" outlineLevel="0" max="19" min="18" style="7" width="5.56"/>
    <col collapsed="false" customWidth="true" hidden="false" outlineLevel="0" max="20" min="20" style="7" width="4.88"/>
    <col collapsed="false" customWidth="true" hidden="false" outlineLevel="0" max="21" min="21" style="7" width="3.88"/>
    <col collapsed="false" customWidth="true" hidden="false" outlineLevel="0" max="22" min="22" style="7" width="7.44"/>
    <col collapsed="false" customWidth="false" hidden="false" outlineLevel="0" max="1023" min="23" style="7" width="11.44"/>
    <col collapsed="false" customWidth="true" hidden="false" outlineLevel="0" max="16384" min="16384" style="1" width="11.56"/>
  </cols>
  <sheetData>
    <row r="1" customFormat="false" ht="18" hidden="false" customHeight="false" outlineLevel="0" collapsed="false">
      <c r="A1" s="9" t="str">
        <f aca="false">DATA!B2</f>
        <v>UNIDAD EDUCATIVA 12 DE FEBRERO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customFormat="false" ht="14.25" hidden="false" customHeight="false" outlineLevel="0" collapsed="false">
      <c r="A2" s="38" t="str">
        <f aca="false">DATA!B9</f>
        <v>Zamora-Ecuador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customFormat="false" ht="15.75" hidden="false" customHeight="false" outlineLevel="0" collapsed="false">
      <c r="A3" s="13"/>
      <c r="B3" s="13"/>
      <c r="C3" s="14" t="s">
        <v>37</v>
      </c>
      <c r="D3" s="14"/>
      <c r="E3" s="14"/>
      <c r="F3" s="14"/>
      <c r="G3" s="14"/>
      <c r="H3" s="14"/>
      <c r="I3" s="15" t="str">
        <f aca="false">DATA!B7</f>
        <v>Segundo Bimestre</v>
      </c>
      <c r="J3" s="15"/>
      <c r="K3" s="15"/>
      <c r="L3" s="15"/>
      <c r="M3" s="15"/>
      <c r="N3" s="16"/>
      <c r="O3" s="17"/>
      <c r="P3" s="17"/>
      <c r="Q3" s="18" t="n">
        <f aca="false">DATA!B6</f>
        <v>2024</v>
      </c>
      <c r="R3" s="18"/>
      <c r="S3" s="18"/>
      <c r="T3" s="18"/>
    </row>
    <row r="4" customFormat="false" ht="18" hidden="false" customHeight="false" outlineLevel="0" collapsed="false">
      <c r="A4" s="19"/>
      <c r="B4" s="20" t="str">
        <f aca="false">DATA!B3</f>
        <v>9no EGB</v>
      </c>
      <c r="C4" s="17" t="s">
        <v>38</v>
      </c>
      <c r="D4" s="17"/>
      <c r="E4" s="21" t="str">
        <f aca="false">DATA!K7</f>
        <v>EEFF</v>
      </c>
      <c r="F4" s="21"/>
      <c r="G4" s="21"/>
      <c r="H4" s="17" t="s">
        <v>39</v>
      </c>
      <c r="I4" s="17"/>
      <c r="J4" s="21" t="str">
        <f aca="false">DATA!N7</f>
        <v>Mario Paz</v>
      </c>
      <c r="K4" s="21"/>
      <c r="L4" s="21"/>
      <c r="M4" s="21"/>
      <c r="N4" s="17" t="s">
        <v>40</v>
      </c>
      <c r="O4" s="17"/>
      <c r="P4" s="21" t="str">
        <f aca="false">DATA!B8</f>
        <v>Nocturna-Intensiva</v>
      </c>
      <c r="Q4" s="21"/>
      <c r="R4" s="21"/>
      <c r="S4" s="21"/>
      <c r="T4" s="21"/>
    </row>
    <row r="5" customFormat="false" ht="15" hidden="false" customHeight="true" outlineLevel="0" collapsed="false">
      <c r="A5" s="22" t="s">
        <v>41</v>
      </c>
      <c r="B5" s="23" t="s">
        <v>42</v>
      </c>
      <c r="C5" s="24" t="s">
        <v>43</v>
      </c>
      <c r="D5" s="24"/>
      <c r="E5" s="24"/>
      <c r="F5" s="24"/>
      <c r="G5" s="24"/>
      <c r="H5" s="24"/>
      <c r="I5" s="24"/>
      <c r="J5" s="24" t="s">
        <v>44</v>
      </c>
      <c r="K5" s="24"/>
      <c r="L5" s="24"/>
      <c r="M5" s="24"/>
      <c r="N5" s="24"/>
      <c r="O5" s="24"/>
      <c r="P5" s="24"/>
      <c r="Q5" s="24"/>
      <c r="R5" s="24"/>
      <c r="S5" s="24"/>
      <c r="T5" s="24"/>
    </row>
    <row r="6" customFormat="false" ht="67.5" hidden="false" customHeight="true" outlineLevel="0" collapsed="false">
      <c r="A6" s="22"/>
      <c r="B6" s="23"/>
      <c r="C6" s="25" t="s">
        <v>45</v>
      </c>
      <c r="D6" s="26" t="s">
        <v>46</v>
      </c>
      <c r="E6" s="27" t="s">
        <v>47</v>
      </c>
      <c r="F6" s="27" t="s">
        <v>48</v>
      </c>
      <c r="G6" s="27" t="s">
        <v>49</v>
      </c>
      <c r="H6" s="28" t="s">
        <v>50</v>
      </c>
      <c r="I6" s="27" t="s">
        <v>51</v>
      </c>
      <c r="J6" s="27" t="s">
        <v>45</v>
      </c>
      <c r="K6" s="29" t="s">
        <v>46</v>
      </c>
      <c r="L6" s="27" t="s">
        <v>47</v>
      </c>
      <c r="M6" s="28" t="s">
        <v>48</v>
      </c>
      <c r="N6" s="28" t="s">
        <v>49</v>
      </c>
      <c r="O6" s="27" t="s">
        <v>50</v>
      </c>
      <c r="P6" s="27" t="s">
        <v>52</v>
      </c>
      <c r="Q6" s="27" t="s">
        <v>53</v>
      </c>
      <c r="R6" s="27" t="s">
        <v>54</v>
      </c>
      <c r="S6" s="27" t="s">
        <v>55</v>
      </c>
      <c r="T6" s="27" t="s">
        <v>56</v>
      </c>
      <c r="W6" s="7" t="s">
        <v>57</v>
      </c>
    </row>
    <row r="7" customFormat="false" ht="15.75" hidden="false" customHeight="true" outlineLevel="0" collapsed="false">
      <c r="A7" s="30" t="n">
        <v>1</v>
      </c>
      <c r="B7" s="31" t="str">
        <f aca="false">DATA!F2</f>
        <v>BELTRÁN OLMEDO JESÚS JHUBER</v>
      </c>
      <c r="C7" s="32" t="n">
        <v>3.5</v>
      </c>
      <c r="D7" s="33" t="n">
        <v>9</v>
      </c>
      <c r="E7" s="33" t="n">
        <f aca="false">(C7+D7)/2</f>
        <v>6.25</v>
      </c>
      <c r="F7" s="33" t="n">
        <f aca="false">E7*0.7</f>
        <v>4.375</v>
      </c>
      <c r="G7" s="33" t="n">
        <v>9</v>
      </c>
      <c r="H7" s="33" t="n">
        <f aca="false">G7*0.3</f>
        <v>2.7</v>
      </c>
      <c r="I7" s="33" t="n">
        <f aca="false">F7+H7</f>
        <v>7.075</v>
      </c>
      <c r="J7" s="33"/>
      <c r="K7" s="33"/>
      <c r="L7" s="33" t="n">
        <f aca="false">(J7+K7)/2</f>
        <v>0</v>
      </c>
      <c r="M7" s="33" t="n">
        <f aca="false">0.7*L7</f>
        <v>0</v>
      </c>
      <c r="N7" s="33"/>
      <c r="O7" s="33" t="n">
        <f aca="false">0.3*N7</f>
        <v>0</v>
      </c>
      <c r="P7" s="33" t="n">
        <f aca="false">M7+O7</f>
        <v>0</v>
      </c>
      <c r="Q7" s="34" t="n">
        <f aca="false">(I7+P7)/2</f>
        <v>3.5375</v>
      </c>
      <c r="R7" s="34"/>
      <c r="S7" s="34"/>
      <c r="T7" s="34"/>
    </row>
    <row r="8" customFormat="false" ht="15.75" hidden="false" customHeight="true" outlineLevel="0" collapsed="false">
      <c r="A8" s="30" t="n">
        <v>2</v>
      </c>
      <c r="B8" s="31" t="str">
        <f aca="false">DATA!F3</f>
        <v>CUEVA ALBERCA DAVID ALEJANDRO</v>
      </c>
      <c r="C8" s="32" t="n">
        <v>0</v>
      </c>
      <c r="D8" s="33" t="n">
        <v>0</v>
      </c>
      <c r="E8" s="33" t="n">
        <f aca="false">(C8+D8)/2</f>
        <v>0</v>
      </c>
      <c r="F8" s="33" t="n">
        <f aca="false">E8*0.7</f>
        <v>0</v>
      </c>
      <c r="G8" s="33" t="n">
        <v>0</v>
      </c>
      <c r="H8" s="33" t="n">
        <f aca="false">G8*0.3</f>
        <v>0</v>
      </c>
      <c r="I8" s="33" t="n">
        <f aca="false">F8+H8</f>
        <v>0</v>
      </c>
      <c r="J8" s="33"/>
      <c r="K8" s="33"/>
      <c r="L8" s="33" t="n">
        <f aca="false">(J8+K8)/2</f>
        <v>0</v>
      </c>
      <c r="M8" s="33" t="n">
        <f aca="false">0.7*L8</f>
        <v>0</v>
      </c>
      <c r="N8" s="33"/>
      <c r="O8" s="33" t="n">
        <f aca="false">0.3*N8</f>
        <v>0</v>
      </c>
      <c r="P8" s="33" t="n">
        <f aca="false">M8+O8</f>
        <v>0</v>
      </c>
      <c r="Q8" s="34" t="n">
        <f aca="false">(I8+P8)/2</f>
        <v>0</v>
      </c>
      <c r="R8" s="34"/>
      <c r="S8" s="34"/>
      <c r="T8" s="34"/>
    </row>
    <row r="9" customFormat="false" ht="15.75" hidden="false" customHeight="true" outlineLevel="0" collapsed="false">
      <c r="A9" s="30" t="n">
        <v>3</v>
      </c>
      <c r="B9" s="31" t="str">
        <f aca="false">DATA!F4</f>
        <v>GAONA ONTANEDA MARÍA VIVIANA</v>
      </c>
      <c r="C9" s="32" t="n">
        <v>7</v>
      </c>
      <c r="D9" s="33" t="n">
        <v>10</v>
      </c>
      <c r="E9" s="33" t="n">
        <f aca="false">(C9+D9)/2</f>
        <v>8.5</v>
      </c>
      <c r="F9" s="33" t="n">
        <f aca="false">E9*0.7</f>
        <v>5.95</v>
      </c>
      <c r="G9" s="33" t="n">
        <v>8</v>
      </c>
      <c r="H9" s="33" t="n">
        <f aca="false">G9*0.3</f>
        <v>2.4</v>
      </c>
      <c r="I9" s="33" t="n">
        <f aca="false">F9+H9</f>
        <v>8.35</v>
      </c>
      <c r="J9" s="33" t="n">
        <v>0</v>
      </c>
      <c r="K9" s="33" t="n">
        <v>7</v>
      </c>
      <c r="L9" s="33" t="n">
        <f aca="false">(J9+K9)/2</f>
        <v>3.5</v>
      </c>
      <c r="M9" s="33" t="n">
        <f aca="false">0.7*L9</f>
        <v>2.45</v>
      </c>
      <c r="N9" s="33" t="n">
        <v>4</v>
      </c>
      <c r="O9" s="33" t="n">
        <f aca="false">0.3*N9</f>
        <v>1.2</v>
      </c>
      <c r="P9" s="33" t="n">
        <f aca="false">M9+O9</f>
        <v>3.65</v>
      </c>
      <c r="Q9" s="34" t="n">
        <f aca="false">(I9+P9)/2</f>
        <v>6</v>
      </c>
      <c r="R9" s="34"/>
      <c r="S9" s="34"/>
      <c r="T9" s="34" t="s">
        <v>58</v>
      </c>
    </row>
    <row r="10" customFormat="false" ht="15.75" hidden="false" customHeight="true" outlineLevel="0" collapsed="false">
      <c r="A10" s="30" t="n">
        <v>4</v>
      </c>
      <c r="B10" s="31" t="str">
        <f aca="false">DATA!F5</f>
        <v>ORTEGA PASACA CARLOS ENRIQUE</v>
      </c>
      <c r="C10" s="32" t="n">
        <v>10</v>
      </c>
      <c r="D10" s="33" t="n">
        <v>10</v>
      </c>
      <c r="E10" s="33" t="n">
        <f aca="false">(C10+D10)/2</f>
        <v>10</v>
      </c>
      <c r="F10" s="33" t="n">
        <f aca="false">E10*0.7</f>
        <v>7</v>
      </c>
      <c r="G10" s="33" t="n">
        <v>10</v>
      </c>
      <c r="H10" s="33" t="n">
        <f aca="false">G10*0.3</f>
        <v>3</v>
      </c>
      <c r="I10" s="33" t="n">
        <f aca="false">F10+H10</f>
        <v>10</v>
      </c>
      <c r="J10" s="33" t="n">
        <v>10</v>
      </c>
      <c r="K10" s="33" t="n">
        <v>8.75</v>
      </c>
      <c r="L10" s="33" t="n">
        <f aca="false">(J10+K10)/2</f>
        <v>9.375</v>
      </c>
      <c r="M10" s="33" t="n">
        <f aca="false">0.7*L10</f>
        <v>6.5625</v>
      </c>
      <c r="N10" s="33" t="n">
        <v>7.5</v>
      </c>
      <c r="O10" s="33" t="n">
        <f aca="false">0.3*N10</f>
        <v>2.25</v>
      </c>
      <c r="P10" s="33" t="n">
        <f aca="false">M10+O10</f>
        <v>8.8125</v>
      </c>
      <c r="Q10" s="34" t="n">
        <f aca="false">(I10+P10)/2</f>
        <v>9.40625</v>
      </c>
      <c r="R10" s="34"/>
      <c r="S10" s="34"/>
      <c r="T10" s="34" t="s">
        <v>58</v>
      </c>
    </row>
    <row r="11" customFormat="false" ht="15.75" hidden="false" customHeight="true" outlineLevel="0" collapsed="false">
      <c r="A11" s="30" t="n">
        <v>5</v>
      </c>
      <c r="B11" s="31" t="str">
        <f aca="false">DATA!F6</f>
        <v>SHIMBUKAT ANTUN JAZMIN ADAMARI</v>
      </c>
      <c r="C11" s="32" t="n">
        <v>10</v>
      </c>
      <c r="D11" s="33" t="n">
        <v>10</v>
      </c>
      <c r="E11" s="33" t="n">
        <f aca="false">(C11+D11)/2</f>
        <v>10</v>
      </c>
      <c r="F11" s="33" t="n">
        <f aca="false">E11*0.7</f>
        <v>7</v>
      </c>
      <c r="G11" s="33" t="n">
        <v>10</v>
      </c>
      <c r="H11" s="33" t="n">
        <f aca="false">G11*0.3</f>
        <v>3</v>
      </c>
      <c r="I11" s="33" t="n">
        <f aca="false">F11+H11</f>
        <v>10</v>
      </c>
      <c r="J11" s="33" t="n">
        <v>10</v>
      </c>
      <c r="K11" s="33" t="n">
        <v>7</v>
      </c>
      <c r="L11" s="33" t="n">
        <f aca="false">(J11+K11)/2</f>
        <v>8.5</v>
      </c>
      <c r="M11" s="33" t="n">
        <f aca="false">0.7*L11</f>
        <v>5.95</v>
      </c>
      <c r="N11" s="33" t="n">
        <v>4</v>
      </c>
      <c r="O11" s="33" t="n">
        <f aca="false">0.3*N11</f>
        <v>1.2</v>
      </c>
      <c r="P11" s="33" t="n">
        <f aca="false">M11+O11</f>
        <v>7.15</v>
      </c>
      <c r="Q11" s="34" t="n">
        <f aca="false">(I11+P11)/2</f>
        <v>8.575</v>
      </c>
      <c r="R11" s="34"/>
      <c r="S11" s="34"/>
      <c r="T11" s="34" t="s">
        <v>58</v>
      </c>
    </row>
    <row r="12" customFormat="false" ht="15.75" hidden="false" customHeight="true" outlineLevel="0" collapsed="false">
      <c r="A12" s="30" t="n">
        <v>6</v>
      </c>
      <c r="B12" s="31" t="str">
        <f aca="false">DATA!F7</f>
        <v>TUPIKIA ANKUASH MAILY GABRIELA</v>
      </c>
      <c r="C12" s="32" t="n">
        <v>10</v>
      </c>
      <c r="D12" s="33" t="n">
        <v>10</v>
      </c>
      <c r="E12" s="33" t="n">
        <f aca="false">(C12+D12)/2</f>
        <v>10</v>
      </c>
      <c r="F12" s="33" t="n">
        <f aca="false">E12*0.7</f>
        <v>7</v>
      </c>
      <c r="G12" s="33" t="n">
        <v>8</v>
      </c>
      <c r="H12" s="33" t="n">
        <f aca="false">G12*0.3</f>
        <v>2.4</v>
      </c>
      <c r="I12" s="33" t="n">
        <f aca="false">F12+H12</f>
        <v>9.4</v>
      </c>
      <c r="J12" s="33" t="n">
        <v>10</v>
      </c>
      <c r="K12" s="33" t="n">
        <v>8.5</v>
      </c>
      <c r="L12" s="33" t="n">
        <f aca="false">(J12+K12)/2</f>
        <v>9.25</v>
      </c>
      <c r="M12" s="33" t="n">
        <f aca="false">0.7*L12</f>
        <v>6.475</v>
      </c>
      <c r="N12" s="33" t="n">
        <v>7</v>
      </c>
      <c r="O12" s="33" t="n">
        <f aca="false">0.3*N12</f>
        <v>2.1</v>
      </c>
      <c r="P12" s="33" t="n">
        <f aca="false">M12+O12</f>
        <v>8.575</v>
      </c>
      <c r="Q12" s="34" t="n">
        <f aca="false">(I12+P12)/2</f>
        <v>8.9875</v>
      </c>
      <c r="R12" s="34"/>
      <c r="S12" s="34"/>
      <c r="T12" s="34" t="s">
        <v>58</v>
      </c>
    </row>
    <row r="13" customFormat="false" ht="15.75" hidden="false" customHeight="true" outlineLevel="0" collapsed="false">
      <c r="A13" s="30" t="n">
        <v>7</v>
      </c>
      <c r="B13" s="31"/>
      <c r="C13" s="3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  <c r="R13" s="34"/>
      <c r="S13" s="34"/>
      <c r="T13" s="34"/>
    </row>
    <row r="14" customFormat="false" ht="15.75" hidden="false" customHeight="true" outlineLevel="0" collapsed="false">
      <c r="A14" s="30" t="n">
        <v>15</v>
      </c>
      <c r="B14" s="31"/>
      <c r="C14" s="32"/>
      <c r="D14" s="33"/>
      <c r="E14" s="33"/>
      <c r="F14" s="33"/>
      <c r="G14" s="33"/>
      <c r="H14" s="33"/>
      <c r="I14" s="33"/>
      <c r="J14" s="39"/>
      <c r="K14" s="39"/>
      <c r="L14" s="33"/>
      <c r="M14" s="33"/>
      <c r="N14" s="33"/>
      <c r="O14" s="33"/>
      <c r="P14" s="33"/>
      <c r="Q14" s="34"/>
      <c r="R14" s="34"/>
      <c r="S14" s="34"/>
      <c r="T14" s="34"/>
    </row>
    <row r="18" customFormat="false" ht="14.25" hidden="false" customHeight="false" outlineLevel="0" collapsed="false">
      <c r="B18" s="35"/>
    </row>
    <row r="19" customFormat="false" ht="14.25" hidden="false" customHeight="false" outlineLevel="0" collapsed="false">
      <c r="B19" s="36"/>
    </row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7205</TotalTime>
  <Application>LibreOffice/7.5.7.1$MacOSX_X86_64 LibreOffice_project/47eb0cf7efbacdee9b19ae25d6752381ede23126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2019-09-03T00:52:39Z</dcterms:created>
  <dc:creator/>
  <dc:description/>
  <dc:language>en-US</dc:language>
  <cp:lastModifiedBy/>
  <cp:lastPrinted>2024-02-12T16:57:00Z</cp:lastPrinted>
  <dcterms:modified xsi:type="dcterms:W3CDTF">2025-01-24T12:25:07Z</dcterms:modified>
  <cp:revision>413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